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cchcs.ldap\Home\Users\JO010840\Desktop\z data\FPLeague 2025\"/>
    </mc:Choice>
  </mc:AlternateContent>
  <bookViews>
    <workbookView xWindow="0" yWindow="0" windowWidth="28800" windowHeight="14100" tabRatio="853"/>
  </bookViews>
  <sheets>
    <sheet name="Rank1999" sheetId="25" r:id="rId1"/>
    <sheet name="Weeks" sheetId="27" r:id="rId2"/>
    <sheet name="W01" sheetId="79" r:id="rId3"/>
    <sheet name="W02" sheetId="84" r:id="rId4"/>
    <sheet name="W02 blank" sheetId="85" r:id="rId5"/>
    <sheet name="W03" sheetId="83" r:id="rId6"/>
    <sheet name="W04" sheetId="87" r:id="rId7"/>
    <sheet name="W05" sheetId="88" r:id="rId8"/>
    <sheet name="W06" sheetId="89" r:id="rId9"/>
    <sheet name="W07" sheetId="86" r:id="rId10"/>
    <sheet name="W08" sheetId="90" r:id="rId11"/>
    <sheet name="W09" sheetId="91" r:id="rId12"/>
    <sheet name="W10" sheetId="92" r:id="rId13"/>
    <sheet name="W11" sheetId="93" r:id="rId14"/>
    <sheet name="W12" sheetId="95" r:id="rId15"/>
    <sheet name="W13" sheetId="94" r:id="rId16"/>
    <sheet name="W14" sheetId="96" r:id="rId17"/>
    <sheet name="W15" sheetId="97" r:id="rId18"/>
    <sheet name="W16" sheetId="98" r:id="rId19"/>
    <sheet name="W17" sheetId="99" r:id="rId20"/>
    <sheet name="W18" sheetId="100" r:id="rId21"/>
  </sheets>
  <calcPr calcId="162913"/>
</workbook>
</file>

<file path=xl/calcChain.xml><?xml version="1.0" encoding="utf-8"?>
<calcChain xmlns="http://schemas.openxmlformats.org/spreadsheetml/2006/main">
  <c r="X3" i="25" l="1"/>
  <c r="X5" i="25"/>
  <c r="X9" i="25"/>
  <c r="X8" i="25"/>
  <c r="X7" i="25"/>
  <c r="X6" i="25"/>
  <c r="X10" i="25"/>
  <c r="X12" i="25"/>
  <c r="X11" i="25"/>
  <c r="X13" i="25"/>
  <c r="X16" i="25"/>
  <c r="X15" i="25"/>
  <c r="X14" i="25"/>
  <c r="X17" i="25"/>
  <c r="X18" i="25"/>
  <c r="X19" i="25"/>
  <c r="X20" i="25"/>
  <c r="X21" i="25"/>
  <c r="X22" i="25"/>
  <c r="X23" i="25"/>
  <c r="X24" i="25"/>
  <c r="X25" i="25"/>
  <c r="X27" i="25"/>
  <c r="X30" i="25"/>
  <c r="X4" i="25"/>
  <c r="W3" i="25" l="1"/>
  <c r="W4" i="25"/>
  <c r="W5" i="25"/>
  <c r="W9" i="25"/>
  <c r="W7" i="25"/>
  <c r="W6" i="25"/>
  <c r="W10" i="25"/>
  <c r="W12" i="25"/>
  <c r="W11" i="25"/>
  <c r="W16" i="25"/>
  <c r="W14" i="25"/>
  <c r="W13" i="25"/>
  <c r="W15" i="25"/>
  <c r="W17" i="25"/>
  <c r="W18" i="25"/>
  <c r="W19" i="25"/>
  <c r="W20" i="25"/>
  <c r="W21" i="25"/>
  <c r="W22" i="25"/>
  <c r="W23" i="25"/>
  <c r="W24" i="25"/>
  <c r="W25" i="25"/>
  <c r="W27" i="25"/>
  <c r="W30" i="25"/>
  <c r="W8" i="25"/>
  <c r="M35" i="100"/>
  <c r="L35" i="100"/>
  <c r="K35" i="100"/>
  <c r="J35" i="100"/>
  <c r="I35" i="100"/>
  <c r="H35" i="100"/>
  <c r="G35" i="100"/>
  <c r="F35" i="100"/>
  <c r="E35" i="100"/>
  <c r="D35" i="100"/>
  <c r="C35" i="100"/>
  <c r="M34" i="100"/>
  <c r="L34" i="100"/>
  <c r="K34" i="100"/>
  <c r="J34" i="100"/>
  <c r="I34" i="100"/>
  <c r="H34" i="100"/>
  <c r="G34" i="100"/>
  <c r="F34" i="100"/>
  <c r="E34" i="100"/>
  <c r="D34" i="100"/>
  <c r="C34" i="100"/>
  <c r="Y32" i="100"/>
  <c r="X32" i="100"/>
  <c r="W32" i="100"/>
  <c r="V32" i="100"/>
  <c r="U32" i="100"/>
  <c r="T32" i="100"/>
  <c r="S32" i="100"/>
  <c r="R32" i="100"/>
  <c r="Q32" i="100"/>
  <c r="P32" i="100"/>
  <c r="O32" i="100"/>
  <c r="Y25" i="100"/>
  <c r="X25" i="100"/>
  <c r="W25" i="100"/>
  <c r="V25" i="100"/>
  <c r="U25" i="100"/>
  <c r="T25" i="100"/>
  <c r="S25" i="100"/>
  <c r="R25" i="100"/>
  <c r="Q25" i="100"/>
  <c r="P25" i="100"/>
  <c r="O25" i="100"/>
  <c r="Y24" i="100"/>
  <c r="X24" i="100"/>
  <c r="W24" i="100"/>
  <c r="V24" i="100"/>
  <c r="U24" i="100"/>
  <c r="T24" i="100"/>
  <c r="S24" i="100"/>
  <c r="R24" i="100"/>
  <c r="Q24" i="100"/>
  <c r="P24" i="100"/>
  <c r="O24" i="100"/>
  <c r="Y23" i="100"/>
  <c r="X23" i="100"/>
  <c r="W23" i="100"/>
  <c r="R23" i="100"/>
  <c r="Q23" i="100"/>
  <c r="P23" i="100"/>
  <c r="O23" i="100"/>
  <c r="Y22" i="100"/>
  <c r="X22" i="100"/>
  <c r="W22" i="100"/>
  <c r="V22" i="100"/>
  <c r="U22" i="100"/>
  <c r="T22" i="100"/>
  <c r="S22" i="100"/>
  <c r="R22" i="100"/>
  <c r="Q22" i="100"/>
  <c r="P22" i="100"/>
  <c r="O22" i="100"/>
  <c r="Y21" i="100"/>
  <c r="X21" i="100"/>
  <c r="W21" i="100"/>
  <c r="V21" i="100"/>
  <c r="U21" i="100"/>
  <c r="T21" i="100"/>
  <c r="S21" i="100"/>
  <c r="R21" i="100"/>
  <c r="Q21" i="100"/>
  <c r="P21" i="100"/>
  <c r="O21" i="100"/>
  <c r="Y20" i="100"/>
  <c r="X20" i="100"/>
  <c r="W20" i="100"/>
  <c r="V20" i="100"/>
  <c r="U20" i="100"/>
  <c r="T20" i="100"/>
  <c r="S20" i="100"/>
  <c r="R20" i="100"/>
  <c r="Q20" i="100"/>
  <c r="P20" i="100"/>
  <c r="O20" i="100"/>
  <c r="Y19" i="100"/>
  <c r="X19" i="100"/>
  <c r="W19" i="100"/>
  <c r="V19" i="100"/>
  <c r="U19" i="100"/>
  <c r="T19" i="100"/>
  <c r="S19" i="100"/>
  <c r="R19" i="100"/>
  <c r="Q19" i="100"/>
  <c r="P19" i="100"/>
  <c r="O19" i="100"/>
  <c r="Y18" i="100"/>
  <c r="X18" i="100"/>
  <c r="W18" i="100"/>
  <c r="R18" i="100"/>
  <c r="Q18" i="100"/>
  <c r="P18" i="100"/>
  <c r="O18" i="100"/>
  <c r="Y17" i="100"/>
  <c r="X17" i="100"/>
  <c r="W17" i="100"/>
  <c r="V17" i="100"/>
  <c r="U17" i="100"/>
  <c r="T17" i="100"/>
  <c r="S17" i="100"/>
  <c r="R17" i="100"/>
  <c r="Q17" i="100"/>
  <c r="P17" i="100"/>
  <c r="O17" i="100"/>
  <c r="Y16" i="100"/>
  <c r="X16" i="100"/>
  <c r="W16" i="100"/>
  <c r="V16" i="100"/>
  <c r="U16" i="100"/>
  <c r="T16" i="100"/>
  <c r="S16" i="100"/>
  <c r="R16" i="100"/>
  <c r="Q16" i="100"/>
  <c r="P16" i="100"/>
  <c r="O16" i="100"/>
  <c r="Y15" i="100"/>
  <c r="X15" i="100"/>
  <c r="W15" i="100"/>
  <c r="V15" i="100"/>
  <c r="U15" i="100"/>
  <c r="T15" i="100"/>
  <c r="S15" i="100"/>
  <c r="R15" i="100"/>
  <c r="Q15" i="100"/>
  <c r="P15" i="100"/>
  <c r="O15" i="100"/>
  <c r="R14" i="100"/>
  <c r="Q14" i="100"/>
  <c r="P14" i="100"/>
  <c r="O14" i="100"/>
  <c r="X13" i="100"/>
  <c r="W13" i="100"/>
  <c r="V13" i="100"/>
  <c r="U13" i="100"/>
  <c r="T13" i="100"/>
  <c r="S13" i="100"/>
  <c r="R13" i="100"/>
  <c r="Q13" i="100"/>
  <c r="P13" i="100"/>
  <c r="O13" i="100"/>
  <c r="Y12" i="100"/>
  <c r="X12" i="100"/>
  <c r="W12" i="100"/>
  <c r="V12" i="100"/>
  <c r="U12" i="100"/>
  <c r="T12" i="100"/>
  <c r="S12" i="100"/>
  <c r="R12" i="100"/>
  <c r="Q12" i="100"/>
  <c r="P12" i="100"/>
  <c r="O12" i="100"/>
  <c r="Y11" i="100"/>
  <c r="X11" i="100"/>
  <c r="W11" i="100"/>
  <c r="V11" i="100"/>
  <c r="U11" i="100"/>
  <c r="T11" i="100"/>
  <c r="S11" i="100"/>
  <c r="R11" i="100"/>
  <c r="Q11" i="100"/>
  <c r="P11" i="100"/>
  <c r="O11" i="100"/>
  <c r="Y10" i="100"/>
  <c r="X10" i="100"/>
  <c r="W10" i="100"/>
  <c r="V10" i="100"/>
  <c r="U10" i="100"/>
  <c r="T10" i="100"/>
  <c r="S10" i="100"/>
  <c r="R10" i="100"/>
  <c r="Q10" i="100"/>
  <c r="P10" i="100"/>
  <c r="O10" i="100"/>
  <c r="Y9" i="100"/>
  <c r="X9" i="100"/>
  <c r="W9" i="100"/>
  <c r="V9" i="100"/>
  <c r="U9" i="100"/>
  <c r="T9" i="100"/>
  <c r="S9" i="100"/>
  <c r="R9" i="100"/>
  <c r="Q9" i="100"/>
  <c r="P9" i="100"/>
  <c r="O9" i="100"/>
  <c r="Y8" i="100"/>
  <c r="X8" i="100"/>
  <c r="W8" i="100"/>
  <c r="V8" i="100"/>
  <c r="U8" i="100"/>
  <c r="T8" i="100"/>
  <c r="S8" i="100"/>
  <c r="R8" i="100"/>
  <c r="Q8" i="100"/>
  <c r="P8" i="100"/>
  <c r="O8" i="100"/>
  <c r="Y7" i="100"/>
  <c r="X7" i="100"/>
  <c r="W7" i="100"/>
  <c r="V7" i="100"/>
  <c r="U7" i="100"/>
  <c r="T7" i="100"/>
  <c r="S7" i="100"/>
  <c r="R7" i="100"/>
  <c r="Q7" i="100"/>
  <c r="P7" i="100"/>
  <c r="O7" i="100"/>
  <c r="Y6" i="100"/>
  <c r="X6" i="100"/>
  <c r="W6" i="100"/>
  <c r="V6" i="100"/>
  <c r="U6" i="100"/>
  <c r="T6" i="100"/>
  <c r="S6" i="100"/>
  <c r="R6" i="100"/>
  <c r="Q6" i="100"/>
  <c r="P6" i="100"/>
  <c r="O6" i="100"/>
  <c r="Y5" i="100"/>
  <c r="X5" i="100"/>
  <c r="W5" i="100"/>
  <c r="V5" i="100"/>
  <c r="U5" i="100"/>
  <c r="T5" i="100"/>
  <c r="S5" i="100"/>
  <c r="R5" i="100"/>
  <c r="Q5" i="100"/>
  <c r="P5" i="100"/>
  <c r="O5" i="100"/>
  <c r="Y4" i="100"/>
  <c r="X4" i="100"/>
  <c r="W4" i="100"/>
  <c r="R4" i="100"/>
  <c r="Q4" i="100"/>
  <c r="P4" i="100"/>
  <c r="O4" i="100"/>
  <c r="Y3" i="100"/>
  <c r="X3" i="100"/>
  <c r="W3" i="100"/>
  <c r="R3" i="100"/>
  <c r="Q3" i="100"/>
  <c r="P3" i="100"/>
  <c r="O3" i="100"/>
  <c r="V4" i="25"/>
  <c r="V5" i="25"/>
  <c r="V8" i="25"/>
  <c r="V7" i="25"/>
  <c r="V6" i="25"/>
  <c r="V9" i="25"/>
  <c r="V10" i="25"/>
  <c r="V12" i="25"/>
  <c r="V11" i="25"/>
  <c r="V14" i="25"/>
  <c r="V16" i="25"/>
  <c r="V13" i="25"/>
  <c r="V18" i="25"/>
  <c r="V19" i="25"/>
  <c r="V15" i="25"/>
  <c r="V17" i="25"/>
  <c r="V20" i="25"/>
  <c r="V21" i="25"/>
  <c r="V22" i="25"/>
  <c r="V23" i="25"/>
  <c r="V24" i="25"/>
  <c r="V25" i="25"/>
  <c r="V27" i="25"/>
  <c r="V30" i="25"/>
  <c r="V3" i="25"/>
  <c r="Q35" i="99"/>
  <c r="P35" i="99"/>
  <c r="O35" i="99"/>
  <c r="N35" i="99"/>
  <c r="M35" i="99"/>
  <c r="L35" i="99"/>
  <c r="K35" i="99"/>
  <c r="J35" i="99"/>
  <c r="I35" i="99"/>
  <c r="H35" i="99"/>
  <c r="G35" i="99"/>
  <c r="F35" i="99"/>
  <c r="E35" i="99"/>
  <c r="D35" i="99"/>
  <c r="C35" i="99"/>
  <c r="Q34" i="99"/>
  <c r="P34" i="99"/>
  <c r="O34" i="99"/>
  <c r="N34" i="99"/>
  <c r="M34" i="99"/>
  <c r="L34" i="99"/>
  <c r="K34" i="99"/>
  <c r="J34" i="99"/>
  <c r="I34" i="99"/>
  <c r="H34" i="99"/>
  <c r="G34" i="99"/>
  <c r="F34" i="99"/>
  <c r="E34" i="99"/>
  <c r="D34" i="99"/>
  <c r="C34" i="99"/>
  <c r="AG32" i="99"/>
  <c r="AF32" i="99"/>
  <c r="AE32" i="99"/>
  <c r="AD32" i="99"/>
  <c r="AC32" i="99"/>
  <c r="AB32" i="99"/>
  <c r="AA32" i="99"/>
  <c r="Z32" i="99"/>
  <c r="Y32" i="99"/>
  <c r="X32" i="99"/>
  <c r="W32" i="99"/>
  <c r="V32" i="99"/>
  <c r="U32" i="99"/>
  <c r="T32" i="99"/>
  <c r="S32" i="99"/>
  <c r="AG25" i="99"/>
  <c r="AF25" i="99"/>
  <c r="AE25" i="99"/>
  <c r="AD25" i="99"/>
  <c r="AC25" i="99"/>
  <c r="AB25" i="99"/>
  <c r="AA25" i="99"/>
  <c r="Z25" i="99"/>
  <c r="Y25" i="99"/>
  <c r="X25" i="99"/>
  <c r="W25" i="99"/>
  <c r="V25" i="99"/>
  <c r="U25" i="99"/>
  <c r="T25" i="99"/>
  <c r="S25" i="99"/>
  <c r="AG22" i="99"/>
  <c r="AF22" i="99"/>
  <c r="AE22" i="99"/>
  <c r="AD22" i="99"/>
  <c r="AC22" i="99"/>
  <c r="AB22" i="99"/>
  <c r="AA22" i="99"/>
  <c r="Z22" i="99"/>
  <c r="Y22" i="99"/>
  <c r="X22" i="99"/>
  <c r="W22" i="99"/>
  <c r="V22" i="99"/>
  <c r="U22" i="99"/>
  <c r="T22" i="99"/>
  <c r="S22" i="99"/>
  <c r="AG21" i="99"/>
  <c r="AF21" i="99"/>
  <c r="AE21" i="99"/>
  <c r="AD21" i="99"/>
  <c r="AC21" i="99"/>
  <c r="AB21" i="99"/>
  <c r="AA21" i="99"/>
  <c r="Z21" i="99"/>
  <c r="Y21" i="99"/>
  <c r="X21" i="99"/>
  <c r="W21" i="99"/>
  <c r="V21" i="99"/>
  <c r="U21" i="99"/>
  <c r="T21" i="99"/>
  <c r="S21" i="99"/>
  <c r="AG19" i="99"/>
  <c r="AF19" i="99"/>
  <c r="AE19" i="99"/>
  <c r="AD19" i="99"/>
  <c r="AC19" i="99"/>
  <c r="AB19" i="99"/>
  <c r="AA19" i="99"/>
  <c r="Z19" i="99"/>
  <c r="Y19" i="99"/>
  <c r="X19" i="99"/>
  <c r="W19" i="99"/>
  <c r="V19" i="99"/>
  <c r="U19" i="99"/>
  <c r="T19" i="99"/>
  <c r="S19" i="99"/>
  <c r="AG18" i="99"/>
  <c r="AF18" i="99"/>
  <c r="AE18" i="99"/>
  <c r="AD18" i="99"/>
  <c r="AC18" i="99"/>
  <c r="AB18" i="99"/>
  <c r="AA18" i="99"/>
  <c r="Z18" i="99"/>
  <c r="Y18" i="99"/>
  <c r="X18" i="99"/>
  <c r="W18" i="99"/>
  <c r="V18" i="99"/>
  <c r="U18" i="99"/>
  <c r="T18" i="99"/>
  <c r="S18" i="99"/>
  <c r="AG17" i="99"/>
  <c r="AF17" i="99"/>
  <c r="AE17" i="99"/>
  <c r="AD17" i="99"/>
  <c r="AC17" i="99"/>
  <c r="AB17" i="99"/>
  <c r="AA17" i="99"/>
  <c r="Z17" i="99"/>
  <c r="Y17" i="99"/>
  <c r="X17" i="99"/>
  <c r="W17" i="99"/>
  <c r="V17" i="99"/>
  <c r="U17" i="99"/>
  <c r="T17" i="99"/>
  <c r="S17" i="99"/>
  <c r="AG16" i="99"/>
  <c r="AF16" i="99"/>
  <c r="AE16" i="99"/>
  <c r="AD16" i="99"/>
  <c r="AC16" i="99"/>
  <c r="AB16" i="99"/>
  <c r="AA16" i="99"/>
  <c r="Z16" i="99"/>
  <c r="Y16" i="99"/>
  <c r="X16" i="99"/>
  <c r="W16" i="99"/>
  <c r="V16" i="99"/>
  <c r="U16" i="99"/>
  <c r="T16" i="99"/>
  <c r="S16" i="99"/>
  <c r="AG14" i="99"/>
  <c r="AF14" i="99"/>
  <c r="AE14" i="99"/>
  <c r="AD14" i="99"/>
  <c r="AC14" i="99"/>
  <c r="AB14" i="99"/>
  <c r="AA14" i="99"/>
  <c r="Z14" i="99"/>
  <c r="Y14" i="99"/>
  <c r="X14" i="99"/>
  <c r="W14" i="99"/>
  <c r="V14" i="99"/>
  <c r="U14" i="99"/>
  <c r="T14" i="99"/>
  <c r="S14" i="99"/>
  <c r="AG13" i="99"/>
  <c r="AF13" i="99"/>
  <c r="AE13" i="99"/>
  <c r="AD13" i="99"/>
  <c r="AC13" i="99"/>
  <c r="AB13" i="99"/>
  <c r="AA13" i="99"/>
  <c r="Z13" i="99"/>
  <c r="Y13" i="99"/>
  <c r="X13" i="99"/>
  <c r="W13" i="99"/>
  <c r="V13" i="99"/>
  <c r="U13" i="99"/>
  <c r="T13" i="99"/>
  <c r="S13" i="99"/>
  <c r="AG11" i="99"/>
  <c r="AF11" i="99"/>
  <c r="AE11" i="99"/>
  <c r="AD11" i="99"/>
  <c r="AC11" i="99"/>
  <c r="AB11" i="99"/>
  <c r="AA11" i="99"/>
  <c r="Z11" i="99"/>
  <c r="Y11" i="99"/>
  <c r="X11" i="99"/>
  <c r="W11" i="99"/>
  <c r="V11" i="99"/>
  <c r="U11" i="99"/>
  <c r="T11" i="99"/>
  <c r="S11" i="99"/>
  <c r="AG10" i="99"/>
  <c r="AF10" i="99"/>
  <c r="AE10" i="99"/>
  <c r="AD10" i="99"/>
  <c r="AC10" i="99"/>
  <c r="AB10" i="99"/>
  <c r="AA10" i="99"/>
  <c r="Z10" i="99"/>
  <c r="Y10" i="99"/>
  <c r="X10" i="99"/>
  <c r="W10" i="99"/>
  <c r="V10" i="99"/>
  <c r="U10" i="99"/>
  <c r="T10" i="99"/>
  <c r="S10" i="99"/>
  <c r="AG8" i="99"/>
  <c r="AF8" i="99"/>
  <c r="AE8" i="99"/>
  <c r="AD8" i="99"/>
  <c r="AC8" i="99"/>
  <c r="AB8" i="99"/>
  <c r="AA8" i="99"/>
  <c r="Z8" i="99"/>
  <c r="Y8" i="99"/>
  <c r="X8" i="99"/>
  <c r="W8" i="99"/>
  <c r="V8" i="99"/>
  <c r="U8" i="99"/>
  <c r="T8" i="99"/>
  <c r="S8" i="99"/>
  <c r="AG7" i="99"/>
  <c r="AF7" i="99"/>
  <c r="AE7" i="99"/>
  <c r="AD7" i="99"/>
  <c r="AC7" i="99"/>
  <c r="AB7" i="99"/>
  <c r="AA7" i="99"/>
  <c r="Z7" i="99"/>
  <c r="Y7" i="99"/>
  <c r="X7" i="99"/>
  <c r="W7" i="99"/>
  <c r="V7" i="99"/>
  <c r="U7" i="99"/>
  <c r="T7" i="99"/>
  <c r="S7" i="99"/>
  <c r="AG6" i="99"/>
  <c r="AF6" i="99"/>
  <c r="AE6" i="99"/>
  <c r="AD6" i="99"/>
  <c r="AC6" i="99"/>
  <c r="AB6" i="99"/>
  <c r="AA6" i="99"/>
  <c r="Z6" i="99"/>
  <c r="Y6" i="99"/>
  <c r="X6" i="99"/>
  <c r="W6" i="99"/>
  <c r="V6" i="99"/>
  <c r="U6" i="99"/>
  <c r="T6" i="99"/>
  <c r="S6" i="99"/>
  <c r="AG5" i="99"/>
  <c r="AF5" i="99"/>
  <c r="AE5" i="99"/>
  <c r="AD5" i="99"/>
  <c r="AC5" i="99"/>
  <c r="AB5" i="99"/>
  <c r="AA5" i="99"/>
  <c r="Z5" i="99"/>
  <c r="Y5" i="99"/>
  <c r="X5" i="99"/>
  <c r="W5" i="99"/>
  <c r="V5" i="99"/>
  <c r="U5" i="99"/>
  <c r="T5" i="99"/>
  <c r="S5" i="99"/>
  <c r="AG3" i="99"/>
  <c r="AF3" i="99"/>
  <c r="AE3" i="99"/>
  <c r="AD3" i="99"/>
  <c r="AC3" i="99"/>
  <c r="AB3" i="99"/>
  <c r="AA3" i="99"/>
  <c r="Z3" i="99"/>
  <c r="Y3" i="99"/>
  <c r="X3" i="99"/>
  <c r="W3" i="99"/>
  <c r="V3" i="99"/>
  <c r="U3" i="99"/>
  <c r="T3" i="99"/>
  <c r="S3" i="99"/>
  <c r="M36" i="100" l="1"/>
  <c r="M26" i="100" s="1"/>
  <c r="Y26" i="100" s="1"/>
  <c r="L36" i="100"/>
  <c r="L26" i="100" s="1"/>
  <c r="X26" i="100" s="1"/>
  <c r="J36" i="100"/>
  <c r="J26" i="100" s="1"/>
  <c r="V26" i="100" s="1"/>
  <c r="I36" i="100"/>
  <c r="I26" i="100" s="1"/>
  <c r="U26" i="100" s="1"/>
  <c r="H36" i="100"/>
  <c r="H26" i="100" s="1"/>
  <c r="T26" i="100" s="1"/>
  <c r="F36" i="100"/>
  <c r="F26" i="100" s="1"/>
  <c r="R26" i="100" s="1"/>
  <c r="E36" i="100"/>
  <c r="E26" i="100" s="1"/>
  <c r="Q26" i="100" s="1"/>
  <c r="D36" i="100"/>
  <c r="D26" i="100" s="1"/>
  <c r="P26" i="100" s="1"/>
  <c r="B4" i="100"/>
  <c r="B24" i="100"/>
  <c r="B3" i="100"/>
  <c r="B16" i="100"/>
  <c r="C36" i="100"/>
  <c r="C26" i="100" s="1"/>
  <c r="O26" i="100" s="1"/>
  <c r="G36" i="100"/>
  <c r="G26" i="100" s="1"/>
  <c r="S26" i="100" s="1"/>
  <c r="K36" i="100"/>
  <c r="K26" i="100" s="1"/>
  <c r="W26" i="100" s="1"/>
  <c r="B12" i="100"/>
  <c r="B38" i="100"/>
  <c r="B8" i="100"/>
  <c r="B18" i="100"/>
  <c r="B22" i="100"/>
  <c r="B13" i="100"/>
  <c r="B17" i="100"/>
  <c r="B21" i="100"/>
  <c r="B6" i="100"/>
  <c r="B10" i="100"/>
  <c r="B15" i="100"/>
  <c r="B20" i="100"/>
  <c r="B25" i="100"/>
  <c r="B7" i="100"/>
  <c r="B11" i="100"/>
  <c r="B5" i="100"/>
  <c r="B9" i="100"/>
  <c r="B14" i="100"/>
  <c r="B19" i="100"/>
  <c r="B23" i="100"/>
  <c r="Q36" i="99"/>
  <c r="Q26" i="99" s="1"/>
  <c r="AG26" i="99" s="1"/>
  <c r="P36" i="99"/>
  <c r="P26" i="99" s="1"/>
  <c r="AF26" i="99" s="1"/>
  <c r="N36" i="99"/>
  <c r="N26" i="99" s="1"/>
  <c r="AD26" i="99" s="1"/>
  <c r="M36" i="99"/>
  <c r="M26" i="99" s="1"/>
  <c r="AC26" i="99" s="1"/>
  <c r="L36" i="99"/>
  <c r="L26" i="99" s="1"/>
  <c r="AB26" i="99" s="1"/>
  <c r="J36" i="99"/>
  <c r="J26" i="99" s="1"/>
  <c r="Z26" i="99" s="1"/>
  <c r="I36" i="99"/>
  <c r="I26" i="99" s="1"/>
  <c r="Y26" i="99" s="1"/>
  <c r="H36" i="99"/>
  <c r="H26" i="99" s="1"/>
  <c r="X26" i="99" s="1"/>
  <c r="F36" i="99"/>
  <c r="F26" i="99" s="1"/>
  <c r="V26" i="99" s="1"/>
  <c r="E36" i="99"/>
  <c r="E26" i="99" s="1"/>
  <c r="U26" i="99" s="1"/>
  <c r="D36" i="99"/>
  <c r="D26" i="99" s="1"/>
  <c r="T26" i="99" s="1"/>
  <c r="B8" i="99"/>
  <c r="C36" i="99"/>
  <c r="C26" i="99" s="1"/>
  <c r="S26" i="99" s="1"/>
  <c r="G36" i="99"/>
  <c r="G26" i="99" s="1"/>
  <c r="W26" i="99" s="1"/>
  <c r="K36" i="99"/>
  <c r="K26" i="99" s="1"/>
  <c r="AA26" i="99" s="1"/>
  <c r="O36" i="99"/>
  <c r="O26" i="99" s="1"/>
  <c r="AE26" i="99" s="1"/>
  <c r="B14" i="99"/>
  <c r="B18" i="99"/>
  <c r="B38" i="99"/>
  <c r="B6" i="99"/>
  <c r="B22" i="99"/>
  <c r="B24" i="99"/>
  <c r="B3" i="99"/>
  <c r="B19" i="99"/>
  <c r="B10" i="99"/>
  <c r="B13" i="99"/>
  <c r="B7" i="99"/>
  <c r="B12" i="99"/>
  <c r="B17" i="99"/>
  <c r="B23" i="99"/>
  <c r="B11" i="99"/>
  <c r="B16" i="99"/>
  <c r="B21" i="99"/>
  <c r="B5" i="99"/>
  <c r="B4" i="99"/>
  <c r="B9" i="99"/>
  <c r="B15" i="99"/>
  <c r="B20" i="99"/>
  <c r="B25" i="99"/>
  <c r="U16" i="25"/>
  <c r="U22" i="25"/>
  <c r="U11" i="25"/>
  <c r="U25" i="25"/>
  <c r="U24" i="25"/>
  <c r="U17" i="25"/>
  <c r="U10" i="25"/>
  <c r="U3" i="25"/>
  <c r="U18" i="25"/>
  <c r="U15" i="25"/>
  <c r="U23" i="25"/>
  <c r="U14" i="25"/>
  <c r="U20" i="25"/>
  <c r="U7" i="25"/>
  <c r="U5" i="25"/>
  <c r="U12" i="25"/>
  <c r="U8" i="25"/>
  <c r="U6" i="25"/>
  <c r="U13" i="25"/>
  <c r="U19" i="25"/>
  <c r="U21" i="25"/>
  <c r="U9" i="25"/>
  <c r="U27" i="25"/>
  <c r="U30" i="25"/>
  <c r="U4" i="25"/>
  <c r="B26" i="100" l="1"/>
  <c r="B26" i="99"/>
  <c r="Q35" i="98"/>
  <c r="P35" i="98"/>
  <c r="O35" i="98"/>
  <c r="N35" i="98"/>
  <c r="M35" i="98"/>
  <c r="L35" i="98"/>
  <c r="K35" i="98"/>
  <c r="J35" i="98"/>
  <c r="I35" i="98"/>
  <c r="H35" i="98"/>
  <c r="G35" i="98"/>
  <c r="F35" i="98"/>
  <c r="E35" i="98"/>
  <c r="D35" i="98"/>
  <c r="C35" i="98"/>
  <c r="Q34" i="98"/>
  <c r="Q36" i="98" s="1"/>
  <c r="Q26" i="98" s="1"/>
  <c r="AG26" i="98" s="1"/>
  <c r="P34" i="98"/>
  <c r="O34" i="98"/>
  <c r="N34" i="98"/>
  <c r="M34" i="98"/>
  <c r="M36" i="98" s="1"/>
  <c r="M26" i="98" s="1"/>
  <c r="AC26" i="98" s="1"/>
  <c r="L34" i="98"/>
  <c r="K34" i="98"/>
  <c r="J34" i="98"/>
  <c r="I34" i="98"/>
  <c r="I36" i="98" s="1"/>
  <c r="I26" i="98" s="1"/>
  <c r="Y26" i="98" s="1"/>
  <c r="H34" i="98"/>
  <c r="G34" i="98"/>
  <c r="F34" i="98"/>
  <c r="E34" i="98"/>
  <c r="E36" i="98" s="1"/>
  <c r="E26" i="98" s="1"/>
  <c r="U26" i="98" s="1"/>
  <c r="D34" i="98"/>
  <c r="C34" i="98"/>
  <c r="AG32" i="98"/>
  <c r="AF32" i="98"/>
  <c r="AE32" i="98"/>
  <c r="AD32" i="98"/>
  <c r="AC32" i="98"/>
  <c r="AB32" i="98"/>
  <c r="AA32" i="98"/>
  <c r="Z32" i="98"/>
  <c r="Y32" i="98"/>
  <c r="X32" i="98"/>
  <c r="W32" i="98"/>
  <c r="V32" i="98"/>
  <c r="U32" i="98"/>
  <c r="T32" i="98"/>
  <c r="S32" i="98"/>
  <c r="AG25" i="98"/>
  <c r="AF25" i="98"/>
  <c r="AE25" i="98"/>
  <c r="AD25" i="98"/>
  <c r="AC25" i="98"/>
  <c r="AB25" i="98"/>
  <c r="AA25" i="98"/>
  <c r="Z25" i="98"/>
  <c r="Y25" i="98"/>
  <c r="X25" i="98"/>
  <c r="W25" i="98"/>
  <c r="V25" i="98"/>
  <c r="U25" i="98"/>
  <c r="T25" i="98"/>
  <c r="S25" i="98"/>
  <c r="AG22" i="98"/>
  <c r="AF22" i="98"/>
  <c r="AE22" i="98"/>
  <c r="AD22" i="98"/>
  <c r="AC22" i="98"/>
  <c r="AB22" i="98"/>
  <c r="AA22" i="98"/>
  <c r="Z22" i="98"/>
  <c r="Y22" i="98"/>
  <c r="X22" i="98"/>
  <c r="W22" i="98"/>
  <c r="V22" i="98"/>
  <c r="U22" i="98"/>
  <c r="T22" i="98"/>
  <c r="S22" i="98"/>
  <c r="AG21" i="98"/>
  <c r="AF21" i="98"/>
  <c r="AE21" i="98"/>
  <c r="AD21" i="98"/>
  <c r="AC21" i="98"/>
  <c r="AB21" i="98"/>
  <c r="AA21" i="98"/>
  <c r="Z21" i="98"/>
  <c r="Y21" i="98"/>
  <c r="X21" i="98"/>
  <c r="W21" i="98"/>
  <c r="V21" i="98"/>
  <c r="U21" i="98"/>
  <c r="T21" i="98"/>
  <c r="S21" i="98"/>
  <c r="AG20" i="98"/>
  <c r="AF20" i="98"/>
  <c r="AE20" i="98"/>
  <c r="AD20" i="98"/>
  <c r="AC20" i="98"/>
  <c r="AB20" i="98"/>
  <c r="AA20" i="98"/>
  <c r="Z20" i="98"/>
  <c r="Y20" i="98"/>
  <c r="X20" i="98"/>
  <c r="W20" i="98"/>
  <c r="V20" i="98"/>
  <c r="U20" i="98"/>
  <c r="T20" i="98"/>
  <c r="S20" i="98"/>
  <c r="AG19" i="98"/>
  <c r="AF19" i="98"/>
  <c r="AE19" i="98"/>
  <c r="AD19" i="98"/>
  <c r="AC19" i="98"/>
  <c r="AB19" i="98"/>
  <c r="AA19" i="98"/>
  <c r="Z19" i="98"/>
  <c r="Y19" i="98"/>
  <c r="X19" i="98"/>
  <c r="W19" i="98"/>
  <c r="V19" i="98"/>
  <c r="U19" i="98"/>
  <c r="T19" i="98"/>
  <c r="S19" i="98"/>
  <c r="AG18" i="98"/>
  <c r="AF18" i="98"/>
  <c r="AE18" i="98"/>
  <c r="AD18" i="98"/>
  <c r="AC18" i="98"/>
  <c r="AB18" i="98"/>
  <c r="AA18" i="98"/>
  <c r="Z18" i="98"/>
  <c r="Y18" i="98"/>
  <c r="X18" i="98"/>
  <c r="W18" i="98"/>
  <c r="V18" i="98"/>
  <c r="U18" i="98"/>
  <c r="T18" i="98"/>
  <c r="S18" i="98"/>
  <c r="AG17" i="98"/>
  <c r="AF17" i="98"/>
  <c r="AE17" i="98"/>
  <c r="AD17" i="98"/>
  <c r="AC17" i="98"/>
  <c r="AB17" i="98"/>
  <c r="AA17" i="98"/>
  <c r="Z17" i="98"/>
  <c r="Y17" i="98"/>
  <c r="X17" i="98"/>
  <c r="W17" i="98"/>
  <c r="V17" i="98"/>
  <c r="U17" i="98"/>
  <c r="T17" i="98"/>
  <c r="S17" i="98"/>
  <c r="AG16" i="98"/>
  <c r="AF16" i="98"/>
  <c r="AE16" i="98"/>
  <c r="AD16" i="98"/>
  <c r="AC16" i="98"/>
  <c r="AB16" i="98"/>
  <c r="AA16" i="98"/>
  <c r="Z16" i="98"/>
  <c r="Y16" i="98"/>
  <c r="X16" i="98"/>
  <c r="W16" i="98"/>
  <c r="V16" i="98"/>
  <c r="U16" i="98"/>
  <c r="T16" i="98"/>
  <c r="S16" i="98"/>
  <c r="AG14" i="98"/>
  <c r="AF14" i="98"/>
  <c r="AE14" i="98"/>
  <c r="AD14" i="98"/>
  <c r="AC14" i="98"/>
  <c r="AB14" i="98"/>
  <c r="AA14" i="98"/>
  <c r="Z14" i="98"/>
  <c r="Y14" i="98"/>
  <c r="X14" i="98"/>
  <c r="W14" i="98"/>
  <c r="V14" i="98"/>
  <c r="U14" i="98"/>
  <c r="T14" i="98"/>
  <c r="S14" i="98"/>
  <c r="AG13" i="98"/>
  <c r="AF13" i="98"/>
  <c r="AE13" i="98"/>
  <c r="AD13" i="98"/>
  <c r="AC13" i="98"/>
  <c r="AB13" i="98"/>
  <c r="AA13" i="98"/>
  <c r="Z13" i="98"/>
  <c r="Y13" i="98"/>
  <c r="X13" i="98"/>
  <c r="W13" i="98"/>
  <c r="V13" i="98"/>
  <c r="U13" i="98"/>
  <c r="T13" i="98"/>
  <c r="S13" i="98"/>
  <c r="AG11" i="98"/>
  <c r="AF11" i="98"/>
  <c r="AE11" i="98"/>
  <c r="AD11" i="98"/>
  <c r="AC11" i="98"/>
  <c r="AB11" i="98"/>
  <c r="AA11" i="98"/>
  <c r="Z11" i="98"/>
  <c r="Y11" i="98"/>
  <c r="X11" i="98"/>
  <c r="W11" i="98"/>
  <c r="V11" i="98"/>
  <c r="U11" i="98"/>
  <c r="T11" i="98"/>
  <c r="S11" i="98"/>
  <c r="AG10" i="98"/>
  <c r="AF10" i="98"/>
  <c r="AE10" i="98"/>
  <c r="AD10" i="98"/>
  <c r="AC10" i="98"/>
  <c r="AB10" i="98"/>
  <c r="AA10" i="98"/>
  <c r="Z10" i="98"/>
  <c r="Y10" i="98"/>
  <c r="X10" i="98"/>
  <c r="W10" i="98"/>
  <c r="V10" i="98"/>
  <c r="U10" i="98"/>
  <c r="T10" i="98"/>
  <c r="S10" i="98"/>
  <c r="AG9" i="98"/>
  <c r="AF9" i="98"/>
  <c r="AE9" i="98"/>
  <c r="AD9" i="98"/>
  <c r="AC9" i="98"/>
  <c r="AB9" i="98"/>
  <c r="AA9" i="98"/>
  <c r="Z9" i="98"/>
  <c r="Y9" i="98"/>
  <c r="X9" i="98"/>
  <c r="W9" i="98"/>
  <c r="V9" i="98"/>
  <c r="U9" i="98"/>
  <c r="T9" i="98"/>
  <c r="S9" i="98"/>
  <c r="AG8" i="98"/>
  <c r="AF8" i="98"/>
  <c r="AE8" i="98"/>
  <c r="AD8" i="98"/>
  <c r="AC8" i="98"/>
  <c r="AB8" i="98"/>
  <c r="AA8" i="98"/>
  <c r="Z8" i="98"/>
  <c r="Y8" i="98"/>
  <c r="X8" i="98"/>
  <c r="W8" i="98"/>
  <c r="V8" i="98"/>
  <c r="U8" i="98"/>
  <c r="T8" i="98"/>
  <c r="S8" i="98"/>
  <c r="AG7" i="98"/>
  <c r="AF7" i="98"/>
  <c r="AE7" i="98"/>
  <c r="AD7" i="98"/>
  <c r="AC7" i="98"/>
  <c r="AB7" i="98"/>
  <c r="AA7" i="98"/>
  <c r="Z7" i="98"/>
  <c r="Y7" i="98"/>
  <c r="X7" i="98"/>
  <c r="W7" i="98"/>
  <c r="V7" i="98"/>
  <c r="U7" i="98"/>
  <c r="T7" i="98"/>
  <c r="S7" i="98"/>
  <c r="AG6" i="98"/>
  <c r="AF6" i="98"/>
  <c r="AE6" i="98"/>
  <c r="AD6" i="98"/>
  <c r="AC6" i="98"/>
  <c r="AB6" i="98"/>
  <c r="AA6" i="98"/>
  <c r="Z6" i="98"/>
  <c r="Y6" i="98"/>
  <c r="X6" i="98"/>
  <c r="W6" i="98"/>
  <c r="V6" i="98"/>
  <c r="U6" i="98"/>
  <c r="T6" i="98"/>
  <c r="S6" i="98"/>
  <c r="AG5" i="98"/>
  <c r="AF5" i="98"/>
  <c r="AE5" i="98"/>
  <c r="AD5" i="98"/>
  <c r="AC5" i="98"/>
  <c r="AB5" i="98"/>
  <c r="AA5" i="98"/>
  <c r="Z5" i="98"/>
  <c r="Y5" i="98"/>
  <c r="X5" i="98"/>
  <c r="W5" i="98"/>
  <c r="V5" i="98"/>
  <c r="U5" i="98"/>
  <c r="T5" i="98"/>
  <c r="S5" i="98"/>
  <c r="AG4" i="98"/>
  <c r="AF4" i="98"/>
  <c r="AE4" i="98"/>
  <c r="AD4" i="98"/>
  <c r="AC4" i="98"/>
  <c r="AB4" i="98"/>
  <c r="AA4" i="98"/>
  <c r="Z4" i="98"/>
  <c r="Y4" i="98"/>
  <c r="X4" i="98"/>
  <c r="W4" i="98"/>
  <c r="V4" i="98"/>
  <c r="B4" i="98" s="1"/>
  <c r="U4" i="98"/>
  <c r="T4" i="98"/>
  <c r="S4" i="98"/>
  <c r="AG3" i="98"/>
  <c r="AF3" i="98"/>
  <c r="AE3" i="98"/>
  <c r="AD3" i="98"/>
  <c r="AC3" i="98"/>
  <c r="AB3" i="98"/>
  <c r="AA3" i="98"/>
  <c r="Z3" i="98"/>
  <c r="Y3" i="98"/>
  <c r="X3" i="98"/>
  <c r="W3" i="98"/>
  <c r="V3" i="98"/>
  <c r="U3" i="98"/>
  <c r="T3" i="98"/>
  <c r="S3" i="98"/>
  <c r="T16" i="25"/>
  <c r="T22" i="25"/>
  <c r="T11" i="25"/>
  <c r="T25" i="25"/>
  <c r="T24" i="25"/>
  <c r="T17" i="25"/>
  <c r="T10" i="25"/>
  <c r="T3" i="25"/>
  <c r="T18" i="25"/>
  <c r="T15" i="25"/>
  <c r="T23" i="25"/>
  <c r="T14" i="25"/>
  <c r="T20" i="25"/>
  <c r="T7" i="25"/>
  <c r="T5" i="25"/>
  <c r="T12" i="25"/>
  <c r="T8" i="25"/>
  <c r="T6" i="25"/>
  <c r="T13" i="25"/>
  <c r="T19" i="25"/>
  <c r="T9" i="25"/>
  <c r="T30" i="25"/>
  <c r="T4" i="25"/>
  <c r="S16" i="25"/>
  <c r="S22" i="25"/>
  <c r="S11" i="25"/>
  <c r="S25" i="25"/>
  <c r="S24" i="25"/>
  <c r="S17" i="25"/>
  <c r="S10" i="25"/>
  <c r="S3" i="25"/>
  <c r="S18" i="25"/>
  <c r="S15" i="25"/>
  <c r="S23" i="25"/>
  <c r="S14" i="25"/>
  <c r="S20" i="25"/>
  <c r="S7" i="25"/>
  <c r="S5" i="25"/>
  <c r="S12" i="25"/>
  <c r="S8" i="25"/>
  <c r="S6" i="25"/>
  <c r="S13" i="25"/>
  <c r="S19" i="25"/>
  <c r="S21" i="25"/>
  <c r="S9" i="25"/>
  <c r="S27" i="25"/>
  <c r="S30" i="25"/>
  <c r="S4" i="25"/>
  <c r="Q35" i="97"/>
  <c r="P35" i="97"/>
  <c r="O35" i="97"/>
  <c r="M35" i="97"/>
  <c r="L35" i="97"/>
  <c r="K35" i="97"/>
  <c r="J35" i="97"/>
  <c r="I35" i="97"/>
  <c r="H35" i="97"/>
  <c r="G35" i="97"/>
  <c r="F35" i="97"/>
  <c r="E35" i="97"/>
  <c r="D35" i="97"/>
  <c r="C35" i="97"/>
  <c r="Q34" i="97"/>
  <c r="P34" i="97"/>
  <c r="O34" i="97"/>
  <c r="M34" i="97"/>
  <c r="L34" i="97"/>
  <c r="K34" i="97"/>
  <c r="J34" i="97"/>
  <c r="I34" i="97"/>
  <c r="H34" i="97"/>
  <c r="G34" i="97"/>
  <c r="F34" i="97"/>
  <c r="E34" i="97"/>
  <c r="D34" i="97"/>
  <c r="C34" i="97"/>
  <c r="AG32" i="97"/>
  <c r="AF32" i="97"/>
  <c r="AE32" i="97"/>
  <c r="AC32" i="97"/>
  <c r="AB32" i="97"/>
  <c r="AA32" i="97"/>
  <c r="Z32" i="97"/>
  <c r="Y32" i="97"/>
  <c r="X32" i="97"/>
  <c r="W32" i="97"/>
  <c r="V32" i="97"/>
  <c r="U32" i="97"/>
  <c r="T32" i="97"/>
  <c r="S32" i="97"/>
  <c r="AG25" i="97"/>
  <c r="AF25" i="97"/>
  <c r="AE25" i="97"/>
  <c r="AD25" i="97"/>
  <c r="AC25" i="97"/>
  <c r="AB25" i="97"/>
  <c r="AA25" i="97"/>
  <c r="Z25" i="97"/>
  <c r="Y25" i="97"/>
  <c r="X25" i="97"/>
  <c r="W25" i="97"/>
  <c r="V25" i="97"/>
  <c r="U25" i="97"/>
  <c r="T25" i="97"/>
  <c r="S25" i="97"/>
  <c r="AG24" i="97"/>
  <c r="AF24" i="97"/>
  <c r="AE24" i="97"/>
  <c r="AD24" i="97"/>
  <c r="AC24" i="97"/>
  <c r="AB24" i="97"/>
  <c r="AA24" i="97"/>
  <c r="Z24" i="97"/>
  <c r="Y24" i="97"/>
  <c r="X24" i="97"/>
  <c r="W24" i="97"/>
  <c r="V24" i="97"/>
  <c r="U24" i="97"/>
  <c r="T24" i="97"/>
  <c r="S24" i="97"/>
  <c r="AG22" i="97"/>
  <c r="AF22" i="97"/>
  <c r="AE22" i="97"/>
  <c r="AD22" i="97"/>
  <c r="AC22" i="97"/>
  <c r="AB22" i="97"/>
  <c r="AA22" i="97"/>
  <c r="Z22" i="97"/>
  <c r="Y22" i="97"/>
  <c r="X22" i="97"/>
  <c r="W22" i="97"/>
  <c r="V22" i="97"/>
  <c r="U22" i="97"/>
  <c r="T22" i="97"/>
  <c r="S22" i="97"/>
  <c r="AG21" i="97"/>
  <c r="AF21" i="97"/>
  <c r="AE21" i="97"/>
  <c r="AD21" i="97"/>
  <c r="AC21" i="97"/>
  <c r="AB21" i="97"/>
  <c r="AA21" i="97"/>
  <c r="Z21" i="97"/>
  <c r="Y21" i="97"/>
  <c r="X21" i="97"/>
  <c r="W21" i="97"/>
  <c r="V21" i="97"/>
  <c r="U21" i="97"/>
  <c r="T21" i="97"/>
  <c r="S21" i="97"/>
  <c r="AG20" i="97"/>
  <c r="AF20" i="97"/>
  <c r="AE20" i="97"/>
  <c r="AD20" i="97"/>
  <c r="AC20" i="97"/>
  <c r="AB20" i="97"/>
  <c r="AA20" i="97"/>
  <c r="Z20" i="97"/>
  <c r="Y20" i="97"/>
  <c r="X20" i="97"/>
  <c r="W20" i="97"/>
  <c r="V20" i="97"/>
  <c r="U20" i="97"/>
  <c r="T20" i="97"/>
  <c r="S20" i="97"/>
  <c r="AG19" i="97"/>
  <c r="AF19" i="97"/>
  <c r="AE19" i="97"/>
  <c r="AD19" i="97"/>
  <c r="AC19" i="97"/>
  <c r="AB19" i="97"/>
  <c r="AA19" i="97"/>
  <c r="Z19" i="97"/>
  <c r="Y19" i="97"/>
  <c r="X19" i="97"/>
  <c r="W19" i="97"/>
  <c r="V19" i="97"/>
  <c r="U19" i="97"/>
  <c r="T19" i="97"/>
  <c r="S19" i="97"/>
  <c r="AG18" i="97"/>
  <c r="AF18" i="97"/>
  <c r="AE18" i="97"/>
  <c r="AD18" i="97"/>
  <c r="AC18" i="97"/>
  <c r="AB18" i="97"/>
  <c r="AA18" i="97"/>
  <c r="Z18" i="97"/>
  <c r="Y18" i="97"/>
  <c r="X18" i="97"/>
  <c r="W18" i="97"/>
  <c r="V18" i="97"/>
  <c r="U18" i="97"/>
  <c r="T18" i="97"/>
  <c r="S18" i="97"/>
  <c r="AG17" i="97"/>
  <c r="AF17" i="97"/>
  <c r="AE17" i="97"/>
  <c r="AD17" i="97"/>
  <c r="AC17" i="97"/>
  <c r="AB17" i="97"/>
  <c r="AA17" i="97"/>
  <c r="Z17" i="97"/>
  <c r="Y17" i="97"/>
  <c r="X17" i="97"/>
  <c r="W17" i="97"/>
  <c r="V17" i="97"/>
  <c r="U17" i="97"/>
  <c r="T17" i="97"/>
  <c r="S17" i="97"/>
  <c r="AG16" i="97"/>
  <c r="AF16" i="97"/>
  <c r="AE16" i="97"/>
  <c r="AD16" i="97"/>
  <c r="AC16" i="97"/>
  <c r="AB16" i="97"/>
  <c r="AA16" i="97"/>
  <c r="Z16" i="97"/>
  <c r="Y16" i="97"/>
  <c r="X16" i="97"/>
  <c r="W16" i="97"/>
  <c r="V16" i="97"/>
  <c r="U16" i="97"/>
  <c r="T16" i="97"/>
  <c r="S16" i="97"/>
  <c r="AG14" i="97"/>
  <c r="AF14" i="97"/>
  <c r="AE14" i="97"/>
  <c r="AD14" i="97"/>
  <c r="AC14" i="97"/>
  <c r="AB14" i="97"/>
  <c r="AA14" i="97"/>
  <c r="Z14" i="97"/>
  <c r="Y14" i="97"/>
  <c r="X14" i="97"/>
  <c r="W14" i="97"/>
  <c r="V14" i="97"/>
  <c r="U14" i="97"/>
  <c r="T14" i="97"/>
  <c r="S14" i="97"/>
  <c r="AG13" i="97"/>
  <c r="AF13" i="97"/>
  <c r="AE13" i="97"/>
  <c r="AD13" i="97"/>
  <c r="AC13" i="97"/>
  <c r="AB13" i="97"/>
  <c r="AA13" i="97"/>
  <c r="Z13" i="97"/>
  <c r="Y13" i="97"/>
  <c r="X13" i="97"/>
  <c r="W13" i="97"/>
  <c r="V13" i="97"/>
  <c r="U13" i="97"/>
  <c r="T13" i="97"/>
  <c r="S13" i="97"/>
  <c r="AG12" i="97"/>
  <c r="AF12" i="97"/>
  <c r="AE12" i="97"/>
  <c r="B12" i="97" s="1"/>
  <c r="AD12" i="97"/>
  <c r="AC12" i="97"/>
  <c r="AB12" i="97"/>
  <c r="AA12" i="97"/>
  <c r="Z12" i="97"/>
  <c r="Y12" i="97"/>
  <c r="X12" i="97"/>
  <c r="W12" i="97"/>
  <c r="V12" i="97"/>
  <c r="U12" i="97"/>
  <c r="T12" i="97"/>
  <c r="S12" i="97"/>
  <c r="AG11" i="97"/>
  <c r="AF11" i="97"/>
  <c r="AE11" i="97"/>
  <c r="AD11" i="97"/>
  <c r="AC11" i="97"/>
  <c r="AB11" i="97"/>
  <c r="AA11" i="97"/>
  <c r="Z11" i="97"/>
  <c r="Y11" i="97"/>
  <c r="X11" i="97"/>
  <c r="W11" i="97"/>
  <c r="V11" i="97"/>
  <c r="U11" i="97"/>
  <c r="T11" i="97"/>
  <c r="S11" i="97"/>
  <c r="AG10" i="97"/>
  <c r="AF10" i="97"/>
  <c r="AE10" i="97"/>
  <c r="AD10" i="97"/>
  <c r="AC10" i="97"/>
  <c r="AB10" i="97"/>
  <c r="AA10" i="97"/>
  <c r="Z10" i="97"/>
  <c r="Y10" i="97"/>
  <c r="X10" i="97"/>
  <c r="W10" i="97"/>
  <c r="V10" i="97"/>
  <c r="U10" i="97"/>
  <c r="T10" i="97"/>
  <c r="S10" i="97"/>
  <c r="AG8" i="97"/>
  <c r="AF8" i="97"/>
  <c r="AE8" i="97"/>
  <c r="AD8" i="97"/>
  <c r="AC8" i="97"/>
  <c r="AB8" i="97"/>
  <c r="AA8" i="97"/>
  <c r="Z8" i="97"/>
  <c r="Y8" i="97"/>
  <c r="X8" i="97"/>
  <c r="W8" i="97"/>
  <c r="V8" i="97"/>
  <c r="U8" i="97"/>
  <c r="T8" i="97"/>
  <c r="S8" i="97"/>
  <c r="B8" i="97" s="1"/>
  <c r="AG7" i="97"/>
  <c r="AF7" i="97"/>
  <c r="AE7" i="97"/>
  <c r="AD7" i="97"/>
  <c r="AC7" i="97"/>
  <c r="AB7" i="97"/>
  <c r="AA7" i="97"/>
  <c r="Z7" i="97"/>
  <c r="Y7" i="97"/>
  <c r="X7" i="97"/>
  <c r="W7" i="97"/>
  <c r="V7" i="97"/>
  <c r="U7" i="97"/>
  <c r="T7" i="97"/>
  <c r="S7" i="97"/>
  <c r="AG6" i="97"/>
  <c r="AF6" i="97"/>
  <c r="AE6" i="97"/>
  <c r="AD6" i="97"/>
  <c r="AC6" i="97"/>
  <c r="AB6" i="97"/>
  <c r="AA6" i="97"/>
  <c r="Z6" i="97"/>
  <c r="Y6" i="97"/>
  <c r="X6" i="97"/>
  <c r="W6" i="97"/>
  <c r="V6" i="97"/>
  <c r="U6" i="97"/>
  <c r="T6" i="97"/>
  <c r="S6" i="97"/>
  <c r="AG5" i="97"/>
  <c r="AF5" i="97"/>
  <c r="AE5" i="97"/>
  <c r="AD5" i="97"/>
  <c r="AC5" i="97"/>
  <c r="AB5" i="97"/>
  <c r="AA5" i="97"/>
  <c r="Z5" i="97"/>
  <c r="Y5" i="97"/>
  <c r="X5" i="97"/>
  <c r="W5" i="97"/>
  <c r="V5" i="97"/>
  <c r="U5" i="97"/>
  <c r="T5" i="97"/>
  <c r="S5" i="97"/>
  <c r="AG4" i="97"/>
  <c r="AF4" i="97"/>
  <c r="AE4" i="97"/>
  <c r="AD4" i="97"/>
  <c r="AC4" i="97"/>
  <c r="AB4" i="97"/>
  <c r="AA4" i="97"/>
  <c r="Z4" i="97"/>
  <c r="Y4" i="97"/>
  <c r="X4" i="97"/>
  <c r="W4" i="97"/>
  <c r="V4" i="97"/>
  <c r="U4" i="97"/>
  <c r="T4" i="97"/>
  <c r="S4" i="97"/>
  <c r="AG3" i="97"/>
  <c r="AF3" i="97"/>
  <c r="AE3" i="97"/>
  <c r="AD3" i="97"/>
  <c r="AC3" i="97"/>
  <c r="AB3" i="97"/>
  <c r="AA3" i="97"/>
  <c r="Z3" i="97"/>
  <c r="Y3" i="97"/>
  <c r="X3" i="97"/>
  <c r="W3" i="97"/>
  <c r="V3" i="97"/>
  <c r="U3" i="97"/>
  <c r="T3" i="97"/>
  <c r="S3" i="97"/>
  <c r="P36" i="98" l="1"/>
  <c r="P26" i="98" s="1"/>
  <c r="AF26" i="98" s="1"/>
  <c r="O36" i="98"/>
  <c r="O26" i="98" s="1"/>
  <c r="AE26" i="98" s="1"/>
  <c r="L36" i="98"/>
  <c r="L26" i="98" s="1"/>
  <c r="AB26" i="98" s="1"/>
  <c r="K36" i="98"/>
  <c r="K26" i="98" s="1"/>
  <c r="AA26" i="98" s="1"/>
  <c r="H36" i="98"/>
  <c r="H26" i="98" s="1"/>
  <c r="X26" i="98" s="1"/>
  <c r="G36" i="98"/>
  <c r="G26" i="98" s="1"/>
  <c r="W26" i="98" s="1"/>
  <c r="D36" i="98"/>
  <c r="D26" i="98" s="1"/>
  <c r="T26" i="98" s="1"/>
  <c r="C36" i="98"/>
  <c r="C26" i="98" s="1"/>
  <c r="S26" i="98" s="1"/>
  <c r="F36" i="98"/>
  <c r="F26" i="98" s="1"/>
  <c r="V26" i="98" s="1"/>
  <c r="N36" i="98"/>
  <c r="N26" i="98" s="1"/>
  <c r="AD26" i="98" s="1"/>
  <c r="B12" i="98"/>
  <c r="B24" i="98"/>
  <c r="B25" i="98"/>
  <c r="B38" i="98"/>
  <c r="J36" i="98"/>
  <c r="J26" i="98" s="1"/>
  <c r="Z26" i="98" s="1"/>
  <c r="B14" i="98"/>
  <c r="B18" i="98"/>
  <c r="B22" i="98"/>
  <c r="B8" i="98"/>
  <c r="B3" i="98"/>
  <c r="B5" i="98"/>
  <c r="B6" i="98"/>
  <c r="B9" i="98"/>
  <c r="B11" i="98"/>
  <c r="B16" i="98"/>
  <c r="B20" i="98"/>
  <c r="B7" i="98"/>
  <c r="B10" i="98"/>
  <c r="B13" i="98"/>
  <c r="B15" i="98"/>
  <c r="B17" i="98"/>
  <c r="B19" i="98"/>
  <c r="B21" i="98"/>
  <c r="B23" i="98"/>
  <c r="Y25" i="25"/>
  <c r="D36" i="97"/>
  <c r="D26" i="97" s="1"/>
  <c r="T26" i="97" s="1"/>
  <c r="L36" i="97"/>
  <c r="L26" i="97" s="1"/>
  <c r="AB26" i="97" s="1"/>
  <c r="Q36" i="97"/>
  <c r="P36" i="97"/>
  <c r="P26" i="97" s="1"/>
  <c r="AF26" i="97" s="1"/>
  <c r="O36" i="97"/>
  <c r="O26" i="97" s="1"/>
  <c r="AE26" i="97" s="1"/>
  <c r="M36" i="97"/>
  <c r="M26" i="97" s="1"/>
  <c r="AC26" i="97" s="1"/>
  <c r="K36" i="97"/>
  <c r="K26" i="97" s="1"/>
  <c r="AA26" i="97" s="1"/>
  <c r="I36" i="97"/>
  <c r="I26" i="97" s="1"/>
  <c r="Y26" i="97" s="1"/>
  <c r="H36" i="97"/>
  <c r="H26" i="97" s="1"/>
  <c r="X26" i="97" s="1"/>
  <c r="G36" i="97"/>
  <c r="G26" i="97" s="1"/>
  <c r="W26" i="97" s="1"/>
  <c r="E36" i="97"/>
  <c r="E26" i="97" s="1"/>
  <c r="U26" i="97" s="1"/>
  <c r="C36" i="97"/>
  <c r="C26" i="97" s="1"/>
  <c r="S26" i="97" s="1"/>
  <c r="B11" i="97"/>
  <c r="F36" i="97"/>
  <c r="F26" i="97" s="1"/>
  <c r="V26" i="97" s="1"/>
  <c r="J36" i="97"/>
  <c r="J26" i="97" s="1"/>
  <c r="Z26" i="97" s="1"/>
  <c r="N36" i="97"/>
  <c r="AD26" i="97" s="1"/>
  <c r="B4" i="97"/>
  <c r="B6" i="97"/>
  <c r="B16" i="97"/>
  <c r="B24" i="97"/>
  <c r="B38" i="97"/>
  <c r="B20" i="97"/>
  <c r="B22" i="97"/>
  <c r="B17" i="97"/>
  <c r="B5" i="97"/>
  <c r="B10" i="97"/>
  <c r="B15" i="97"/>
  <c r="B21" i="97"/>
  <c r="B3" i="97"/>
  <c r="B9" i="97"/>
  <c r="B14" i="97"/>
  <c r="B19" i="97"/>
  <c r="B25" i="97"/>
  <c r="B7" i="97"/>
  <c r="B13" i="97"/>
  <c r="B18" i="97"/>
  <c r="B23" i="97"/>
  <c r="Q35" i="96"/>
  <c r="P35" i="96"/>
  <c r="O35" i="96"/>
  <c r="N35" i="96"/>
  <c r="M35" i="96"/>
  <c r="L35" i="96"/>
  <c r="K35" i="96"/>
  <c r="J35" i="96"/>
  <c r="I35" i="96"/>
  <c r="H35" i="96"/>
  <c r="G35" i="96"/>
  <c r="F35" i="96"/>
  <c r="E35" i="96"/>
  <c r="D35" i="96"/>
  <c r="C35" i="96"/>
  <c r="Q34" i="96"/>
  <c r="Q36" i="96" s="1"/>
  <c r="Q26" i="96" s="1"/>
  <c r="AG26" i="96" s="1"/>
  <c r="P34" i="96"/>
  <c r="O34" i="96"/>
  <c r="N34" i="96"/>
  <c r="M34" i="96"/>
  <c r="M36" i="96" s="1"/>
  <c r="M26" i="96" s="1"/>
  <c r="AC26" i="96" s="1"/>
  <c r="L34" i="96"/>
  <c r="K34" i="96"/>
  <c r="J34" i="96"/>
  <c r="I34" i="96"/>
  <c r="I36" i="96" s="1"/>
  <c r="I26" i="96" s="1"/>
  <c r="Y26" i="96" s="1"/>
  <c r="H34" i="96"/>
  <c r="G34" i="96"/>
  <c r="F34" i="96"/>
  <c r="E34" i="96"/>
  <c r="E36" i="96" s="1"/>
  <c r="E26" i="96" s="1"/>
  <c r="U26" i="96" s="1"/>
  <c r="D34" i="96"/>
  <c r="C34" i="96"/>
  <c r="AG32" i="96"/>
  <c r="AF32" i="96"/>
  <c r="AE32" i="96"/>
  <c r="AD32" i="96"/>
  <c r="AC32" i="96"/>
  <c r="AB32" i="96"/>
  <c r="AA32" i="96"/>
  <c r="Z32" i="96"/>
  <c r="Y32" i="96"/>
  <c r="X32" i="96"/>
  <c r="W32" i="96"/>
  <c r="V32" i="96"/>
  <c r="U32" i="96"/>
  <c r="T32" i="96"/>
  <c r="S32" i="96"/>
  <c r="AG25" i="96"/>
  <c r="AF25" i="96"/>
  <c r="AE25" i="96"/>
  <c r="AD25" i="96"/>
  <c r="AC25" i="96"/>
  <c r="AB25" i="96"/>
  <c r="AA25" i="96"/>
  <c r="Z25" i="96"/>
  <c r="Y25" i="96"/>
  <c r="X25" i="96"/>
  <c r="W25" i="96"/>
  <c r="V25" i="96"/>
  <c r="U25" i="96"/>
  <c r="T25" i="96"/>
  <c r="S25" i="96"/>
  <c r="AG23" i="96"/>
  <c r="AF23" i="96"/>
  <c r="AE23" i="96"/>
  <c r="AD23" i="96"/>
  <c r="AC23" i="96"/>
  <c r="AB23" i="96"/>
  <c r="AA23" i="96"/>
  <c r="Z23" i="96"/>
  <c r="Y23" i="96"/>
  <c r="X23" i="96"/>
  <c r="W23" i="96"/>
  <c r="V23" i="96"/>
  <c r="U23" i="96"/>
  <c r="T23" i="96"/>
  <c r="S23" i="96"/>
  <c r="AG22" i="96"/>
  <c r="AF22" i="96"/>
  <c r="AE22" i="96"/>
  <c r="AD22" i="96"/>
  <c r="AC22" i="96"/>
  <c r="AB22" i="96"/>
  <c r="AA22" i="96"/>
  <c r="Z22" i="96"/>
  <c r="Y22" i="96"/>
  <c r="X22" i="96"/>
  <c r="W22" i="96"/>
  <c r="V22" i="96"/>
  <c r="U22" i="96"/>
  <c r="T22" i="96"/>
  <c r="S22" i="96"/>
  <c r="AG21" i="96"/>
  <c r="AF21" i="96"/>
  <c r="AE21" i="96"/>
  <c r="AD21" i="96"/>
  <c r="AC21" i="96"/>
  <c r="AB21" i="96"/>
  <c r="AA21" i="96"/>
  <c r="Z21" i="96"/>
  <c r="Y21" i="96"/>
  <c r="X21" i="96"/>
  <c r="W21" i="96"/>
  <c r="V21" i="96"/>
  <c r="U21" i="96"/>
  <c r="T21" i="96"/>
  <c r="S21" i="96"/>
  <c r="AG20" i="96"/>
  <c r="AF20" i="96"/>
  <c r="AE20" i="96"/>
  <c r="AD20" i="96"/>
  <c r="AC20" i="96"/>
  <c r="AB20" i="96"/>
  <c r="AA20" i="96"/>
  <c r="Z20" i="96"/>
  <c r="Y20" i="96"/>
  <c r="X20" i="96"/>
  <c r="W20" i="96"/>
  <c r="V20" i="96"/>
  <c r="U20" i="96"/>
  <c r="T20" i="96"/>
  <c r="S20" i="96"/>
  <c r="AG19" i="96"/>
  <c r="AF19" i="96"/>
  <c r="AE19" i="96"/>
  <c r="AD19" i="96"/>
  <c r="AC19" i="96"/>
  <c r="AB19" i="96"/>
  <c r="AA19" i="96"/>
  <c r="Z19" i="96"/>
  <c r="Y19" i="96"/>
  <c r="X19" i="96"/>
  <c r="W19" i="96"/>
  <c r="V19" i="96"/>
  <c r="U19" i="96"/>
  <c r="T19" i="96"/>
  <c r="S19" i="96"/>
  <c r="AG18" i="96"/>
  <c r="AF18" i="96"/>
  <c r="AE18" i="96"/>
  <c r="AD18" i="96"/>
  <c r="AC18" i="96"/>
  <c r="AB18" i="96"/>
  <c r="AA18" i="96"/>
  <c r="Z18" i="96"/>
  <c r="Y18" i="96"/>
  <c r="X18" i="96"/>
  <c r="W18" i="96"/>
  <c r="V18" i="96"/>
  <c r="U18" i="96"/>
  <c r="T18" i="96"/>
  <c r="S18" i="96"/>
  <c r="AG17" i="96"/>
  <c r="AF17" i="96"/>
  <c r="AE17" i="96"/>
  <c r="AD17" i="96"/>
  <c r="AC17" i="96"/>
  <c r="AB17" i="96"/>
  <c r="AA17" i="96"/>
  <c r="Z17" i="96"/>
  <c r="Y17" i="96"/>
  <c r="X17" i="96"/>
  <c r="W17" i="96"/>
  <c r="V17" i="96"/>
  <c r="U17" i="96"/>
  <c r="T17" i="96"/>
  <c r="S17" i="96"/>
  <c r="AG16" i="96"/>
  <c r="AF16" i="96"/>
  <c r="AE16" i="96"/>
  <c r="AD16" i="96"/>
  <c r="AC16" i="96"/>
  <c r="AB16" i="96"/>
  <c r="AA16" i="96"/>
  <c r="Z16" i="96"/>
  <c r="Y16" i="96"/>
  <c r="X16" i="96"/>
  <c r="W16" i="96"/>
  <c r="V16" i="96"/>
  <c r="U16" i="96"/>
  <c r="T16" i="96"/>
  <c r="S16" i="96"/>
  <c r="AG15" i="96"/>
  <c r="AF15" i="96"/>
  <c r="AE15" i="96"/>
  <c r="AD15" i="96"/>
  <c r="AC15" i="96"/>
  <c r="AB15" i="96"/>
  <c r="AA15" i="96"/>
  <c r="Z15" i="96"/>
  <c r="Y15" i="96"/>
  <c r="X15" i="96"/>
  <c r="W15" i="96"/>
  <c r="V15" i="96"/>
  <c r="U15" i="96"/>
  <c r="T15" i="96"/>
  <c r="S15" i="96"/>
  <c r="AG14" i="96"/>
  <c r="AF14" i="96"/>
  <c r="AE14" i="96"/>
  <c r="AD14" i="96"/>
  <c r="AC14" i="96"/>
  <c r="AB14" i="96"/>
  <c r="AA14" i="96"/>
  <c r="Z14" i="96"/>
  <c r="Y14" i="96"/>
  <c r="X14" i="96"/>
  <c r="W14" i="96"/>
  <c r="V14" i="96"/>
  <c r="U14" i="96"/>
  <c r="T14" i="96"/>
  <c r="S14" i="96"/>
  <c r="AG13" i="96"/>
  <c r="AF13" i="96"/>
  <c r="AE13" i="96"/>
  <c r="AD13" i="96"/>
  <c r="AC13" i="96"/>
  <c r="AB13" i="96"/>
  <c r="AA13" i="96"/>
  <c r="Z13" i="96"/>
  <c r="Y13" i="96"/>
  <c r="X13" i="96"/>
  <c r="W13" i="96"/>
  <c r="V13" i="96"/>
  <c r="U13" i="96"/>
  <c r="T13" i="96"/>
  <c r="S13" i="96"/>
  <c r="AG12" i="96"/>
  <c r="AF12" i="96"/>
  <c r="AE12" i="96"/>
  <c r="AD12" i="96"/>
  <c r="AC12" i="96"/>
  <c r="AB12" i="96"/>
  <c r="AA12" i="96"/>
  <c r="Z12" i="96"/>
  <c r="Y12" i="96"/>
  <c r="X12" i="96"/>
  <c r="W12" i="96"/>
  <c r="V12" i="96"/>
  <c r="U12" i="96"/>
  <c r="T12" i="96"/>
  <c r="S12" i="96"/>
  <c r="AG11" i="96"/>
  <c r="AF11" i="96"/>
  <c r="AE11" i="96"/>
  <c r="AD11" i="96"/>
  <c r="AC11" i="96"/>
  <c r="AB11" i="96"/>
  <c r="AA11" i="96"/>
  <c r="Z11" i="96"/>
  <c r="Y11" i="96"/>
  <c r="X11" i="96"/>
  <c r="W11" i="96"/>
  <c r="V11" i="96"/>
  <c r="U11" i="96"/>
  <c r="T11" i="96"/>
  <c r="S11" i="96"/>
  <c r="AG10" i="96"/>
  <c r="AF10" i="96"/>
  <c r="AE10" i="96"/>
  <c r="AD10" i="96"/>
  <c r="AC10" i="96"/>
  <c r="AB10" i="96"/>
  <c r="AA10" i="96"/>
  <c r="Z10" i="96"/>
  <c r="Y10" i="96"/>
  <c r="X10" i="96"/>
  <c r="W10" i="96"/>
  <c r="V10" i="96"/>
  <c r="U10" i="96"/>
  <c r="T10" i="96"/>
  <c r="S10" i="96"/>
  <c r="AG9" i="96"/>
  <c r="AF9" i="96"/>
  <c r="AE9" i="96"/>
  <c r="AD9" i="96"/>
  <c r="AC9" i="96"/>
  <c r="AB9" i="96"/>
  <c r="AA9" i="96"/>
  <c r="Z9" i="96"/>
  <c r="Y9" i="96"/>
  <c r="X9" i="96"/>
  <c r="W9" i="96"/>
  <c r="V9" i="96"/>
  <c r="U9" i="96"/>
  <c r="T9" i="96"/>
  <c r="S9" i="96"/>
  <c r="AG8" i="96"/>
  <c r="AF8" i="96"/>
  <c r="AE8" i="96"/>
  <c r="AD8" i="96"/>
  <c r="AC8" i="96"/>
  <c r="AB8" i="96"/>
  <c r="AA8" i="96"/>
  <c r="Z8" i="96"/>
  <c r="Y8" i="96"/>
  <c r="X8" i="96"/>
  <c r="W8" i="96"/>
  <c r="V8" i="96"/>
  <c r="U8" i="96"/>
  <c r="T8" i="96"/>
  <c r="S8" i="96"/>
  <c r="AG7" i="96"/>
  <c r="AF7" i="96"/>
  <c r="AE7" i="96"/>
  <c r="AD7" i="96"/>
  <c r="AC7" i="96"/>
  <c r="AB7" i="96"/>
  <c r="AA7" i="96"/>
  <c r="Z7" i="96"/>
  <c r="Y7" i="96"/>
  <c r="X7" i="96"/>
  <c r="W7" i="96"/>
  <c r="V7" i="96"/>
  <c r="U7" i="96"/>
  <c r="T7" i="96"/>
  <c r="S7" i="96"/>
  <c r="AG6" i="96"/>
  <c r="AF6" i="96"/>
  <c r="AE6" i="96"/>
  <c r="AD6" i="96"/>
  <c r="AC6" i="96"/>
  <c r="AB6" i="96"/>
  <c r="AA6" i="96"/>
  <c r="Z6" i="96"/>
  <c r="Y6" i="96"/>
  <c r="X6" i="96"/>
  <c r="W6" i="96"/>
  <c r="V6" i="96"/>
  <c r="U6" i="96"/>
  <c r="T6" i="96"/>
  <c r="S6" i="96"/>
  <c r="AG5" i="96"/>
  <c r="AF5" i="96"/>
  <c r="AE5" i="96"/>
  <c r="AD5" i="96"/>
  <c r="AC5" i="96"/>
  <c r="AB5" i="96"/>
  <c r="AA5" i="96"/>
  <c r="Z5" i="96"/>
  <c r="Y5" i="96"/>
  <c r="X5" i="96"/>
  <c r="W5" i="96"/>
  <c r="V5" i="96"/>
  <c r="U5" i="96"/>
  <c r="T5" i="96"/>
  <c r="S5" i="96"/>
  <c r="AG4" i="96"/>
  <c r="AF4" i="96"/>
  <c r="AE4" i="96"/>
  <c r="AD4" i="96"/>
  <c r="AC4" i="96"/>
  <c r="AB4" i="96"/>
  <c r="AA4" i="96"/>
  <c r="Z4" i="96"/>
  <c r="Y4" i="96"/>
  <c r="X4" i="96"/>
  <c r="W4" i="96"/>
  <c r="V4" i="96"/>
  <c r="U4" i="96"/>
  <c r="T4" i="96"/>
  <c r="S4" i="96"/>
  <c r="AG3" i="96"/>
  <c r="AF3" i="96"/>
  <c r="AE3" i="96"/>
  <c r="AD3" i="96"/>
  <c r="AC3" i="96"/>
  <c r="AB3" i="96"/>
  <c r="AA3" i="96"/>
  <c r="Z3" i="96"/>
  <c r="Y3" i="96"/>
  <c r="X3" i="96"/>
  <c r="W3" i="96"/>
  <c r="V3" i="96"/>
  <c r="U3" i="96"/>
  <c r="T3" i="96"/>
  <c r="S3" i="96"/>
  <c r="R16" i="25"/>
  <c r="R22" i="25"/>
  <c r="R11" i="25"/>
  <c r="R24" i="25"/>
  <c r="R17" i="25"/>
  <c r="R10" i="25"/>
  <c r="R3" i="25"/>
  <c r="R18" i="25"/>
  <c r="R15" i="25"/>
  <c r="R23" i="25"/>
  <c r="R14" i="25"/>
  <c r="R20" i="25"/>
  <c r="R7" i="25"/>
  <c r="R5" i="25"/>
  <c r="R12" i="25"/>
  <c r="R8" i="25"/>
  <c r="R6" i="25"/>
  <c r="R13" i="25"/>
  <c r="R19" i="25"/>
  <c r="R21" i="25"/>
  <c r="R9" i="25"/>
  <c r="R27" i="25"/>
  <c r="R30" i="25"/>
  <c r="R4" i="25"/>
  <c r="Q34" i="95"/>
  <c r="P34" i="95"/>
  <c r="O34" i="95"/>
  <c r="N34" i="95"/>
  <c r="M34" i="95"/>
  <c r="L34" i="95"/>
  <c r="K34" i="95"/>
  <c r="J34" i="95"/>
  <c r="I34" i="95"/>
  <c r="H34" i="95"/>
  <c r="G34" i="95"/>
  <c r="F34" i="95"/>
  <c r="E34" i="95"/>
  <c r="D34" i="95"/>
  <c r="C34" i="95"/>
  <c r="Q33" i="95"/>
  <c r="Q35" i="95" s="1"/>
  <c r="Q25" i="95" s="1"/>
  <c r="AG25" i="95" s="1"/>
  <c r="P33" i="95"/>
  <c r="O33" i="95"/>
  <c r="N33" i="95"/>
  <c r="N35" i="95" s="1"/>
  <c r="N25" i="95" s="1"/>
  <c r="AD25" i="95" s="1"/>
  <c r="M33" i="95"/>
  <c r="L33" i="95"/>
  <c r="K33" i="95"/>
  <c r="J33" i="95"/>
  <c r="I33" i="95"/>
  <c r="H33" i="95"/>
  <c r="G33" i="95"/>
  <c r="F33" i="95"/>
  <c r="E33" i="95"/>
  <c r="D33" i="95"/>
  <c r="C33" i="95"/>
  <c r="AG31" i="95"/>
  <c r="AF31" i="95"/>
  <c r="AE31" i="95"/>
  <c r="AD31" i="95"/>
  <c r="AC31" i="95"/>
  <c r="AB31" i="95"/>
  <c r="AA31" i="95"/>
  <c r="Z31" i="95"/>
  <c r="Y31" i="95"/>
  <c r="X31" i="95"/>
  <c r="W31" i="95"/>
  <c r="V31" i="95"/>
  <c r="U31" i="95"/>
  <c r="T31" i="95"/>
  <c r="S31" i="95"/>
  <c r="AG24" i="95"/>
  <c r="AF24" i="95"/>
  <c r="AE24" i="95"/>
  <c r="AD24" i="95"/>
  <c r="AC24" i="95"/>
  <c r="AB24" i="95"/>
  <c r="AA24" i="95"/>
  <c r="Z24" i="95"/>
  <c r="Y24" i="95"/>
  <c r="X24" i="95"/>
  <c r="W24" i="95"/>
  <c r="V24" i="95"/>
  <c r="U24" i="95"/>
  <c r="T24" i="95"/>
  <c r="S24" i="95"/>
  <c r="AG23" i="95"/>
  <c r="AF23" i="95"/>
  <c r="AE23" i="95"/>
  <c r="AD23" i="95"/>
  <c r="AC23" i="95"/>
  <c r="AB23" i="95"/>
  <c r="AA23" i="95"/>
  <c r="Z23" i="95"/>
  <c r="Y23" i="95"/>
  <c r="X23" i="95"/>
  <c r="W23" i="95"/>
  <c r="V23" i="95"/>
  <c r="U23" i="95"/>
  <c r="T23" i="95"/>
  <c r="S23" i="95"/>
  <c r="AG22" i="95"/>
  <c r="AF22" i="95"/>
  <c r="AE22" i="95"/>
  <c r="AD22" i="95"/>
  <c r="AC22" i="95"/>
  <c r="AB22" i="95"/>
  <c r="AA22" i="95"/>
  <c r="Z22" i="95"/>
  <c r="Y22" i="95"/>
  <c r="X22" i="95"/>
  <c r="W22" i="95"/>
  <c r="V22" i="95"/>
  <c r="U22" i="95"/>
  <c r="T22" i="95"/>
  <c r="S22" i="95"/>
  <c r="AG21" i="95"/>
  <c r="AF21" i="95"/>
  <c r="AE21" i="95"/>
  <c r="AD21" i="95"/>
  <c r="AC21" i="95"/>
  <c r="AB21" i="95"/>
  <c r="AA21" i="95"/>
  <c r="Z21" i="95"/>
  <c r="Y21" i="95"/>
  <c r="X21" i="95"/>
  <c r="W21" i="95"/>
  <c r="V21" i="95"/>
  <c r="U21" i="95"/>
  <c r="T21" i="95"/>
  <c r="S21" i="95"/>
  <c r="AG20" i="95"/>
  <c r="AF20" i="95"/>
  <c r="AE20" i="95"/>
  <c r="AD20" i="95"/>
  <c r="AC20" i="95"/>
  <c r="AB20" i="95"/>
  <c r="AA20" i="95"/>
  <c r="Z20" i="95"/>
  <c r="Y20" i="95"/>
  <c r="X20" i="95"/>
  <c r="W20" i="95"/>
  <c r="V20" i="95"/>
  <c r="U20" i="95"/>
  <c r="T20" i="95"/>
  <c r="S20" i="95"/>
  <c r="AG19" i="95"/>
  <c r="AF19" i="95"/>
  <c r="AE19" i="95"/>
  <c r="AD19" i="95"/>
  <c r="AC19" i="95"/>
  <c r="AB19" i="95"/>
  <c r="AA19" i="95"/>
  <c r="Z19" i="95"/>
  <c r="Y19" i="95"/>
  <c r="X19" i="95"/>
  <c r="W19" i="95"/>
  <c r="V19" i="95"/>
  <c r="U19" i="95"/>
  <c r="T19" i="95"/>
  <c r="S19" i="95"/>
  <c r="AG18" i="95"/>
  <c r="AF18" i="95"/>
  <c r="AE18" i="95"/>
  <c r="AD18" i="95"/>
  <c r="AC18" i="95"/>
  <c r="AB18" i="95"/>
  <c r="AA18" i="95"/>
  <c r="Z18" i="95"/>
  <c r="Y18" i="95"/>
  <c r="X18" i="95"/>
  <c r="W18" i="95"/>
  <c r="V18" i="95"/>
  <c r="U18" i="95"/>
  <c r="T18" i="95"/>
  <c r="S18" i="95"/>
  <c r="AG17" i="95"/>
  <c r="AF17" i="95"/>
  <c r="AE17" i="95"/>
  <c r="AD17" i="95"/>
  <c r="AC17" i="95"/>
  <c r="AB17" i="95"/>
  <c r="AA17" i="95"/>
  <c r="Z17" i="95"/>
  <c r="Y17" i="95"/>
  <c r="X17" i="95"/>
  <c r="W17" i="95"/>
  <c r="V17" i="95"/>
  <c r="U17" i="95"/>
  <c r="T17" i="95"/>
  <c r="S17" i="95"/>
  <c r="AG16" i="95"/>
  <c r="AF16" i="95"/>
  <c r="AE16" i="95"/>
  <c r="AD16" i="95"/>
  <c r="AC16" i="95"/>
  <c r="AB16" i="95"/>
  <c r="AA16" i="95"/>
  <c r="Z16" i="95"/>
  <c r="Y16" i="95"/>
  <c r="X16" i="95"/>
  <c r="W16" i="95"/>
  <c r="V16" i="95"/>
  <c r="U16" i="95"/>
  <c r="T16" i="95"/>
  <c r="S16" i="95"/>
  <c r="AG15" i="95"/>
  <c r="AF15" i="95"/>
  <c r="AE15" i="95"/>
  <c r="AD15" i="95"/>
  <c r="AC15" i="95"/>
  <c r="AB15" i="95"/>
  <c r="AA15" i="95"/>
  <c r="Z15" i="95"/>
  <c r="Y15" i="95"/>
  <c r="X15" i="95"/>
  <c r="W15" i="95"/>
  <c r="V15" i="95"/>
  <c r="U15" i="95"/>
  <c r="T15" i="95"/>
  <c r="S15" i="95"/>
  <c r="AG14" i="95"/>
  <c r="AF14" i="95"/>
  <c r="AE14" i="95"/>
  <c r="AD14" i="95"/>
  <c r="AC14" i="95"/>
  <c r="AB14" i="95"/>
  <c r="AA14" i="95"/>
  <c r="Z14" i="95"/>
  <c r="Y14" i="95"/>
  <c r="X14" i="95"/>
  <c r="W14" i="95"/>
  <c r="V14" i="95"/>
  <c r="U14" i="95"/>
  <c r="T14" i="95"/>
  <c r="S14" i="95"/>
  <c r="AG13" i="95"/>
  <c r="AF13" i="95"/>
  <c r="AE13" i="95"/>
  <c r="AD13" i="95"/>
  <c r="AC13" i="95"/>
  <c r="AB13" i="95"/>
  <c r="AA13" i="95"/>
  <c r="Z13" i="95"/>
  <c r="Y13" i="95"/>
  <c r="X13" i="95"/>
  <c r="W13" i="95"/>
  <c r="V13" i="95"/>
  <c r="U13" i="95"/>
  <c r="T13" i="95"/>
  <c r="S13" i="95"/>
  <c r="AG12" i="95"/>
  <c r="AF12" i="95"/>
  <c r="AE12" i="95"/>
  <c r="AD12" i="95"/>
  <c r="AC12" i="95"/>
  <c r="AB12" i="95"/>
  <c r="AA12" i="95"/>
  <c r="Z12" i="95"/>
  <c r="Y12" i="95"/>
  <c r="X12" i="95"/>
  <c r="W12" i="95"/>
  <c r="V12" i="95"/>
  <c r="U12" i="95"/>
  <c r="T12" i="95"/>
  <c r="S12" i="95"/>
  <c r="AG11" i="95"/>
  <c r="AF11" i="95"/>
  <c r="AE11" i="95"/>
  <c r="AD11" i="95"/>
  <c r="AC11" i="95"/>
  <c r="AB11" i="95"/>
  <c r="AA11" i="95"/>
  <c r="Z11" i="95"/>
  <c r="Y11" i="95"/>
  <c r="X11" i="95"/>
  <c r="W11" i="95"/>
  <c r="V11" i="95"/>
  <c r="U11" i="95"/>
  <c r="T11" i="95"/>
  <c r="S11" i="95"/>
  <c r="AG10" i="95"/>
  <c r="AF10" i="95"/>
  <c r="AE10" i="95"/>
  <c r="AD10" i="95"/>
  <c r="AC10" i="95"/>
  <c r="AB10" i="95"/>
  <c r="AA10" i="95"/>
  <c r="Z10" i="95"/>
  <c r="Y10" i="95"/>
  <c r="X10" i="95"/>
  <c r="W10" i="95"/>
  <c r="V10" i="95"/>
  <c r="U10" i="95"/>
  <c r="T10" i="95"/>
  <c r="S10" i="95"/>
  <c r="AG9" i="95"/>
  <c r="AF9" i="95"/>
  <c r="AE9" i="95"/>
  <c r="AD9" i="95"/>
  <c r="AC9" i="95"/>
  <c r="AB9" i="95"/>
  <c r="AA9" i="95"/>
  <c r="Z9" i="95"/>
  <c r="Y9" i="95"/>
  <c r="X9" i="95"/>
  <c r="W9" i="95"/>
  <c r="V9" i="95"/>
  <c r="U9" i="95"/>
  <c r="T9" i="95"/>
  <c r="S9" i="95"/>
  <c r="AG8" i="95"/>
  <c r="AF8" i="95"/>
  <c r="AE8" i="95"/>
  <c r="AD8" i="95"/>
  <c r="AC8" i="95"/>
  <c r="AB8" i="95"/>
  <c r="AA8" i="95"/>
  <c r="Z8" i="95"/>
  <c r="Y8" i="95"/>
  <c r="X8" i="95"/>
  <c r="W8" i="95"/>
  <c r="V8" i="95"/>
  <c r="U8" i="95"/>
  <c r="T8" i="95"/>
  <c r="S8" i="95"/>
  <c r="AG7" i="95"/>
  <c r="AF7" i="95"/>
  <c r="AE7" i="95"/>
  <c r="AD7" i="95"/>
  <c r="AC7" i="95"/>
  <c r="AB7" i="95"/>
  <c r="AA7" i="95"/>
  <c r="Z7" i="95"/>
  <c r="Y7" i="95"/>
  <c r="X7" i="95"/>
  <c r="W7" i="95"/>
  <c r="V7" i="95"/>
  <c r="U7" i="95"/>
  <c r="T7" i="95"/>
  <c r="S7" i="95"/>
  <c r="AG6" i="95"/>
  <c r="AF6" i="95"/>
  <c r="AE6" i="95"/>
  <c r="AD6" i="95"/>
  <c r="AC6" i="95"/>
  <c r="AB6" i="95"/>
  <c r="AA6" i="95"/>
  <c r="Z6" i="95"/>
  <c r="Y6" i="95"/>
  <c r="X6" i="95"/>
  <c r="W6" i="95"/>
  <c r="V6" i="95"/>
  <c r="U6" i="95"/>
  <c r="T6" i="95"/>
  <c r="S6" i="95"/>
  <c r="AG5" i="95"/>
  <c r="AF5" i="95"/>
  <c r="AE5" i="95"/>
  <c r="AD5" i="95"/>
  <c r="AC5" i="95"/>
  <c r="AB5" i="95"/>
  <c r="AA5" i="95"/>
  <c r="Z5" i="95"/>
  <c r="Y5" i="95"/>
  <c r="X5" i="95"/>
  <c r="W5" i="95"/>
  <c r="V5" i="95"/>
  <c r="U5" i="95"/>
  <c r="T5" i="95"/>
  <c r="S5" i="95"/>
  <c r="AG4" i="95"/>
  <c r="AF4" i="95"/>
  <c r="AE4" i="95"/>
  <c r="AD4" i="95"/>
  <c r="AC4" i="95"/>
  <c r="AB4" i="95"/>
  <c r="AA4" i="95"/>
  <c r="Z4" i="95"/>
  <c r="Y4" i="95"/>
  <c r="X4" i="95"/>
  <c r="W4" i="95"/>
  <c r="V4" i="95"/>
  <c r="U4" i="95"/>
  <c r="T4" i="95"/>
  <c r="S4" i="95"/>
  <c r="AG3" i="95"/>
  <c r="AF3" i="95"/>
  <c r="AE3" i="95"/>
  <c r="AD3" i="95"/>
  <c r="AC3" i="95"/>
  <c r="AB3" i="95"/>
  <c r="AA3" i="95"/>
  <c r="Z3" i="95"/>
  <c r="Y3" i="95"/>
  <c r="X3" i="95"/>
  <c r="W3" i="95"/>
  <c r="V3" i="95"/>
  <c r="U3" i="95"/>
  <c r="T3" i="95"/>
  <c r="S3" i="95"/>
  <c r="B26" i="98" l="1"/>
  <c r="B26" i="97"/>
  <c r="O36" i="96"/>
  <c r="O26" i="96" s="1"/>
  <c r="AE26" i="96" s="1"/>
  <c r="L36" i="96"/>
  <c r="L26" i="96" s="1"/>
  <c r="AB26" i="96" s="1"/>
  <c r="K36" i="96"/>
  <c r="K26" i="96" s="1"/>
  <c r="AA26" i="96" s="1"/>
  <c r="G36" i="96"/>
  <c r="G26" i="96" s="1"/>
  <c r="W26" i="96" s="1"/>
  <c r="C36" i="96"/>
  <c r="C26" i="96" s="1"/>
  <c r="S26" i="96" s="1"/>
  <c r="B13" i="96"/>
  <c r="F36" i="96"/>
  <c r="F26" i="96" s="1"/>
  <c r="V26" i="96" s="1"/>
  <c r="J36" i="96"/>
  <c r="J26" i="96" s="1"/>
  <c r="Z26" i="96" s="1"/>
  <c r="N36" i="96"/>
  <c r="N26" i="96" s="1"/>
  <c r="AD26" i="96" s="1"/>
  <c r="B5" i="96"/>
  <c r="B17" i="96"/>
  <c r="B38" i="96"/>
  <c r="B8" i="96"/>
  <c r="D36" i="96"/>
  <c r="D26" i="96" s="1"/>
  <c r="T26" i="96" s="1"/>
  <c r="H36" i="96"/>
  <c r="H26" i="96" s="1"/>
  <c r="X26" i="96" s="1"/>
  <c r="P36" i="96"/>
  <c r="P26" i="96" s="1"/>
  <c r="AF26" i="96" s="1"/>
  <c r="B3" i="96"/>
  <c r="B23" i="96"/>
  <c r="B11" i="96"/>
  <c r="B14" i="96"/>
  <c r="B15" i="96"/>
  <c r="B6" i="96"/>
  <c r="B18" i="96"/>
  <c r="B21" i="96"/>
  <c r="B7" i="96"/>
  <c r="B9" i="96"/>
  <c r="B19" i="96"/>
  <c r="B22" i="96"/>
  <c r="B24" i="96"/>
  <c r="T21" i="25" s="1"/>
  <c r="B4" i="96"/>
  <c r="B16" i="96"/>
  <c r="B10" i="96"/>
  <c r="B12" i="96"/>
  <c r="B20" i="96"/>
  <c r="B25" i="96"/>
  <c r="K35" i="95"/>
  <c r="K25" i="95" s="1"/>
  <c r="AA25" i="95" s="1"/>
  <c r="H35" i="95"/>
  <c r="H25" i="95" s="1"/>
  <c r="X25" i="95" s="1"/>
  <c r="E35" i="95"/>
  <c r="B6" i="95"/>
  <c r="B7" i="95"/>
  <c r="B15" i="95"/>
  <c r="B16" i="95"/>
  <c r="B24" i="95"/>
  <c r="B37" i="95"/>
  <c r="C35" i="95"/>
  <c r="C25" i="95" s="1"/>
  <c r="S25" i="95" s="1"/>
  <c r="F35" i="95"/>
  <c r="F25" i="95" s="1"/>
  <c r="V25" i="95" s="1"/>
  <c r="I35" i="95"/>
  <c r="I25" i="95" s="1"/>
  <c r="Y25" i="95" s="1"/>
  <c r="L35" i="95"/>
  <c r="L25" i="95" s="1"/>
  <c r="AB25" i="95" s="1"/>
  <c r="O35" i="95"/>
  <c r="O25" i="95" s="1"/>
  <c r="AE25" i="95" s="1"/>
  <c r="B12" i="95"/>
  <c r="B21" i="95"/>
  <c r="B9" i="95"/>
  <c r="B11" i="95"/>
  <c r="B18" i="95"/>
  <c r="B20" i="95"/>
  <c r="B14" i="95"/>
  <c r="B19" i="95"/>
  <c r="B23" i="95"/>
  <c r="B3" i="95"/>
  <c r="B5" i="95"/>
  <c r="B10" i="95"/>
  <c r="B4" i="95"/>
  <c r="B8" i="95"/>
  <c r="B13" i="95"/>
  <c r="B17" i="95"/>
  <c r="B22" i="95"/>
  <c r="D35" i="95"/>
  <c r="D25" i="95" s="1"/>
  <c r="T25" i="95" s="1"/>
  <c r="G35" i="95"/>
  <c r="G25" i="95" s="1"/>
  <c r="W25" i="95" s="1"/>
  <c r="J35" i="95"/>
  <c r="J25" i="95" s="1"/>
  <c r="Z25" i="95" s="1"/>
  <c r="M35" i="95"/>
  <c r="M25" i="95" s="1"/>
  <c r="AC25" i="95" s="1"/>
  <c r="P35" i="95"/>
  <c r="P25" i="95" s="1"/>
  <c r="AF25" i="95" s="1"/>
  <c r="Q16" i="25"/>
  <c r="Q22" i="25"/>
  <c r="Q11" i="25"/>
  <c r="Q24" i="25"/>
  <c r="Y24" i="25" s="1"/>
  <c r="Q17" i="25"/>
  <c r="Q10" i="25"/>
  <c r="Q3" i="25"/>
  <c r="Q18" i="25"/>
  <c r="Q15" i="25"/>
  <c r="Q23" i="25"/>
  <c r="Y23" i="25" s="1"/>
  <c r="Q14" i="25"/>
  <c r="Q20" i="25"/>
  <c r="Q7" i="25"/>
  <c r="Q5" i="25"/>
  <c r="Q12" i="25"/>
  <c r="Q8" i="25"/>
  <c r="Q6" i="25"/>
  <c r="Q13" i="25"/>
  <c r="Q19" i="25"/>
  <c r="Q21" i="25"/>
  <c r="Q9" i="25"/>
  <c r="Q27" i="25"/>
  <c r="Q30" i="25"/>
  <c r="Q4" i="25"/>
  <c r="Q35" i="94"/>
  <c r="P35" i="94"/>
  <c r="O35" i="94"/>
  <c r="N35" i="94"/>
  <c r="M35" i="94"/>
  <c r="L35" i="94"/>
  <c r="K35" i="94"/>
  <c r="J35" i="94"/>
  <c r="I35" i="94"/>
  <c r="H35" i="94"/>
  <c r="G35" i="94"/>
  <c r="F35" i="94"/>
  <c r="E35" i="94"/>
  <c r="D35" i="94"/>
  <c r="C35" i="94"/>
  <c r="Q34" i="94"/>
  <c r="Q36" i="94" s="1"/>
  <c r="Q26" i="94" s="1"/>
  <c r="AG26" i="94" s="1"/>
  <c r="P34" i="94"/>
  <c r="O34" i="94"/>
  <c r="N34" i="94"/>
  <c r="M34" i="94"/>
  <c r="L34" i="94"/>
  <c r="K34" i="94"/>
  <c r="J34" i="94"/>
  <c r="I34" i="94"/>
  <c r="I36" i="94" s="1"/>
  <c r="I26" i="94" s="1"/>
  <c r="Y26" i="94" s="1"/>
  <c r="H34" i="94"/>
  <c r="G34" i="94"/>
  <c r="F34" i="94"/>
  <c r="E34" i="94"/>
  <c r="E36" i="94" s="1"/>
  <c r="E26" i="94" s="1"/>
  <c r="U26" i="94" s="1"/>
  <c r="D34" i="94"/>
  <c r="C34" i="94"/>
  <c r="AG32" i="94"/>
  <c r="AF32" i="94"/>
  <c r="AE32" i="94"/>
  <c r="AD32" i="94"/>
  <c r="AC32" i="94"/>
  <c r="AB32" i="94"/>
  <c r="AA32" i="94"/>
  <c r="Z32" i="94"/>
  <c r="Y32" i="94"/>
  <c r="X32" i="94"/>
  <c r="W32" i="94"/>
  <c r="V32" i="94"/>
  <c r="U32" i="94"/>
  <c r="T32" i="94"/>
  <c r="S32" i="94"/>
  <c r="AG25" i="94"/>
  <c r="AF25" i="94"/>
  <c r="AE25" i="94"/>
  <c r="AD25" i="94"/>
  <c r="AC25" i="94"/>
  <c r="AB25" i="94"/>
  <c r="AA25" i="94"/>
  <c r="Z25" i="94"/>
  <c r="Y25" i="94"/>
  <c r="X25" i="94"/>
  <c r="W25" i="94"/>
  <c r="V25" i="94"/>
  <c r="U25" i="94"/>
  <c r="T25" i="94"/>
  <c r="S25" i="94"/>
  <c r="AG24" i="94"/>
  <c r="AF24" i="94"/>
  <c r="AE24" i="94"/>
  <c r="AD24" i="94"/>
  <c r="AC24" i="94"/>
  <c r="AB24" i="94"/>
  <c r="AA24" i="94"/>
  <c r="Z24" i="94"/>
  <c r="Y24" i="94"/>
  <c r="X24" i="94"/>
  <c r="W24" i="94"/>
  <c r="V24" i="94"/>
  <c r="U24" i="94"/>
  <c r="T24" i="94"/>
  <c r="S24" i="94"/>
  <c r="AG23" i="94"/>
  <c r="AF23" i="94"/>
  <c r="AE23" i="94"/>
  <c r="AD23" i="94"/>
  <c r="AC23" i="94"/>
  <c r="AB23" i="94"/>
  <c r="AA23" i="94"/>
  <c r="Z23" i="94"/>
  <c r="Y23" i="94"/>
  <c r="X23" i="94"/>
  <c r="W23" i="94"/>
  <c r="V23" i="94"/>
  <c r="U23" i="94"/>
  <c r="T23" i="94"/>
  <c r="S23" i="94"/>
  <c r="AG22" i="94"/>
  <c r="AF22" i="94"/>
  <c r="AE22" i="94"/>
  <c r="AD22" i="94"/>
  <c r="AC22" i="94"/>
  <c r="AB22" i="94"/>
  <c r="AA22" i="94"/>
  <c r="Z22" i="94"/>
  <c r="Y22" i="94"/>
  <c r="X22" i="94"/>
  <c r="W22" i="94"/>
  <c r="V22" i="94"/>
  <c r="U22" i="94"/>
  <c r="T22" i="94"/>
  <c r="S22" i="94"/>
  <c r="AG21" i="94"/>
  <c r="AF21" i="94"/>
  <c r="AE21" i="94"/>
  <c r="AD21" i="94"/>
  <c r="AC21" i="94"/>
  <c r="AB21" i="94"/>
  <c r="AA21" i="94"/>
  <c r="Z21" i="94"/>
  <c r="Y21" i="94"/>
  <c r="X21" i="94"/>
  <c r="W21" i="94"/>
  <c r="V21" i="94"/>
  <c r="U21" i="94"/>
  <c r="T21" i="94"/>
  <c r="S21" i="94"/>
  <c r="AG20" i="94"/>
  <c r="AF20" i="94"/>
  <c r="AE20" i="94"/>
  <c r="AD20" i="94"/>
  <c r="AC20" i="94"/>
  <c r="AB20" i="94"/>
  <c r="AA20" i="94"/>
  <c r="Z20" i="94"/>
  <c r="Y20" i="94"/>
  <c r="X20" i="94"/>
  <c r="W20" i="94"/>
  <c r="V20" i="94"/>
  <c r="U20" i="94"/>
  <c r="T20" i="94"/>
  <c r="S20" i="94"/>
  <c r="AG19" i="94"/>
  <c r="AF19" i="94"/>
  <c r="AE19" i="94"/>
  <c r="AD19" i="94"/>
  <c r="AC19" i="94"/>
  <c r="AB19" i="94"/>
  <c r="AA19" i="94"/>
  <c r="Z19" i="94"/>
  <c r="Y19" i="94"/>
  <c r="X19" i="94"/>
  <c r="W19" i="94"/>
  <c r="V19" i="94"/>
  <c r="U19" i="94"/>
  <c r="T19" i="94"/>
  <c r="S19" i="94"/>
  <c r="AG18" i="94"/>
  <c r="AF18" i="94"/>
  <c r="AE18" i="94"/>
  <c r="AD18" i="94"/>
  <c r="AC18" i="94"/>
  <c r="AB18" i="94"/>
  <c r="AA18" i="94"/>
  <c r="Z18" i="94"/>
  <c r="Y18" i="94"/>
  <c r="X18" i="94"/>
  <c r="W18" i="94"/>
  <c r="V18" i="94"/>
  <c r="U18" i="94"/>
  <c r="T18" i="94"/>
  <c r="S18" i="94"/>
  <c r="AG17" i="94"/>
  <c r="AF17" i="94"/>
  <c r="AE17" i="94"/>
  <c r="AD17" i="94"/>
  <c r="AC17" i="94"/>
  <c r="AB17" i="94"/>
  <c r="AA17" i="94"/>
  <c r="Z17" i="94"/>
  <c r="Y17" i="94"/>
  <c r="X17" i="94"/>
  <c r="W17" i="94"/>
  <c r="V17" i="94"/>
  <c r="U17" i="94"/>
  <c r="T17" i="94"/>
  <c r="S17" i="94"/>
  <c r="AG16" i="94"/>
  <c r="AF16" i="94"/>
  <c r="AE16" i="94"/>
  <c r="AD16" i="94"/>
  <c r="AC16" i="94"/>
  <c r="AB16" i="94"/>
  <c r="AA16" i="94"/>
  <c r="Z16" i="94"/>
  <c r="Y16" i="94"/>
  <c r="X16" i="94"/>
  <c r="W16" i="94"/>
  <c r="V16" i="94"/>
  <c r="U16" i="94"/>
  <c r="T16" i="94"/>
  <c r="S16" i="94"/>
  <c r="AG15" i="94"/>
  <c r="AF15" i="94"/>
  <c r="AE15" i="94"/>
  <c r="AD15" i="94"/>
  <c r="AC15" i="94"/>
  <c r="AB15" i="94"/>
  <c r="AA15" i="94"/>
  <c r="Z15" i="94"/>
  <c r="Y15" i="94"/>
  <c r="X15" i="94"/>
  <c r="W15" i="94"/>
  <c r="V15" i="94"/>
  <c r="U15" i="94"/>
  <c r="T15" i="94"/>
  <c r="S15" i="94"/>
  <c r="AG14" i="94"/>
  <c r="AF14" i="94"/>
  <c r="AE14" i="94"/>
  <c r="AD14" i="94"/>
  <c r="AC14" i="94"/>
  <c r="AB14" i="94"/>
  <c r="AA14" i="94"/>
  <c r="Z14" i="94"/>
  <c r="Y14" i="94"/>
  <c r="X14" i="94"/>
  <c r="W14" i="94"/>
  <c r="V14" i="94"/>
  <c r="U14" i="94"/>
  <c r="T14" i="94"/>
  <c r="S14" i="94"/>
  <c r="AG13" i="94"/>
  <c r="AF13" i="94"/>
  <c r="AE13" i="94"/>
  <c r="AD13" i="94"/>
  <c r="AC13" i="94"/>
  <c r="AB13" i="94"/>
  <c r="AA13" i="94"/>
  <c r="Z13" i="94"/>
  <c r="Y13" i="94"/>
  <c r="X13" i="94"/>
  <c r="W13" i="94"/>
  <c r="V13" i="94"/>
  <c r="U13" i="94"/>
  <c r="T13" i="94"/>
  <c r="S13" i="94"/>
  <c r="AG12" i="94"/>
  <c r="AF12" i="94"/>
  <c r="AE12" i="94"/>
  <c r="AD12" i="94"/>
  <c r="AC12" i="94"/>
  <c r="AB12" i="94"/>
  <c r="AA12" i="94"/>
  <c r="Z12" i="94"/>
  <c r="Y12" i="94"/>
  <c r="X12" i="94"/>
  <c r="W12" i="94"/>
  <c r="V12" i="94"/>
  <c r="U12" i="94"/>
  <c r="T12" i="94"/>
  <c r="S12" i="94"/>
  <c r="AG11" i="94"/>
  <c r="AF11" i="94"/>
  <c r="AE11" i="94"/>
  <c r="AD11" i="94"/>
  <c r="AC11" i="94"/>
  <c r="AB11" i="94"/>
  <c r="AA11" i="94"/>
  <c r="Z11" i="94"/>
  <c r="Y11" i="94"/>
  <c r="X11" i="94"/>
  <c r="W11" i="94"/>
  <c r="V11" i="94"/>
  <c r="U11" i="94"/>
  <c r="T11" i="94"/>
  <c r="S11" i="94"/>
  <c r="AG10" i="94"/>
  <c r="AF10" i="94"/>
  <c r="AE10" i="94"/>
  <c r="AD10" i="94"/>
  <c r="AC10" i="94"/>
  <c r="AB10" i="94"/>
  <c r="AA10" i="94"/>
  <c r="Z10" i="94"/>
  <c r="Y10" i="94"/>
  <c r="X10" i="94"/>
  <c r="W10" i="94"/>
  <c r="V10" i="94"/>
  <c r="U10" i="94"/>
  <c r="T10" i="94"/>
  <c r="S10" i="94"/>
  <c r="AG9" i="94"/>
  <c r="AF9" i="94"/>
  <c r="AE9" i="94"/>
  <c r="AD9" i="94"/>
  <c r="AC9" i="94"/>
  <c r="AB9" i="94"/>
  <c r="AA9" i="94"/>
  <c r="Z9" i="94"/>
  <c r="Y9" i="94"/>
  <c r="X9" i="94"/>
  <c r="W9" i="94"/>
  <c r="V9" i="94"/>
  <c r="U9" i="94"/>
  <c r="T9" i="94"/>
  <c r="S9" i="94"/>
  <c r="AG8" i="94"/>
  <c r="AF8" i="94"/>
  <c r="AE8" i="94"/>
  <c r="AD8" i="94"/>
  <c r="AC8" i="94"/>
  <c r="AB8" i="94"/>
  <c r="AA8" i="94"/>
  <c r="Z8" i="94"/>
  <c r="Y8" i="94"/>
  <c r="X8" i="94"/>
  <c r="W8" i="94"/>
  <c r="V8" i="94"/>
  <c r="U8" i="94"/>
  <c r="T8" i="94"/>
  <c r="S8" i="94"/>
  <c r="AG7" i="94"/>
  <c r="AF7" i="94"/>
  <c r="AE7" i="94"/>
  <c r="AD7" i="94"/>
  <c r="AC7" i="94"/>
  <c r="AB7" i="94"/>
  <c r="AA7" i="94"/>
  <c r="Z7" i="94"/>
  <c r="Y7" i="94"/>
  <c r="X7" i="94"/>
  <c r="W7" i="94"/>
  <c r="V7" i="94"/>
  <c r="U7" i="94"/>
  <c r="T7" i="94"/>
  <c r="S7" i="94"/>
  <c r="AG6" i="94"/>
  <c r="AF6" i="94"/>
  <c r="AE6" i="94"/>
  <c r="AD6" i="94"/>
  <c r="AC6" i="94"/>
  <c r="AB6" i="94"/>
  <c r="AA6" i="94"/>
  <c r="Z6" i="94"/>
  <c r="Y6" i="94"/>
  <c r="X6" i="94"/>
  <c r="W6" i="94"/>
  <c r="V6" i="94"/>
  <c r="U6" i="94"/>
  <c r="T6" i="94"/>
  <c r="S6" i="94"/>
  <c r="AG5" i="94"/>
  <c r="AF5" i="94"/>
  <c r="AE5" i="94"/>
  <c r="AD5" i="94"/>
  <c r="AC5" i="94"/>
  <c r="AB5" i="94"/>
  <c r="AA5" i="94"/>
  <c r="Z5" i="94"/>
  <c r="Y5" i="94"/>
  <c r="X5" i="94"/>
  <c r="W5" i="94"/>
  <c r="V5" i="94"/>
  <c r="U5" i="94"/>
  <c r="T5" i="94"/>
  <c r="S5" i="94"/>
  <c r="AG4" i="94"/>
  <c r="AF4" i="94"/>
  <c r="AE4" i="94"/>
  <c r="AD4" i="94"/>
  <c r="AC4" i="94"/>
  <c r="AB4" i="94"/>
  <c r="AA4" i="94"/>
  <c r="Z4" i="94"/>
  <c r="Y4" i="94"/>
  <c r="X4" i="94"/>
  <c r="W4" i="94"/>
  <c r="V4" i="94"/>
  <c r="U4" i="94"/>
  <c r="T4" i="94"/>
  <c r="S4" i="94"/>
  <c r="AG3" i="94"/>
  <c r="AF3" i="94"/>
  <c r="AE3" i="94"/>
  <c r="AD3" i="94"/>
  <c r="AC3" i="94"/>
  <c r="AB3" i="94"/>
  <c r="AA3" i="94"/>
  <c r="Z3" i="94"/>
  <c r="Y3" i="94"/>
  <c r="X3" i="94"/>
  <c r="W3" i="94"/>
  <c r="V3" i="94"/>
  <c r="U3" i="94"/>
  <c r="T3" i="94"/>
  <c r="S3" i="94"/>
  <c r="P16" i="25"/>
  <c r="P22" i="25"/>
  <c r="P11" i="25"/>
  <c r="P17" i="25"/>
  <c r="P10" i="25"/>
  <c r="P3" i="25"/>
  <c r="P18" i="25"/>
  <c r="P15" i="25"/>
  <c r="P14" i="25"/>
  <c r="P20" i="25"/>
  <c r="P7" i="25"/>
  <c r="P5" i="25"/>
  <c r="P12" i="25"/>
  <c r="P8" i="25"/>
  <c r="P6" i="25"/>
  <c r="P13" i="25"/>
  <c r="P19" i="25"/>
  <c r="P21" i="25"/>
  <c r="P9" i="25"/>
  <c r="P27" i="25"/>
  <c r="P30" i="25"/>
  <c r="P4" i="25"/>
  <c r="H31" i="91"/>
  <c r="H32" i="91"/>
  <c r="W29" i="91"/>
  <c r="Q34" i="93"/>
  <c r="P34" i="93"/>
  <c r="O34" i="93"/>
  <c r="N34" i="93"/>
  <c r="M34" i="93"/>
  <c r="L34" i="93"/>
  <c r="K34" i="93"/>
  <c r="J34" i="93"/>
  <c r="I34" i="93"/>
  <c r="H34" i="93"/>
  <c r="F34" i="93"/>
  <c r="E34" i="93"/>
  <c r="D34" i="93"/>
  <c r="C34" i="93"/>
  <c r="Q33" i="93"/>
  <c r="P33" i="93"/>
  <c r="O33" i="93"/>
  <c r="O35" i="93" s="1"/>
  <c r="O25" i="93" s="1"/>
  <c r="AE25" i="93" s="1"/>
  <c r="N33" i="93"/>
  <c r="M33" i="93"/>
  <c r="L33" i="93"/>
  <c r="L35" i="93" s="1"/>
  <c r="L25" i="93" s="1"/>
  <c r="AB25" i="93" s="1"/>
  <c r="K33" i="93"/>
  <c r="J33" i="93"/>
  <c r="I33" i="93"/>
  <c r="H33" i="93"/>
  <c r="F33" i="93"/>
  <c r="E33" i="93"/>
  <c r="D33" i="93"/>
  <c r="C33" i="93"/>
  <c r="AG31" i="93"/>
  <c r="AF31" i="93"/>
  <c r="AE31" i="93"/>
  <c r="AD31" i="93"/>
  <c r="AC31" i="93"/>
  <c r="AB31" i="93"/>
  <c r="AA31" i="93"/>
  <c r="Z31" i="93"/>
  <c r="Y31" i="93"/>
  <c r="X31" i="93"/>
  <c r="V31" i="93"/>
  <c r="U31" i="93"/>
  <c r="T31" i="93"/>
  <c r="S31" i="93"/>
  <c r="AG24" i="93"/>
  <c r="AF24" i="93"/>
  <c r="AE24" i="93"/>
  <c r="AD24" i="93"/>
  <c r="AC24" i="93"/>
  <c r="AB24" i="93"/>
  <c r="AA24" i="93"/>
  <c r="Z24" i="93"/>
  <c r="Y24" i="93"/>
  <c r="X24" i="93"/>
  <c r="W24" i="93"/>
  <c r="V24" i="93"/>
  <c r="U24" i="93"/>
  <c r="T24" i="93"/>
  <c r="S24" i="93"/>
  <c r="AG23" i="93"/>
  <c r="AF23" i="93"/>
  <c r="AE23" i="93"/>
  <c r="AD23" i="93"/>
  <c r="AC23" i="93"/>
  <c r="AB23" i="93"/>
  <c r="AA23" i="93"/>
  <c r="Z23" i="93"/>
  <c r="Y23" i="93"/>
  <c r="X23" i="93"/>
  <c r="W23" i="93"/>
  <c r="V23" i="93"/>
  <c r="U23" i="93"/>
  <c r="T23" i="93"/>
  <c r="S23" i="93"/>
  <c r="AG22" i="93"/>
  <c r="AF22" i="93"/>
  <c r="AE22" i="93"/>
  <c r="AD22" i="93"/>
  <c r="AC22" i="93"/>
  <c r="AB22" i="93"/>
  <c r="AA22" i="93"/>
  <c r="Z22" i="93"/>
  <c r="Y22" i="93"/>
  <c r="X22" i="93"/>
  <c r="W22" i="93"/>
  <c r="V22" i="93"/>
  <c r="U22" i="93"/>
  <c r="T22" i="93"/>
  <c r="S22" i="93"/>
  <c r="AG21" i="93"/>
  <c r="AF21" i="93"/>
  <c r="AE21" i="93"/>
  <c r="AD21" i="93"/>
  <c r="AC21" i="93"/>
  <c r="AB21" i="93"/>
  <c r="AA21" i="93"/>
  <c r="Z21" i="93"/>
  <c r="Y21" i="93"/>
  <c r="X21" i="93"/>
  <c r="W21" i="93"/>
  <c r="V21" i="93"/>
  <c r="U21" i="93"/>
  <c r="T21" i="93"/>
  <c r="S21" i="93"/>
  <c r="AG20" i="93"/>
  <c r="AF20" i="93"/>
  <c r="AE20" i="93"/>
  <c r="AD20" i="93"/>
  <c r="AC20" i="93"/>
  <c r="AB20" i="93"/>
  <c r="AA20" i="93"/>
  <c r="Z20" i="93"/>
  <c r="Y20" i="93"/>
  <c r="X20" i="93"/>
  <c r="W20" i="93"/>
  <c r="V20" i="93"/>
  <c r="U20" i="93"/>
  <c r="T20" i="93"/>
  <c r="S20" i="93"/>
  <c r="AG19" i="93"/>
  <c r="AF19" i="93"/>
  <c r="AE19" i="93"/>
  <c r="AD19" i="93"/>
  <c r="AC19" i="93"/>
  <c r="AB19" i="93"/>
  <c r="AA19" i="93"/>
  <c r="Z19" i="93"/>
  <c r="Y19" i="93"/>
  <c r="X19" i="93"/>
  <c r="W19" i="93"/>
  <c r="V19" i="93"/>
  <c r="U19" i="93"/>
  <c r="T19" i="93"/>
  <c r="S19" i="93"/>
  <c r="AG18" i="93"/>
  <c r="AF18" i="93"/>
  <c r="AE18" i="93"/>
  <c r="AD18" i="93"/>
  <c r="AC18" i="93"/>
  <c r="AB18" i="93"/>
  <c r="AA18" i="93"/>
  <c r="Z18" i="93"/>
  <c r="Y18" i="93"/>
  <c r="X18" i="93"/>
  <c r="W18" i="93"/>
  <c r="V18" i="93"/>
  <c r="U18" i="93"/>
  <c r="T18" i="93"/>
  <c r="S18" i="93"/>
  <c r="AG17" i="93"/>
  <c r="AF17" i="93"/>
  <c r="AE17" i="93"/>
  <c r="AD17" i="93"/>
  <c r="AC17" i="93"/>
  <c r="AB17" i="93"/>
  <c r="AA17" i="93"/>
  <c r="Z17" i="93"/>
  <c r="Y17" i="93"/>
  <c r="X17" i="93"/>
  <c r="W17" i="93"/>
  <c r="V17" i="93"/>
  <c r="U17" i="93"/>
  <c r="T17" i="93"/>
  <c r="S17" i="93"/>
  <c r="AG16" i="93"/>
  <c r="AF16" i="93"/>
  <c r="AE16" i="93"/>
  <c r="AD16" i="93"/>
  <c r="AC16" i="93"/>
  <c r="AB16" i="93"/>
  <c r="AA16" i="93"/>
  <c r="Z16" i="93"/>
  <c r="Y16" i="93"/>
  <c r="X16" i="93"/>
  <c r="W16" i="93"/>
  <c r="V16" i="93"/>
  <c r="U16" i="93"/>
  <c r="T16" i="93"/>
  <c r="S16" i="93"/>
  <c r="AG15" i="93"/>
  <c r="AF15" i="93"/>
  <c r="AE15" i="93"/>
  <c r="AD15" i="93"/>
  <c r="AC15" i="93"/>
  <c r="AB15" i="93"/>
  <c r="AA15" i="93"/>
  <c r="Z15" i="93"/>
  <c r="Y15" i="93"/>
  <c r="X15" i="93"/>
  <c r="W15" i="93"/>
  <c r="V15" i="93"/>
  <c r="U15" i="93"/>
  <c r="T15" i="93"/>
  <c r="S15" i="93"/>
  <c r="AG14" i="93"/>
  <c r="AF14" i="93"/>
  <c r="AE14" i="93"/>
  <c r="AD14" i="93"/>
  <c r="AC14" i="93"/>
  <c r="AB14" i="93"/>
  <c r="AA14" i="93"/>
  <c r="Z14" i="93"/>
  <c r="Y14" i="93"/>
  <c r="X14" i="93"/>
  <c r="W14" i="93"/>
  <c r="V14" i="93"/>
  <c r="U14" i="93"/>
  <c r="T14" i="93"/>
  <c r="S14" i="93"/>
  <c r="AG13" i="93"/>
  <c r="AF13" i="93"/>
  <c r="AE13" i="93"/>
  <c r="AD13" i="93"/>
  <c r="AC13" i="93"/>
  <c r="AB13" i="93"/>
  <c r="AA13" i="93"/>
  <c r="Z13" i="93"/>
  <c r="Y13" i="93"/>
  <c r="X13" i="93"/>
  <c r="W13" i="93"/>
  <c r="V13" i="93"/>
  <c r="U13" i="93"/>
  <c r="T13" i="93"/>
  <c r="S13" i="93"/>
  <c r="AG12" i="93"/>
  <c r="AF12" i="93"/>
  <c r="AE12" i="93"/>
  <c r="AD12" i="93"/>
  <c r="AC12" i="93"/>
  <c r="AB12" i="93"/>
  <c r="AA12" i="93"/>
  <c r="Z12" i="93"/>
  <c r="Y12" i="93"/>
  <c r="X12" i="93"/>
  <c r="W12" i="93"/>
  <c r="V12" i="93"/>
  <c r="U12" i="93"/>
  <c r="T12" i="93"/>
  <c r="S12" i="93"/>
  <c r="AG11" i="93"/>
  <c r="AF11" i="93"/>
  <c r="AE11" i="93"/>
  <c r="AD11" i="93"/>
  <c r="AC11" i="93"/>
  <c r="AB11" i="93"/>
  <c r="AA11" i="93"/>
  <c r="Z11" i="93"/>
  <c r="Y11" i="93"/>
  <c r="X11" i="93"/>
  <c r="W11" i="93"/>
  <c r="V11" i="93"/>
  <c r="U11" i="93"/>
  <c r="T11" i="93"/>
  <c r="S11" i="93"/>
  <c r="AG10" i="93"/>
  <c r="AF10" i="93"/>
  <c r="AE10" i="93"/>
  <c r="AD10" i="93"/>
  <c r="AC10" i="93"/>
  <c r="AB10" i="93"/>
  <c r="AA10" i="93"/>
  <c r="Z10" i="93"/>
  <c r="Y10" i="93"/>
  <c r="X10" i="93"/>
  <c r="W10" i="93"/>
  <c r="V10" i="93"/>
  <c r="U10" i="93"/>
  <c r="T10" i="93"/>
  <c r="S10" i="93"/>
  <c r="AG9" i="93"/>
  <c r="AF9" i="93"/>
  <c r="AE9" i="93"/>
  <c r="AD9" i="93"/>
  <c r="AC9" i="93"/>
  <c r="AB9" i="93"/>
  <c r="AA9" i="93"/>
  <c r="Z9" i="93"/>
  <c r="Y9" i="93"/>
  <c r="X9" i="93"/>
  <c r="W9" i="93"/>
  <c r="V9" i="93"/>
  <c r="U9" i="93"/>
  <c r="T9" i="93"/>
  <c r="S9" i="93"/>
  <c r="AG8" i="93"/>
  <c r="AF8" i="93"/>
  <c r="AE8" i="93"/>
  <c r="AD8" i="93"/>
  <c r="AC8" i="93"/>
  <c r="AB8" i="93"/>
  <c r="AA8" i="93"/>
  <c r="Z8" i="93"/>
  <c r="Y8" i="93"/>
  <c r="X8" i="93"/>
  <c r="W8" i="93"/>
  <c r="V8" i="93"/>
  <c r="U8" i="93"/>
  <c r="T8" i="93"/>
  <c r="S8" i="93"/>
  <c r="AG7" i="93"/>
  <c r="AF7" i="93"/>
  <c r="AE7" i="93"/>
  <c r="AD7" i="93"/>
  <c r="AC7" i="93"/>
  <c r="AB7" i="93"/>
  <c r="AA7" i="93"/>
  <c r="Z7" i="93"/>
  <c r="Y7" i="93"/>
  <c r="X7" i="93"/>
  <c r="W7" i="93"/>
  <c r="V7" i="93"/>
  <c r="U7" i="93"/>
  <c r="T7" i="93"/>
  <c r="S7" i="93"/>
  <c r="AG6" i="93"/>
  <c r="AF6" i="93"/>
  <c r="AE6" i="93"/>
  <c r="AD6" i="93"/>
  <c r="AC6" i="93"/>
  <c r="AB6" i="93"/>
  <c r="AA6" i="93"/>
  <c r="Z6" i="93"/>
  <c r="Y6" i="93"/>
  <c r="X6" i="93"/>
  <c r="W6" i="93"/>
  <c r="V6" i="93"/>
  <c r="U6" i="93"/>
  <c r="T6" i="93"/>
  <c r="S6" i="93"/>
  <c r="AG5" i="93"/>
  <c r="AF5" i="93"/>
  <c r="AE5" i="93"/>
  <c r="AD5" i="93"/>
  <c r="AC5" i="93"/>
  <c r="AB5" i="93"/>
  <c r="AA5" i="93"/>
  <c r="Z5" i="93"/>
  <c r="Y5" i="93"/>
  <c r="X5" i="93"/>
  <c r="W5" i="93"/>
  <c r="V5" i="93"/>
  <c r="U5" i="93"/>
  <c r="T5" i="93"/>
  <c r="S5" i="93"/>
  <c r="AG4" i="93"/>
  <c r="AF4" i="93"/>
  <c r="AE4" i="93"/>
  <c r="AD4" i="93"/>
  <c r="AC4" i="93"/>
  <c r="AB4" i="93"/>
  <c r="AA4" i="93"/>
  <c r="Z4" i="93"/>
  <c r="Y4" i="93"/>
  <c r="X4" i="93"/>
  <c r="W4" i="93"/>
  <c r="V4" i="93"/>
  <c r="U4" i="93"/>
  <c r="T4" i="93"/>
  <c r="S4" i="93"/>
  <c r="AG3" i="93"/>
  <c r="AF3" i="93"/>
  <c r="AE3" i="93"/>
  <c r="AD3" i="93"/>
  <c r="AC3" i="93"/>
  <c r="AB3" i="93"/>
  <c r="AA3" i="93"/>
  <c r="Z3" i="93"/>
  <c r="Y3" i="93"/>
  <c r="X3" i="93"/>
  <c r="W3" i="93"/>
  <c r="V3" i="93"/>
  <c r="U3" i="93"/>
  <c r="T3" i="93"/>
  <c r="S3" i="93"/>
  <c r="O16" i="25"/>
  <c r="O22" i="25"/>
  <c r="O11" i="25"/>
  <c r="O17" i="25"/>
  <c r="O10" i="25"/>
  <c r="O3" i="25"/>
  <c r="O18" i="25"/>
  <c r="O15" i="25"/>
  <c r="O14" i="25"/>
  <c r="O20" i="25"/>
  <c r="O7" i="25"/>
  <c r="O5" i="25"/>
  <c r="O12" i="25"/>
  <c r="O8" i="25"/>
  <c r="O6" i="25"/>
  <c r="O13" i="25"/>
  <c r="O19" i="25"/>
  <c r="O21" i="25"/>
  <c r="O9" i="25"/>
  <c r="O4" i="25"/>
  <c r="B26" i="96" l="1"/>
  <c r="T27" i="25" s="1"/>
  <c r="Y27" i="25" s="1"/>
  <c r="O36" i="94"/>
  <c r="O26" i="94" s="1"/>
  <c r="AE26" i="94" s="1"/>
  <c r="N36" i="94"/>
  <c r="N26" i="94" s="1"/>
  <c r="AD26" i="94" s="1"/>
  <c r="L36" i="94"/>
  <c r="L26" i="94" s="1"/>
  <c r="AB26" i="94" s="1"/>
  <c r="K36" i="94"/>
  <c r="K26" i="94" s="1"/>
  <c r="AA26" i="94" s="1"/>
  <c r="H36" i="94"/>
  <c r="H26" i="94" s="1"/>
  <c r="X26" i="94" s="1"/>
  <c r="F36" i="94"/>
  <c r="F26" i="94" s="1"/>
  <c r="V26" i="94" s="1"/>
  <c r="C36" i="94"/>
  <c r="C26" i="94" s="1"/>
  <c r="S26" i="94" s="1"/>
  <c r="B14" i="94"/>
  <c r="B20" i="94"/>
  <c r="B24" i="94"/>
  <c r="B11" i="94"/>
  <c r="B19" i="94"/>
  <c r="B6" i="94"/>
  <c r="B8" i="94"/>
  <c r="B23" i="94"/>
  <c r="B5" i="94"/>
  <c r="B10" i="94"/>
  <c r="B15" i="94"/>
  <c r="B17" i="94"/>
  <c r="B4" i="94"/>
  <c r="B9" i="94"/>
  <c r="B13" i="94"/>
  <c r="B18" i="94"/>
  <c r="B22" i="94"/>
  <c r="D36" i="94"/>
  <c r="D26" i="94" s="1"/>
  <c r="T26" i="94" s="1"/>
  <c r="G36" i="94"/>
  <c r="G26" i="94" s="1"/>
  <c r="W26" i="94" s="1"/>
  <c r="J36" i="94"/>
  <c r="J26" i="94" s="1"/>
  <c r="Z26" i="94" s="1"/>
  <c r="M36" i="94"/>
  <c r="M26" i="94" s="1"/>
  <c r="AC26" i="94" s="1"/>
  <c r="P36" i="94"/>
  <c r="P26" i="94" s="1"/>
  <c r="AF26" i="94" s="1"/>
  <c r="B3" i="94"/>
  <c r="B7" i="94"/>
  <c r="B12" i="94"/>
  <c r="B16" i="94"/>
  <c r="B21" i="94"/>
  <c r="B25" i="94"/>
  <c r="B38" i="94"/>
  <c r="B25" i="95"/>
  <c r="C35" i="93"/>
  <c r="C25" i="93" s="1"/>
  <c r="S25" i="93" s="1"/>
  <c r="I35" i="93"/>
  <c r="I25" i="93" s="1"/>
  <c r="Y25" i="93" s="1"/>
  <c r="F35" i="93"/>
  <c r="F25" i="93" s="1"/>
  <c r="V25" i="93" s="1"/>
  <c r="B37" i="93"/>
  <c r="B14" i="93"/>
  <c r="B20" i="93"/>
  <c r="B22" i="93"/>
  <c r="B3" i="93"/>
  <c r="B8" i="93"/>
  <c r="B9" i="93"/>
  <c r="B6" i="93"/>
  <c r="B17" i="93"/>
  <c r="B18" i="93"/>
  <c r="B11" i="93"/>
  <c r="B13" i="93"/>
  <c r="B23" i="93"/>
  <c r="E35" i="93"/>
  <c r="E25" i="93" s="1"/>
  <c r="U25" i="93" s="1"/>
  <c r="H35" i="93"/>
  <c r="H25" i="93" s="1"/>
  <c r="X25" i="93" s="1"/>
  <c r="K35" i="93"/>
  <c r="K25" i="93" s="1"/>
  <c r="AA25" i="93" s="1"/>
  <c r="N35" i="93"/>
  <c r="N25" i="93" s="1"/>
  <c r="AD25" i="93" s="1"/>
  <c r="Q35" i="93"/>
  <c r="Q25" i="93" s="1"/>
  <c r="AG25" i="93" s="1"/>
  <c r="B12" i="93"/>
  <c r="B16" i="93"/>
  <c r="B21" i="93"/>
  <c r="B5" i="93"/>
  <c r="B7" i="93"/>
  <c r="B4" i="93"/>
  <c r="B10" i="93"/>
  <c r="B15" i="93"/>
  <c r="B19" i="93"/>
  <c r="B24" i="93"/>
  <c r="D35" i="93"/>
  <c r="D25" i="93" s="1"/>
  <c r="T25" i="93" s="1"/>
  <c r="G35" i="93"/>
  <c r="W25" i="93" s="1"/>
  <c r="J35" i="93"/>
  <c r="J25" i="93" s="1"/>
  <c r="Z25" i="93" s="1"/>
  <c r="M35" i="93"/>
  <c r="M25" i="93" s="1"/>
  <c r="AC25" i="93" s="1"/>
  <c r="P35" i="93"/>
  <c r="P25" i="93" s="1"/>
  <c r="AF25" i="93" s="1"/>
  <c r="Q32" i="92"/>
  <c r="P32" i="92"/>
  <c r="O32" i="92"/>
  <c r="N32" i="92"/>
  <c r="M32" i="92"/>
  <c r="L32" i="92"/>
  <c r="K32" i="92"/>
  <c r="J32" i="92"/>
  <c r="I32" i="92"/>
  <c r="H32" i="92"/>
  <c r="G32" i="92"/>
  <c r="F32" i="92"/>
  <c r="E32" i="92"/>
  <c r="D32" i="92"/>
  <c r="C32" i="92"/>
  <c r="Q31" i="92"/>
  <c r="P31" i="92"/>
  <c r="O31" i="92"/>
  <c r="N31" i="92"/>
  <c r="N33" i="92" s="1"/>
  <c r="N23" i="92" s="1"/>
  <c r="AD23" i="92" s="1"/>
  <c r="M31" i="92"/>
  <c r="L31" i="92"/>
  <c r="K31" i="92"/>
  <c r="K33" i="92" s="1"/>
  <c r="K23" i="92" s="1"/>
  <c r="AA23" i="92" s="1"/>
  <c r="J31" i="92"/>
  <c r="I31" i="92"/>
  <c r="H31" i="92"/>
  <c r="H33" i="92" s="1"/>
  <c r="H23" i="92" s="1"/>
  <c r="X23" i="92" s="1"/>
  <c r="G31" i="92"/>
  <c r="F31" i="92"/>
  <c r="E31" i="92"/>
  <c r="E33" i="92" s="1"/>
  <c r="E23" i="92" s="1"/>
  <c r="U23" i="92" s="1"/>
  <c r="D31" i="92"/>
  <c r="C31" i="92"/>
  <c r="AG29" i="92"/>
  <c r="AF29" i="92"/>
  <c r="AE29" i="92"/>
  <c r="AD29" i="92"/>
  <c r="AC29" i="92"/>
  <c r="AB29" i="92"/>
  <c r="AA29" i="92"/>
  <c r="Z29" i="92"/>
  <c r="Y29" i="92"/>
  <c r="X29" i="92"/>
  <c r="W29" i="92"/>
  <c r="V29" i="92"/>
  <c r="U29" i="92"/>
  <c r="T29" i="92"/>
  <c r="S29" i="92"/>
  <c r="AG22" i="92"/>
  <c r="AF22" i="92"/>
  <c r="AE22" i="92"/>
  <c r="AD22" i="92"/>
  <c r="AC22" i="92"/>
  <c r="AB22" i="92"/>
  <c r="AA22" i="92"/>
  <c r="Z22" i="92"/>
  <c r="Y22" i="92"/>
  <c r="X22" i="92"/>
  <c r="W22" i="92"/>
  <c r="V22" i="92"/>
  <c r="U22" i="92"/>
  <c r="T22" i="92"/>
  <c r="S22" i="92"/>
  <c r="AG21" i="92"/>
  <c r="AF21" i="92"/>
  <c r="AE21" i="92"/>
  <c r="AD21" i="92"/>
  <c r="AC21" i="92"/>
  <c r="AB21" i="92"/>
  <c r="AA21" i="92"/>
  <c r="Z21" i="92"/>
  <c r="Y21" i="92"/>
  <c r="X21" i="92"/>
  <c r="W21" i="92"/>
  <c r="V21" i="92"/>
  <c r="U21" i="92"/>
  <c r="T21" i="92"/>
  <c r="S21" i="92"/>
  <c r="AG20" i="92"/>
  <c r="AF20" i="92"/>
  <c r="AE20" i="92"/>
  <c r="AD20" i="92"/>
  <c r="AC20" i="92"/>
  <c r="AB20" i="92"/>
  <c r="AA20" i="92"/>
  <c r="Z20" i="92"/>
  <c r="Y20" i="92"/>
  <c r="X20" i="92"/>
  <c r="W20" i="92"/>
  <c r="V20" i="92"/>
  <c r="U20" i="92"/>
  <c r="T20" i="92"/>
  <c r="S20" i="92"/>
  <c r="AG19" i="92"/>
  <c r="AF19" i="92"/>
  <c r="AE19" i="92"/>
  <c r="AD19" i="92"/>
  <c r="AC19" i="92"/>
  <c r="AB19" i="92"/>
  <c r="AA19" i="92"/>
  <c r="Z19" i="92"/>
  <c r="Y19" i="92"/>
  <c r="X19" i="92"/>
  <c r="W19" i="92"/>
  <c r="V19" i="92"/>
  <c r="U19" i="92"/>
  <c r="T19" i="92"/>
  <c r="S19" i="92"/>
  <c r="AG18" i="92"/>
  <c r="AF18" i="92"/>
  <c r="AE18" i="92"/>
  <c r="AD18" i="92"/>
  <c r="AC18" i="92"/>
  <c r="AB18" i="92"/>
  <c r="AA18" i="92"/>
  <c r="Z18" i="92"/>
  <c r="Y18" i="92"/>
  <c r="X18" i="92"/>
  <c r="W18" i="92"/>
  <c r="V18" i="92"/>
  <c r="U18" i="92"/>
  <c r="T18" i="92"/>
  <c r="S18" i="92"/>
  <c r="AG17" i="92"/>
  <c r="AF17" i="92"/>
  <c r="AE17" i="92"/>
  <c r="AD17" i="92"/>
  <c r="AC17" i="92"/>
  <c r="AB17" i="92"/>
  <c r="AA17" i="92"/>
  <c r="Z17" i="92"/>
  <c r="Y17" i="92"/>
  <c r="X17" i="92"/>
  <c r="W17" i="92"/>
  <c r="V17" i="92"/>
  <c r="U17" i="92"/>
  <c r="T17" i="92"/>
  <c r="S17" i="92"/>
  <c r="AG16" i="92"/>
  <c r="AF16" i="92"/>
  <c r="AE16" i="92"/>
  <c r="AD16" i="92"/>
  <c r="AC16" i="92"/>
  <c r="AB16" i="92"/>
  <c r="AA16" i="92"/>
  <c r="Z16" i="92"/>
  <c r="Y16" i="92"/>
  <c r="X16" i="92"/>
  <c r="W16" i="92"/>
  <c r="V16" i="92"/>
  <c r="U16" i="92"/>
  <c r="T16" i="92"/>
  <c r="S16" i="92"/>
  <c r="AG15" i="92"/>
  <c r="AF15" i="92"/>
  <c r="AE15" i="92"/>
  <c r="AD15" i="92"/>
  <c r="AC15" i="92"/>
  <c r="AB15" i="92"/>
  <c r="AA15" i="92"/>
  <c r="Z15" i="92"/>
  <c r="Y15" i="92"/>
  <c r="X15" i="92"/>
  <c r="W15" i="92"/>
  <c r="V15" i="92"/>
  <c r="U15" i="92"/>
  <c r="T15" i="92"/>
  <c r="S15" i="92"/>
  <c r="AG14" i="92"/>
  <c r="AF14" i="92"/>
  <c r="AE14" i="92"/>
  <c r="AD14" i="92"/>
  <c r="AC14" i="92"/>
  <c r="AB14" i="92"/>
  <c r="AA14" i="92"/>
  <c r="Z14" i="92"/>
  <c r="Y14" i="92"/>
  <c r="X14" i="92"/>
  <c r="W14" i="92"/>
  <c r="V14" i="92"/>
  <c r="U14" i="92"/>
  <c r="T14" i="92"/>
  <c r="S14" i="92"/>
  <c r="AG13" i="92"/>
  <c r="AF13" i="92"/>
  <c r="AE13" i="92"/>
  <c r="AD13" i="92"/>
  <c r="AC13" i="92"/>
  <c r="AB13" i="92"/>
  <c r="AA13" i="92"/>
  <c r="Z13" i="92"/>
  <c r="Y13" i="92"/>
  <c r="X13" i="92"/>
  <c r="W13" i="92"/>
  <c r="V13" i="92"/>
  <c r="U13" i="92"/>
  <c r="T13" i="92"/>
  <c r="S13" i="92"/>
  <c r="AG12" i="92"/>
  <c r="AF12" i="92"/>
  <c r="AE12" i="92"/>
  <c r="AD12" i="92"/>
  <c r="AC12" i="92"/>
  <c r="AB12" i="92"/>
  <c r="AA12" i="92"/>
  <c r="Z12" i="92"/>
  <c r="Y12" i="92"/>
  <c r="X12" i="92"/>
  <c r="W12" i="92"/>
  <c r="V12" i="92"/>
  <c r="U12" i="92"/>
  <c r="T12" i="92"/>
  <c r="S12" i="92"/>
  <c r="AG11" i="92"/>
  <c r="AF11" i="92"/>
  <c r="AE11" i="92"/>
  <c r="AD11" i="92"/>
  <c r="AC11" i="92"/>
  <c r="AB11" i="92"/>
  <c r="AA11" i="92"/>
  <c r="Z11" i="92"/>
  <c r="Y11" i="92"/>
  <c r="X11" i="92"/>
  <c r="W11" i="92"/>
  <c r="V11" i="92"/>
  <c r="U11" i="92"/>
  <c r="T11" i="92"/>
  <c r="S11" i="92"/>
  <c r="AG10" i="92"/>
  <c r="AF10" i="92"/>
  <c r="AE10" i="92"/>
  <c r="AD10" i="92"/>
  <c r="AC10" i="92"/>
  <c r="AB10" i="92"/>
  <c r="AA10" i="92"/>
  <c r="Z10" i="92"/>
  <c r="Y10" i="92"/>
  <c r="X10" i="92"/>
  <c r="W10" i="92"/>
  <c r="V10" i="92"/>
  <c r="U10" i="92"/>
  <c r="T10" i="92"/>
  <c r="S10" i="92"/>
  <c r="AG9" i="92"/>
  <c r="AF9" i="92"/>
  <c r="AE9" i="92"/>
  <c r="AD9" i="92"/>
  <c r="AC9" i="92"/>
  <c r="AB9" i="92"/>
  <c r="AA9" i="92"/>
  <c r="Z9" i="92"/>
  <c r="Y9" i="92"/>
  <c r="X9" i="92"/>
  <c r="W9" i="92"/>
  <c r="V9" i="92"/>
  <c r="U9" i="92"/>
  <c r="T9" i="92"/>
  <c r="S9" i="92"/>
  <c r="AG8" i="92"/>
  <c r="AF8" i="92"/>
  <c r="AE8" i="92"/>
  <c r="AD8" i="92"/>
  <c r="AC8" i="92"/>
  <c r="AB8" i="92"/>
  <c r="AA8" i="92"/>
  <c r="Z8" i="92"/>
  <c r="Y8" i="92"/>
  <c r="X8" i="92"/>
  <c r="W8" i="92"/>
  <c r="V8" i="92"/>
  <c r="U8" i="92"/>
  <c r="T8" i="92"/>
  <c r="S8" i="92"/>
  <c r="AG7" i="92"/>
  <c r="AF7" i="92"/>
  <c r="AE7" i="92"/>
  <c r="AD7" i="92"/>
  <c r="AC7" i="92"/>
  <c r="AB7" i="92"/>
  <c r="AA7" i="92"/>
  <c r="Z7" i="92"/>
  <c r="Y7" i="92"/>
  <c r="X7" i="92"/>
  <c r="W7" i="92"/>
  <c r="V7" i="92"/>
  <c r="U7" i="92"/>
  <c r="T7" i="92"/>
  <c r="S7" i="92"/>
  <c r="AG6" i="92"/>
  <c r="AF6" i="92"/>
  <c r="AE6" i="92"/>
  <c r="AD6" i="92"/>
  <c r="AC6" i="92"/>
  <c r="AB6" i="92"/>
  <c r="AA6" i="92"/>
  <c r="Z6" i="92"/>
  <c r="Y6" i="92"/>
  <c r="X6" i="92"/>
  <c r="W6" i="92"/>
  <c r="V6" i="92"/>
  <c r="U6" i="92"/>
  <c r="T6" i="92"/>
  <c r="S6" i="92"/>
  <c r="AG5" i="92"/>
  <c r="AF5" i="92"/>
  <c r="AE5" i="92"/>
  <c r="AD5" i="92"/>
  <c r="AC5" i="92"/>
  <c r="AB5" i="92"/>
  <c r="AA5" i="92"/>
  <c r="Z5" i="92"/>
  <c r="Y5" i="92"/>
  <c r="X5" i="92"/>
  <c r="W5" i="92"/>
  <c r="V5" i="92"/>
  <c r="U5" i="92"/>
  <c r="T5" i="92"/>
  <c r="S5" i="92"/>
  <c r="AG4" i="92"/>
  <c r="AF4" i="92"/>
  <c r="AE4" i="92"/>
  <c r="AD4" i="92"/>
  <c r="AC4" i="92"/>
  <c r="AB4" i="92"/>
  <c r="AA4" i="92"/>
  <c r="Z4" i="92"/>
  <c r="Y4" i="92"/>
  <c r="X4" i="92"/>
  <c r="W4" i="92"/>
  <c r="V4" i="92"/>
  <c r="U4" i="92"/>
  <c r="T4" i="92"/>
  <c r="S4" i="92"/>
  <c r="AG3" i="92"/>
  <c r="AF3" i="92"/>
  <c r="AE3" i="92"/>
  <c r="AD3" i="92"/>
  <c r="AC3" i="92"/>
  <c r="AB3" i="92"/>
  <c r="AA3" i="92"/>
  <c r="Z3" i="92"/>
  <c r="Y3" i="92"/>
  <c r="X3" i="92"/>
  <c r="W3" i="92"/>
  <c r="V3" i="92"/>
  <c r="U3" i="92"/>
  <c r="T3" i="92"/>
  <c r="S3" i="92"/>
  <c r="B26" i="94" l="1"/>
  <c r="B25" i="93"/>
  <c r="Q33" i="92"/>
  <c r="Q23" i="92" s="1"/>
  <c r="AG23" i="92" s="1"/>
  <c r="B21" i="92"/>
  <c r="B3" i="92"/>
  <c r="B12" i="92"/>
  <c r="B20" i="92"/>
  <c r="B35" i="92"/>
  <c r="C33" i="92"/>
  <c r="C23" i="92" s="1"/>
  <c r="S23" i="92" s="1"/>
  <c r="F33" i="92"/>
  <c r="F23" i="92" s="1"/>
  <c r="V23" i="92" s="1"/>
  <c r="I33" i="92"/>
  <c r="I23" i="92" s="1"/>
  <c r="Y23" i="92" s="1"/>
  <c r="L33" i="92"/>
  <c r="L23" i="92" s="1"/>
  <c r="AB23" i="92" s="1"/>
  <c r="O33" i="92"/>
  <c r="O23" i="92" s="1"/>
  <c r="AE23" i="92" s="1"/>
  <c r="B7" i="92"/>
  <c r="B15" i="92"/>
  <c r="B8" i="92"/>
  <c r="B18" i="92"/>
  <c r="B6" i="92"/>
  <c r="B10" i="92"/>
  <c r="B16" i="92"/>
  <c r="B5" i="92"/>
  <c r="B11" i="92"/>
  <c r="B14" i="92"/>
  <c r="B19" i="92"/>
  <c r="B4" i="92"/>
  <c r="B9" i="92"/>
  <c r="B13" i="92"/>
  <c r="B17" i="92"/>
  <c r="B22" i="92"/>
  <c r="D33" i="92"/>
  <c r="D23" i="92" s="1"/>
  <c r="T23" i="92" s="1"/>
  <c r="G33" i="92"/>
  <c r="G23" i="92" s="1"/>
  <c r="W23" i="92" s="1"/>
  <c r="J33" i="92"/>
  <c r="M33" i="92"/>
  <c r="M23" i="92" s="1"/>
  <c r="AC23" i="92" s="1"/>
  <c r="P33" i="92"/>
  <c r="P23" i="92" s="1"/>
  <c r="AF23" i="92" s="1"/>
  <c r="N22" i="25"/>
  <c r="N11" i="25"/>
  <c r="N17" i="25"/>
  <c r="N10" i="25"/>
  <c r="N3" i="25"/>
  <c r="N18" i="25"/>
  <c r="N15" i="25"/>
  <c r="N14" i="25"/>
  <c r="N20" i="25"/>
  <c r="N7" i="25"/>
  <c r="N5" i="25"/>
  <c r="N12" i="25"/>
  <c r="N8" i="25"/>
  <c r="N6" i="25"/>
  <c r="N13" i="25"/>
  <c r="N19" i="25"/>
  <c r="N21" i="25"/>
  <c r="N9" i="25"/>
  <c r="N30" i="25"/>
  <c r="N4" i="25"/>
  <c r="P32" i="91"/>
  <c r="O32" i="91"/>
  <c r="N32" i="91"/>
  <c r="M32" i="91"/>
  <c r="L32" i="91"/>
  <c r="K32" i="91"/>
  <c r="J32" i="91"/>
  <c r="I32" i="91"/>
  <c r="G32" i="91"/>
  <c r="F32" i="91"/>
  <c r="E32" i="91"/>
  <c r="D32" i="91"/>
  <c r="C32" i="91"/>
  <c r="P31" i="91"/>
  <c r="O31" i="91"/>
  <c r="N31" i="91"/>
  <c r="M31" i="91"/>
  <c r="L31" i="91"/>
  <c r="K31" i="91"/>
  <c r="J31" i="91"/>
  <c r="I31" i="91"/>
  <c r="G31" i="91"/>
  <c r="F31" i="91"/>
  <c r="E31" i="91"/>
  <c r="D31" i="91"/>
  <c r="C31" i="91"/>
  <c r="AE29" i="91"/>
  <c r="AD29" i="91"/>
  <c r="AC29" i="91"/>
  <c r="AB29" i="91"/>
  <c r="AA29" i="91"/>
  <c r="Z29" i="91"/>
  <c r="Y29" i="91"/>
  <c r="X29" i="91"/>
  <c r="V29" i="91"/>
  <c r="U29" i="91"/>
  <c r="T29" i="91"/>
  <c r="S29" i="91"/>
  <c r="R29" i="91"/>
  <c r="AE22" i="91"/>
  <c r="AD22" i="91"/>
  <c r="AC22" i="91"/>
  <c r="AB22" i="91"/>
  <c r="AA22" i="91"/>
  <c r="Z22" i="91"/>
  <c r="Y22" i="91"/>
  <c r="X22" i="91"/>
  <c r="W22" i="91"/>
  <c r="V22" i="91"/>
  <c r="U22" i="91"/>
  <c r="T22" i="91"/>
  <c r="S22" i="91"/>
  <c r="R22" i="91"/>
  <c r="AE21" i="91"/>
  <c r="AD21" i="91"/>
  <c r="AC21" i="91"/>
  <c r="AB21" i="91"/>
  <c r="AA21" i="91"/>
  <c r="Z21" i="91"/>
  <c r="Y21" i="91"/>
  <c r="X21" i="91"/>
  <c r="W21" i="91"/>
  <c r="V21" i="91"/>
  <c r="U21" i="91"/>
  <c r="T21" i="91"/>
  <c r="S21" i="91"/>
  <c r="R21" i="91"/>
  <c r="AE20" i="91"/>
  <c r="AD20" i="91"/>
  <c r="AC20" i="91"/>
  <c r="AB20" i="91"/>
  <c r="AA20" i="91"/>
  <c r="Z20" i="91"/>
  <c r="Y20" i="91"/>
  <c r="X20" i="91"/>
  <c r="W20" i="91"/>
  <c r="V20" i="91"/>
  <c r="U20" i="91"/>
  <c r="T20" i="91"/>
  <c r="S20" i="91"/>
  <c r="R20" i="91"/>
  <c r="AE19" i="91"/>
  <c r="AD19" i="91"/>
  <c r="AC19" i="91"/>
  <c r="AB19" i="91"/>
  <c r="AA19" i="91"/>
  <c r="Z19" i="91"/>
  <c r="Y19" i="91"/>
  <c r="X19" i="91"/>
  <c r="W19" i="91"/>
  <c r="V19" i="91"/>
  <c r="U19" i="91"/>
  <c r="T19" i="91"/>
  <c r="S19" i="91"/>
  <c r="R19" i="91"/>
  <c r="AE18" i="91"/>
  <c r="AD18" i="91"/>
  <c r="AC18" i="91"/>
  <c r="AB18" i="91"/>
  <c r="AA18" i="91"/>
  <c r="Z18" i="91"/>
  <c r="Y18" i="91"/>
  <c r="X18" i="91"/>
  <c r="W18" i="91"/>
  <c r="V18" i="91"/>
  <c r="U18" i="91"/>
  <c r="T18" i="91"/>
  <c r="S18" i="91"/>
  <c r="R18" i="91"/>
  <c r="AE17" i="91"/>
  <c r="AD17" i="91"/>
  <c r="AC17" i="91"/>
  <c r="AB17" i="91"/>
  <c r="AA17" i="91"/>
  <c r="Z17" i="91"/>
  <c r="Y17" i="91"/>
  <c r="X17" i="91"/>
  <c r="W17" i="91"/>
  <c r="V17" i="91"/>
  <c r="U17" i="91"/>
  <c r="T17" i="91"/>
  <c r="S17" i="91"/>
  <c r="R17" i="91"/>
  <c r="AE16" i="91"/>
  <c r="AD16" i="91"/>
  <c r="AC16" i="91"/>
  <c r="AB16" i="91"/>
  <c r="AA16" i="91"/>
  <c r="Z16" i="91"/>
  <c r="Y16" i="91"/>
  <c r="X16" i="91"/>
  <c r="W16" i="91"/>
  <c r="V16" i="91"/>
  <c r="U16" i="91"/>
  <c r="T16" i="91"/>
  <c r="S16" i="91"/>
  <c r="R16" i="91"/>
  <c r="AE15" i="91"/>
  <c r="AD15" i="91"/>
  <c r="AC15" i="91"/>
  <c r="AB15" i="91"/>
  <c r="AA15" i="91"/>
  <c r="Z15" i="91"/>
  <c r="Y15" i="91"/>
  <c r="X15" i="91"/>
  <c r="W15" i="91"/>
  <c r="V15" i="91"/>
  <c r="U15" i="91"/>
  <c r="T15" i="91"/>
  <c r="S15" i="91"/>
  <c r="R15" i="91"/>
  <c r="AE14" i="91"/>
  <c r="AD14" i="91"/>
  <c r="AC14" i="91"/>
  <c r="AB14" i="91"/>
  <c r="AA14" i="91"/>
  <c r="Z14" i="91"/>
  <c r="Y14" i="91"/>
  <c r="X14" i="91"/>
  <c r="W14" i="91"/>
  <c r="V14" i="91"/>
  <c r="U14" i="91"/>
  <c r="T14" i="91"/>
  <c r="S14" i="91"/>
  <c r="R14" i="91"/>
  <c r="AE13" i="91"/>
  <c r="AD13" i="91"/>
  <c r="AC13" i="91"/>
  <c r="AB13" i="91"/>
  <c r="AA13" i="91"/>
  <c r="Z13" i="91"/>
  <c r="Y13" i="91"/>
  <c r="X13" i="91"/>
  <c r="W13" i="91"/>
  <c r="V13" i="91"/>
  <c r="U13" i="91"/>
  <c r="T13" i="91"/>
  <c r="S13" i="91"/>
  <c r="R13" i="91"/>
  <c r="AE12" i="91"/>
  <c r="AD12" i="91"/>
  <c r="AC12" i="91"/>
  <c r="AB12" i="91"/>
  <c r="AA12" i="91"/>
  <c r="Z12" i="91"/>
  <c r="Y12" i="91"/>
  <c r="X12" i="91"/>
  <c r="W12" i="91"/>
  <c r="V12" i="91"/>
  <c r="U12" i="91"/>
  <c r="T12" i="91"/>
  <c r="S12" i="91"/>
  <c r="R12" i="91"/>
  <c r="AE11" i="91"/>
  <c r="AD11" i="91"/>
  <c r="AC11" i="91"/>
  <c r="AB11" i="91"/>
  <c r="AA11" i="91"/>
  <c r="Z11" i="91"/>
  <c r="Y11" i="91"/>
  <c r="X11" i="91"/>
  <c r="W11" i="91"/>
  <c r="V11" i="91"/>
  <c r="U11" i="91"/>
  <c r="T11" i="91"/>
  <c r="S11" i="91"/>
  <c r="R11" i="91"/>
  <c r="AE10" i="91"/>
  <c r="AD10" i="91"/>
  <c r="AC10" i="91"/>
  <c r="AB10" i="91"/>
  <c r="AA10" i="91"/>
  <c r="Z10" i="91"/>
  <c r="Y10" i="91"/>
  <c r="X10" i="91"/>
  <c r="W10" i="91"/>
  <c r="V10" i="91"/>
  <c r="U10" i="91"/>
  <c r="T10" i="91"/>
  <c r="S10" i="91"/>
  <c r="R10" i="91"/>
  <c r="AE9" i="91"/>
  <c r="AD9" i="91"/>
  <c r="AC9" i="91"/>
  <c r="AB9" i="91"/>
  <c r="AA9" i="91"/>
  <c r="Z9" i="91"/>
  <c r="Y9" i="91"/>
  <c r="X9" i="91"/>
  <c r="W9" i="91"/>
  <c r="V9" i="91"/>
  <c r="U9" i="91"/>
  <c r="T9" i="91"/>
  <c r="S9" i="91"/>
  <c r="R9" i="91"/>
  <c r="AE8" i="91"/>
  <c r="AD8" i="91"/>
  <c r="AC8" i="91"/>
  <c r="AB8" i="91"/>
  <c r="AA8" i="91"/>
  <c r="Z8" i="91"/>
  <c r="Y8" i="91"/>
  <c r="X8" i="91"/>
  <c r="W8" i="91"/>
  <c r="V8" i="91"/>
  <c r="U8" i="91"/>
  <c r="T8" i="91"/>
  <c r="S8" i="91"/>
  <c r="R8" i="91"/>
  <c r="AE7" i="91"/>
  <c r="AD7" i="91"/>
  <c r="AC7" i="91"/>
  <c r="AB7" i="91"/>
  <c r="AA7" i="91"/>
  <c r="Z7" i="91"/>
  <c r="Y7" i="91"/>
  <c r="X7" i="91"/>
  <c r="W7" i="91"/>
  <c r="V7" i="91"/>
  <c r="U7" i="91"/>
  <c r="T7" i="91"/>
  <c r="S7" i="91"/>
  <c r="R7" i="91"/>
  <c r="AE6" i="91"/>
  <c r="AD6" i="91"/>
  <c r="AC6" i="91"/>
  <c r="AB6" i="91"/>
  <c r="AA6" i="91"/>
  <c r="Z6" i="91"/>
  <c r="Y6" i="91"/>
  <c r="X6" i="91"/>
  <c r="W6" i="91"/>
  <c r="V6" i="91"/>
  <c r="U6" i="91"/>
  <c r="T6" i="91"/>
  <c r="S6" i="91"/>
  <c r="R6" i="91"/>
  <c r="AE4" i="91"/>
  <c r="AD4" i="91"/>
  <c r="AC4" i="91"/>
  <c r="AB4" i="91"/>
  <c r="AA4" i="91"/>
  <c r="Z4" i="91"/>
  <c r="Y4" i="91"/>
  <c r="X4" i="91"/>
  <c r="W4" i="91"/>
  <c r="V4" i="91"/>
  <c r="U4" i="91"/>
  <c r="T4" i="91"/>
  <c r="S4" i="91"/>
  <c r="R4" i="91"/>
  <c r="AE3" i="91"/>
  <c r="AD3" i="91"/>
  <c r="AC3" i="91"/>
  <c r="AB3" i="91"/>
  <c r="AA3" i="91"/>
  <c r="Z3" i="91"/>
  <c r="Y3" i="91"/>
  <c r="X3" i="91"/>
  <c r="W3" i="91"/>
  <c r="V3" i="91"/>
  <c r="U3" i="91"/>
  <c r="T3" i="91"/>
  <c r="S3" i="91"/>
  <c r="R3" i="91"/>
  <c r="M16" i="25"/>
  <c r="M22" i="25"/>
  <c r="M11" i="25"/>
  <c r="M17" i="25"/>
  <c r="M10" i="25"/>
  <c r="M3" i="25"/>
  <c r="M18" i="25"/>
  <c r="M15" i="25"/>
  <c r="M14" i="25"/>
  <c r="M20" i="25"/>
  <c r="M7" i="25"/>
  <c r="M5" i="25"/>
  <c r="M12" i="25"/>
  <c r="M8" i="25"/>
  <c r="M6" i="25"/>
  <c r="M13" i="25"/>
  <c r="M19" i="25"/>
  <c r="M21" i="25"/>
  <c r="M9" i="25"/>
  <c r="M27" i="25"/>
  <c r="M30" i="25"/>
  <c r="M4" i="25"/>
  <c r="P32" i="90"/>
  <c r="O32" i="90"/>
  <c r="N32" i="90"/>
  <c r="M32" i="90"/>
  <c r="L32" i="90"/>
  <c r="K32" i="90"/>
  <c r="J32" i="90"/>
  <c r="I32" i="90"/>
  <c r="H32" i="90"/>
  <c r="G32" i="90"/>
  <c r="F32" i="90"/>
  <c r="E32" i="90"/>
  <c r="D32" i="90"/>
  <c r="C32" i="90"/>
  <c r="P31" i="90"/>
  <c r="O31" i="90"/>
  <c r="N31" i="90"/>
  <c r="M31" i="90"/>
  <c r="L31" i="90"/>
  <c r="K31" i="90"/>
  <c r="J31" i="90"/>
  <c r="I31" i="90"/>
  <c r="H31" i="90"/>
  <c r="G31" i="90"/>
  <c r="F31" i="90"/>
  <c r="E31" i="90"/>
  <c r="D31" i="90"/>
  <c r="C31" i="90"/>
  <c r="AE29" i="90"/>
  <c r="AD29" i="90"/>
  <c r="AC29" i="90"/>
  <c r="AB29" i="90"/>
  <c r="AA29" i="90"/>
  <c r="Z29" i="90"/>
  <c r="Y29" i="90"/>
  <c r="X29" i="90"/>
  <c r="W29" i="90"/>
  <c r="V29" i="90"/>
  <c r="U29" i="90"/>
  <c r="T29" i="90"/>
  <c r="S29" i="90"/>
  <c r="R29" i="90"/>
  <c r="AE22" i="90"/>
  <c r="AD22" i="90"/>
  <c r="AC22" i="90"/>
  <c r="AB22" i="90"/>
  <c r="AA22" i="90"/>
  <c r="Z22" i="90"/>
  <c r="Y22" i="90"/>
  <c r="X22" i="90"/>
  <c r="W22" i="90"/>
  <c r="V22" i="90"/>
  <c r="U22" i="90"/>
  <c r="T22" i="90"/>
  <c r="S22" i="90"/>
  <c r="R22" i="90"/>
  <c r="AE21" i="90"/>
  <c r="AD21" i="90"/>
  <c r="AC21" i="90"/>
  <c r="AB21" i="90"/>
  <c r="AA21" i="90"/>
  <c r="Z21" i="90"/>
  <c r="Y21" i="90"/>
  <c r="X21" i="90"/>
  <c r="W21" i="90"/>
  <c r="V21" i="90"/>
  <c r="U21" i="90"/>
  <c r="T21" i="90"/>
  <c r="S21" i="90"/>
  <c r="R21" i="90"/>
  <c r="AE20" i="90"/>
  <c r="AD20" i="90"/>
  <c r="AC20" i="90"/>
  <c r="AB20" i="90"/>
  <c r="AA20" i="90"/>
  <c r="Z20" i="90"/>
  <c r="Y20" i="90"/>
  <c r="X20" i="90"/>
  <c r="W20" i="90"/>
  <c r="V20" i="90"/>
  <c r="U20" i="90"/>
  <c r="T20" i="90"/>
  <c r="S20" i="90"/>
  <c r="R20" i="90"/>
  <c r="AE19" i="90"/>
  <c r="AD19" i="90"/>
  <c r="AC19" i="90"/>
  <c r="AB19" i="90"/>
  <c r="AA19" i="90"/>
  <c r="Z19" i="90"/>
  <c r="Y19" i="90"/>
  <c r="X19" i="90"/>
  <c r="W19" i="90"/>
  <c r="V19" i="90"/>
  <c r="U19" i="90"/>
  <c r="T19" i="90"/>
  <c r="S19" i="90"/>
  <c r="R19" i="90"/>
  <c r="AE18" i="90"/>
  <c r="AD18" i="90"/>
  <c r="AC18" i="90"/>
  <c r="AB18" i="90"/>
  <c r="AA18" i="90"/>
  <c r="Z18" i="90"/>
  <c r="Y18" i="90"/>
  <c r="X18" i="90"/>
  <c r="W18" i="90"/>
  <c r="V18" i="90"/>
  <c r="U18" i="90"/>
  <c r="T18" i="90"/>
  <c r="S18" i="90"/>
  <c r="R18" i="90"/>
  <c r="AE17" i="90"/>
  <c r="AD17" i="90"/>
  <c r="AC17" i="90"/>
  <c r="AB17" i="90"/>
  <c r="AA17" i="90"/>
  <c r="Z17" i="90"/>
  <c r="Y17" i="90"/>
  <c r="X17" i="90"/>
  <c r="W17" i="90"/>
  <c r="V17" i="90"/>
  <c r="U17" i="90"/>
  <c r="T17" i="90"/>
  <c r="S17" i="90"/>
  <c r="R17" i="90"/>
  <c r="AE16" i="90"/>
  <c r="AD16" i="90"/>
  <c r="AC16" i="90"/>
  <c r="AB16" i="90"/>
  <c r="AA16" i="90"/>
  <c r="Z16" i="90"/>
  <c r="Y16" i="90"/>
  <c r="X16" i="90"/>
  <c r="W16" i="90"/>
  <c r="V16" i="90"/>
  <c r="U16" i="90"/>
  <c r="T16" i="90"/>
  <c r="S16" i="90"/>
  <c r="R16" i="90"/>
  <c r="AE15" i="90"/>
  <c r="AD15" i="90"/>
  <c r="AC15" i="90"/>
  <c r="AB15" i="90"/>
  <c r="AA15" i="90"/>
  <c r="Z15" i="90"/>
  <c r="Y15" i="90"/>
  <c r="X15" i="90"/>
  <c r="W15" i="90"/>
  <c r="V15" i="90"/>
  <c r="U15" i="90"/>
  <c r="T15" i="90"/>
  <c r="S15" i="90"/>
  <c r="R15" i="90"/>
  <c r="AE14" i="90"/>
  <c r="AD14" i="90"/>
  <c r="AC14" i="90"/>
  <c r="AB14" i="90"/>
  <c r="AA14" i="90"/>
  <c r="Z14" i="90"/>
  <c r="Y14" i="90"/>
  <c r="X14" i="90"/>
  <c r="W14" i="90"/>
  <c r="V14" i="90"/>
  <c r="U14" i="90"/>
  <c r="T14" i="90"/>
  <c r="S14" i="90"/>
  <c r="R14" i="90"/>
  <c r="AE13" i="90"/>
  <c r="AD13" i="90"/>
  <c r="AC13" i="90"/>
  <c r="AB13" i="90"/>
  <c r="AA13" i="90"/>
  <c r="Z13" i="90"/>
  <c r="Y13" i="90"/>
  <c r="X13" i="90"/>
  <c r="W13" i="90"/>
  <c r="V13" i="90"/>
  <c r="U13" i="90"/>
  <c r="T13" i="90"/>
  <c r="S13" i="90"/>
  <c r="R13" i="90"/>
  <c r="AE12" i="90"/>
  <c r="AD12" i="90"/>
  <c r="AC12" i="90"/>
  <c r="AB12" i="90"/>
  <c r="AA12" i="90"/>
  <c r="Z12" i="90"/>
  <c r="Y12" i="90"/>
  <c r="X12" i="90"/>
  <c r="W12" i="90"/>
  <c r="V12" i="90"/>
  <c r="U12" i="90"/>
  <c r="T12" i="90"/>
  <c r="S12" i="90"/>
  <c r="R12" i="90"/>
  <c r="AE11" i="90"/>
  <c r="AD11" i="90"/>
  <c r="AC11" i="90"/>
  <c r="AB11" i="90"/>
  <c r="AA11" i="90"/>
  <c r="Z11" i="90"/>
  <c r="Y11" i="90"/>
  <c r="X11" i="90"/>
  <c r="W11" i="90"/>
  <c r="V11" i="90"/>
  <c r="U11" i="90"/>
  <c r="T11" i="90"/>
  <c r="S11" i="90"/>
  <c r="R11" i="90"/>
  <c r="AE10" i="90"/>
  <c r="AD10" i="90"/>
  <c r="AC10" i="90"/>
  <c r="AB10" i="90"/>
  <c r="AA10" i="90"/>
  <c r="Z10" i="90"/>
  <c r="Y10" i="90"/>
  <c r="X10" i="90"/>
  <c r="W10" i="90"/>
  <c r="V10" i="90"/>
  <c r="U10" i="90"/>
  <c r="T10" i="90"/>
  <c r="S10" i="90"/>
  <c r="R10" i="90"/>
  <c r="AE9" i="90"/>
  <c r="AD9" i="90"/>
  <c r="AC9" i="90"/>
  <c r="AB9" i="90"/>
  <c r="AA9" i="90"/>
  <c r="Z9" i="90"/>
  <c r="Y9" i="90"/>
  <c r="X9" i="90"/>
  <c r="W9" i="90"/>
  <c r="V9" i="90"/>
  <c r="U9" i="90"/>
  <c r="T9" i="90"/>
  <c r="S9" i="90"/>
  <c r="R9" i="90"/>
  <c r="AE8" i="90"/>
  <c r="AD8" i="90"/>
  <c r="AC8" i="90"/>
  <c r="AB8" i="90"/>
  <c r="AA8" i="90"/>
  <c r="Z8" i="90"/>
  <c r="Y8" i="90"/>
  <c r="X8" i="90"/>
  <c r="W8" i="90"/>
  <c r="V8" i="90"/>
  <c r="U8" i="90"/>
  <c r="T8" i="90"/>
  <c r="S8" i="90"/>
  <c r="R8" i="90"/>
  <c r="AE7" i="90"/>
  <c r="AD7" i="90"/>
  <c r="AC7" i="90"/>
  <c r="AB7" i="90"/>
  <c r="AA7" i="90"/>
  <c r="Z7" i="90"/>
  <c r="Y7" i="90"/>
  <c r="X7" i="90"/>
  <c r="W7" i="90"/>
  <c r="V7" i="90"/>
  <c r="U7" i="90"/>
  <c r="T7" i="90"/>
  <c r="S7" i="90"/>
  <c r="R7" i="90"/>
  <c r="AE6" i="90"/>
  <c r="AD6" i="90"/>
  <c r="AC6" i="90"/>
  <c r="AB6" i="90"/>
  <c r="AA6" i="90"/>
  <c r="Z6" i="90"/>
  <c r="Y6" i="90"/>
  <c r="X6" i="90"/>
  <c r="W6" i="90"/>
  <c r="V6" i="90"/>
  <c r="U6" i="90"/>
  <c r="T6" i="90"/>
  <c r="S6" i="90"/>
  <c r="R6" i="90"/>
  <c r="AE5" i="90"/>
  <c r="AD5" i="90"/>
  <c r="AC5" i="90"/>
  <c r="AB5" i="90"/>
  <c r="AA5" i="90"/>
  <c r="Z5" i="90"/>
  <c r="Y5" i="90"/>
  <c r="X5" i="90"/>
  <c r="W5" i="90"/>
  <c r="V5" i="90"/>
  <c r="U5" i="90"/>
  <c r="T5" i="90"/>
  <c r="S5" i="90"/>
  <c r="R5" i="90"/>
  <c r="AE3" i="90"/>
  <c r="AD3" i="90"/>
  <c r="AC3" i="90"/>
  <c r="AB3" i="90"/>
  <c r="AA3" i="90"/>
  <c r="Z3" i="90"/>
  <c r="Y3" i="90"/>
  <c r="X3" i="90"/>
  <c r="W3" i="90"/>
  <c r="V3" i="90"/>
  <c r="U3" i="90"/>
  <c r="T3" i="90"/>
  <c r="S3" i="90"/>
  <c r="R3" i="90"/>
  <c r="L16" i="25"/>
  <c r="L11" i="25"/>
  <c r="L17" i="25"/>
  <c r="L10" i="25"/>
  <c r="L3" i="25"/>
  <c r="L18" i="25"/>
  <c r="L15" i="25"/>
  <c r="L14" i="25"/>
  <c r="L20" i="25"/>
  <c r="L7" i="25"/>
  <c r="L5" i="25"/>
  <c r="L12" i="25"/>
  <c r="L8" i="25"/>
  <c r="L6" i="25"/>
  <c r="L13" i="25"/>
  <c r="L19" i="25"/>
  <c r="L21" i="25"/>
  <c r="L9" i="25"/>
  <c r="L27" i="25"/>
  <c r="L30" i="25"/>
  <c r="L4" i="25"/>
  <c r="P31" i="89"/>
  <c r="O31" i="89"/>
  <c r="N31" i="89"/>
  <c r="M31" i="89"/>
  <c r="L31" i="89"/>
  <c r="K31" i="89"/>
  <c r="J31" i="89"/>
  <c r="I31" i="89"/>
  <c r="H31" i="89"/>
  <c r="G31" i="89"/>
  <c r="F31" i="89"/>
  <c r="E31" i="89"/>
  <c r="D31" i="89"/>
  <c r="C31" i="89"/>
  <c r="P30" i="89"/>
  <c r="O30" i="89"/>
  <c r="N30" i="89"/>
  <c r="M30" i="89"/>
  <c r="L30" i="89"/>
  <c r="K30" i="89"/>
  <c r="J30" i="89"/>
  <c r="I30" i="89"/>
  <c r="H30" i="89"/>
  <c r="G30" i="89"/>
  <c r="F30" i="89"/>
  <c r="E30" i="89"/>
  <c r="D30" i="89"/>
  <c r="C30" i="89"/>
  <c r="AE28" i="89"/>
  <c r="AD28" i="89"/>
  <c r="AC28" i="89"/>
  <c r="AB28" i="89"/>
  <c r="AA28" i="89"/>
  <c r="Z28" i="89"/>
  <c r="Y28" i="89"/>
  <c r="X28" i="89"/>
  <c r="W28" i="89"/>
  <c r="V28" i="89"/>
  <c r="U28" i="89"/>
  <c r="T28" i="89"/>
  <c r="S28" i="89"/>
  <c r="R28" i="89"/>
  <c r="AE21" i="89"/>
  <c r="AD21" i="89"/>
  <c r="AC21" i="89"/>
  <c r="AB21" i="89"/>
  <c r="AA21" i="89"/>
  <c r="Z21" i="89"/>
  <c r="Y21" i="89"/>
  <c r="X21" i="89"/>
  <c r="W21" i="89"/>
  <c r="V21" i="89"/>
  <c r="U21" i="89"/>
  <c r="T21" i="89"/>
  <c r="S21" i="89"/>
  <c r="R21" i="89"/>
  <c r="AE20" i="89"/>
  <c r="AD20" i="89"/>
  <c r="AC20" i="89"/>
  <c r="AB20" i="89"/>
  <c r="AA20" i="89"/>
  <c r="Z20" i="89"/>
  <c r="Y20" i="89"/>
  <c r="X20" i="89"/>
  <c r="W20" i="89"/>
  <c r="V20" i="89"/>
  <c r="U20" i="89"/>
  <c r="T20" i="89"/>
  <c r="S20" i="89"/>
  <c r="R20" i="89"/>
  <c r="AE19" i="89"/>
  <c r="AD19" i="89"/>
  <c r="AC19" i="89"/>
  <c r="AB19" i="89"/>
  <c r="AA19" i="89"/>
  <c r="Z19" i="89"/>
  <c r="Y19" i="89"/>
  <c r="X19" i="89"/>
  <c r="W19" i="89"/>
  <c r="V19" i="89"/>
  <c r="U19" i="89"/>
  <c r="T19" i="89"/>
  <c r="S19" i="89"/>
  <c r="R19" i="89"/>
  <c r="AE18" i="89"/>
  <c r="AD18" i="89"/>
  <c r="AC18" i="89"/>
  <c r="AB18" i="89"/>
  <c r="AA18" i="89"/>
  <c r="Z18" i="89"/>
  <c r="Y18" i="89"/>
  <c r="X18" i="89"/>
  <c r="W18" i="89"/>
  <c r="V18" i="89"/>
  <c r="U18" i="89"/>
  <c r="T18" i="89"/>
  <c r="S18" i="89"/>
  <c r="R18" i="89"/>
  <c r="AE17" i="89"/>
  <c r="AD17" i="89"/>
  <c r="AC17" i="89"/>
  <c r="AB17" i="89"/>
  <c r="AA17" i="89"/>
  <c r="Z17" i="89"/>
  <c r="Y17" i="89"/>
  <c r="X17" i="89"/>
  <c r="W17" i="89"/>
  <c r="V17" i="89"/>
  <c r="U17" i="89"/>
  <c r="T17" i="89"/>
  <c r="S17" i="89"/>
  <c r="R17" i="89"/>
  <c r="AE16" i="89"/>
  <c r="AD16" i="89"/>
  <c r="AC16" i="89"/>
  <c r="AB16" i="89"/>
  <c r="AA16" i="89"/>
  <c r="Z16" i="89"/>
  <c r="Y16" i="89"/>
  <c r="X16" i="89"/>
  <c r="W16" i="89"/>
  <c r="V16" i="89"/>
  <c r="U16" i="89"/>
  <c r="T16" i="89"/>
  <c r="S16" i="89"/>
  <c r="R16" i="89"/>
  <c r="AE15" i="89"/>
  <c r="AD15" i="89"/>
  <c r="AC15" i="89"/>
  <c r="AB15" i="89"/>
  <c r="AA15" i="89"/>
  <c r="Z15" i="89"/>
  <c r="Y15" i="89"/>
  <c r="X15" i="89"/>
  <c r="W15" i="89"/>
  <c r="V15" i="89"/>
  <c r="U15" i="89"/>
  <c r="T15" i="89"/>
  <c r="S15" i="89"/>
  <c r="R15" i="89"/>
  <c r="AE14" i="89"/>
  <c r="AD14" i="89"/>
  <c r="AC14" i="89"/>
  <c r="AB14" i="89"/>
  <c r="AA14" i="89"/>
  <c r="Z14" i="89"/>
  <c r="Y14" i="89"/>
  <c r="X14" i="89"/>
  <c r="W14" i="89"/>
  <c r="V14" i="89"/>
  <c r="U14" i="89"/>
  <c r="T14" i="89"/>
  <c r="S14" i="89"/>
  <c r="R14" i="89"/>
  <c r="AE13" i="89"/>
  <c r="AD13" i="89"/>
  <c r="AC13" i="89"/>
  <c r="AB13" i="89"/>
  <c r="AA13" i="89"/>
  <c r="Z13" i="89"/>
  <c r="Y13" i="89"/>
  <c r="X13" i="89"/>
  <c r="W13" i="89"/>
  <c r="V13" i="89"/>
  <c r="U13" i="89"/>
  <c r="T13" i="89"/>
  <c r="S13" i="89"/>
  <c r="R13" i="89"/>
  <c r="AE12" i="89"/>
  <c r="AD12" i="89"/>
  <c r="AC12" i="89"/>
  <c r="AB12" i="89"/>
  <c r="AA12" i="89"/>
  <c r="Z12" i="89"/>
  <c r="Y12" i="89"/>
  <c r="X12" i="89"/>
  <c r="W12" i="89"/>
  <c r="V12" i="89"/>
  <c r="U12" i="89"/>
  <c r="T12" i="89"/>
  <c r="S12" i="89"/>
  <c r="R12" i="89"/>
  <c r="AE11" i="89"/>
  <c r="AD11" i="89"/>
  <c r="AC11" i="89"/>
  <c r="AB11" i="89"/>
  <c r="AA11" i="89"/>
  <c r="Z11" i="89"/>
  <c r="Y11" i="89"/>
  <c r="X11" i="89"/>
  <c r="W11" i="89"/>
  <c r="V11" i="89"/>
  <c r="U11" i="89"/>
  <c r="T11" i="89"/>
  <c r="S11" i="89"/>
  <c r="R11" i="89"/>
  <c r="AE10" i="89"/>
  <c r="AD10" i="89"/>
  <c r="AC10" i="89"/>
  <c r="AB10" i="89"/>
  <c r="AA10" i="89"/>
  <c r="Z10" i="89"/>
  <c r="Y10" i="89"/>
  <c r="X10" i="89"/>
  <c r="W10" i="89"/>
  <c r="V10" i="89"/>
  <c r="U10" i="89"/>
  <c r="T10" i="89"/>
  <c r="S10" i="89"/>
  <c r="R10" i="89"/>
  <c r="AE9" i="89"/>
  <c r="AD9" i="89"/>
  <c r="AC9" i="89"/>
  <c r="AB9" i="89"/>
  <c r="AA9" i="89"/>
  <c r="Z9" i="89"/>
  <c r="Y9" i="89"/>
  <c r="X9" i="89"/>
  <c r="W9" i="89"/>
  <c r="V9" i="89"/>
  <c r="U9" i="89"/>
  <c r="T9" i="89"/>
  <c r="S9" i="89"/>
  <c r="R9" i="89"/>
  <c r="AE8" i="89"/>
  <c r="AD8" i="89"/>
  <c r="AC8" i="89"/>
  <c r="AB8" i="89"/>
  <c r="AA8" i="89"/>
  <c r="Z8" i="89"/>
  <c r="Y8" i="89"/>
  <c r="X8" i="89"/>
  <c r="W8" i="89"/>
  <c r="V8" i="89"/>
  <c r="U8" i="89"/>
  <c r="T8" i="89"/>
  <c r="S8" i="89"/>
  <c r="R8" i="89"/>
  <c r="AE7" i="89"/>
  <c r="AD7" i="89"/>
  <c r="AC7" i="89"/>
  <c r="AB7" i="89"/>
  <c r="AA7" i="89"/>
  <c r="Z7" i="89"/>
  <c r="Y7" i="89"/>
  <c r="X7" i="89"/>
  <c r="W7" i="89"/>
  <c r="V7" i="89"/>
  <c r="U7" i="89"/>
  <c r="T7" i="89"/>
  <c r="S7" i="89"/>
  <c r="R7" i="89"/>
  <c r="AE6" i="89"/>
  <c r="AD6" i="89"/>
  <c r="AC6" i="89"/>
  <c r="AB6" i="89"/>
  <c r="AA6" i="89"/>
  <c r="Z6" i="89"/>
  <c r="Y6" i="89"/>
  <c r="X6" i="89"/>
  <c r="W6" i="89"/>
  <c r="V6" i="89"/>
  <c r="U6" i="89"/>
  <c r="T6" i="89"/>
  <c r="S6" i="89"/>
  <c r="R6" i="89"/>
  <c r="AE5" i="89"/>
  <c r="AD5" i="89"/>
  <c r="AC5" i="89"/>
  <c r="AB5" i="89"/>
  <c r="AA5" i="89"/>
  <c r="Z5" i="89"/>
  <c r="Y5" i="89"/>
  <c r="X5" i="89"/>
  <c r="W5" i="89"/>
  <c r="V5" i="89"/>
  <c r="U5" i="89"/>
  <c r="T5" i="89"/>
  <c r="S5" i="89"/>
  <c r="R5" i="89"/>
  <c r="AE4" i="89"/>
  <c r="AD4" i="89"/>
  <c r="AC4" i="89"/>
  <c r="AB4" i="89"/>
  <c r="AA4" i="89"/>
  <c r="Z4" i="89"/>
  <c r="Y4" i="89"/>
  <c r="X4" i="89"/>
  <c r="W4" i="89"/>
  <c r="V4" i="89"/>
  <c r="U4" i="89"/>
  <c r="T4" i="89"/>
  <c r="S4" i="89"/>
  <c r="R4" i="89"/>
  <c r="AE3" i="89"/>
  <c r="AD3" i="89"/>
  <c r="AC3" i="89"/>
  <c r="AB3" i="89"/>
  <c r="AA3" i="89"/>
  <c r="Z3" i="89"/>
  <c r="Y3" i="89"/>
  <c r="X3" i="89"/>
  <c r="W3" i="89"/>
  <c r="V3" i="89"/>
  <c r="U3" i="89"/>
  <c r="T3" i="89"/>
  <c r="S3" i="89"/>
  <c r="R3" i="89"/>
  <c r="K16" i="25"/>
  <c r="K11" i="25"/>
  <c r="K17" i="25"/>
  <c r="K10" i="25"/>
  <c r="K3" i="25"/>
  <c r="K18" i="25"/>
  <c r="K15" i="25"/>
  <c r="K14" i="25"/>
  <c r="K20" i="25"/>
  <c r="K7" i="25"/>
  <c r="K5" i="25"/>
  <c r="K12" i="25"/>
  <c r="K8" i="25"/>
  <c r="K6" i="25"/>
  <c r="K13" i="25"/>
  <c r="K19" i="25"/>
  <c r="K21" i="25"/>
  <c r="K9" i="25"/>
  <c r="K27" i="25"/>
  <c r="K30" i="25"/>
  <c r="K4" i="25"/>
  <c r="P31" i="88"/>
  <c r="O31" i="88"/>
  <c r="N31" i="88"/>
  <c r="M31" i="88"/>
  <c r="L31" i="88"/>
  <c r="K31" i="88"/>
  <c r="J31" i="88"/>
  <c r="I31" i="88"/>
  <c r="H31" i="88"/>
  <c r="G31" i="88"/>
  <c r="F31" i="88"/>
  <c r="E31" i="88"/>
  <c r="D31" i="88"/>
  <c r="C31" i="88"/>
  <c r="P30" i="88"/>
  <c r="O30" i="88"/>
  <c r="N30" i="88"/>
  <c r="M30" i="88"/>
  <c r="L30" i="88"/>
  <c r="K30" i="88"/>
  <c r="J30" i="88"/>
  <c r="I30" i="88"/>
  <c r="H30" i="88"/>
  <c r="G30" i="88"/>
  <c r="F30" i="88"/>
  <c r="E30" i="88"/>
  <c r="D30" i="88"/>
  <c r="C30" i="88"/>
  <c r="AE28" i="88"/>
  <c r="AD28" i="88"/>
  <c r="AC28" i="88"/>
  <c r="AB28" i="88"/>
  <c r="AA28" i="88"/>
  <c r="Z28" i="88"/>
  <c r="Y28" i="88"/>
  <c r="X28" i="88"/>
  <c r="W28" i="88"/>
  <c r="V28" i="88"/>
  <c r="U28" i="88"/>
  <c r="T28" i="88"/>
  <c r="S28" i="88"/>
  <c r="R28" i="88"/>
  <c r="AE21" i="88"/>
  <c r="AD21" i="88"/>
  <c r="AC21" i="88"/>
  <c r="AB21" i="88"/>
  <c r="AA21" i="88"/>
  <c r="Z21" i="88"/>
  <c r="Y21" i="88"/>
  <c r="X21" i="88"/>
  <c r="W21" i="88"/>
  <c r="V21" i="88"/>
  <c r="U21" i="88"/>
  <c r="T21" i="88"/>
  <c r="S21" i="88"/>
  <c r="R21" i="88"/>
  <c r="AE20" i="88"/>
  <c r="AD20" i="88"/>
  <c r="AC20" i="88"/>
  <c r="AB20" i="88"/>
  <c r="AA20" i="88"/>
  <c r="Z20" i="88"/>
  <c r="Y20" i="88"/>
  <c r="X20" i="88"/>
  <c r="W20" i="88"/>
  <c r="V20" i="88"/>
  <c r="U20" i="88"/>
  <c r="T20" i="88"/>
  <c r="S20" i="88"/>
  <c r="R20" i="88"/>
  <c r="AE19" i="88"/>
  <c r="AD19" i="88"/>
  <c r="AC19" i="88"/>
  <c r="AB19" i="88"/>
  <c r="AA19" i="88"/>
  <c r="Z19" i="88"/>
  <c r="Y19" i="88"/>
  <c r="X19" i="88"/>
  <c r="W19" i="88"/>
  <c r="V19" i="88"/>
  <c r="U19" i="88"/>
  <c r="T19" i="88"/>
  <c r="S19" i="88"/>
  <c r="R19" i="88"/>
  <c r="AE18" i="88"/>
  <c r="AD18" i="88"/>
  <c r="AC18" i="88"/>
  <c r="AB18" i="88"/>
  <c r="AA18" i="88"/>
  <c r="Z18" i="88"/>
  <c r="Y18" i="88"/>
  <c r="X18" i="88"/>
  <c r="W18" i="88"/>
  <c r="V18" i="88"/>
  <c r="U18" i="88"/>
  <c r="T18" i="88"/>
  <c r="S18" i="88"/>
  <c r="R18" i="88"/>
  <c r="AE17" i="88"/>
  <c r="AD17" i="88"/>
  <c r="AC17" i="88"/>
  <c r="AB17" i="88"/>
  <c r="AA17" i="88"/>
  <c r="Z17" i="88"/>
  <c r="Y17" i="88"/>
  <c r="X17" i="88"/>
  <c r="W17" i="88"/>
  <c r="V17" i="88"/>
  <c r="U17" i="88"/>
  <c r="T17" i="88"/>
  <c r="S17" i="88"/>
  <c r="R17" i="88"/>
  <c r="AE16" i="88"/>
  <c r="AD16" i="88"/>
  <c r="AC16" i="88"/>
  <c r="AB16" i="88"/>
  <c r="AA16" i="88"/>
  <c r="Z16" i="88"/>
  <c r="Y16" i="88"/>
  <c r="X16" i="88"/>
  <c r="W16" i="88"/>
  <c r="V16" i="88"/>
  <c r="U16" i="88"/>
  <c r="T16" i="88"/>
  <c r="S16" i="88"/>
  <c r="R16" i="88"/>
  <c r="AE15" i="88"/>
  <c r="AD15" i="88"/>
  <c r="AC15" i="88"/>
  <c r="AB15" i="88"/>
  <c r="AA15" i="88"/>
  <c r="Z15" i="88"/>
  <c r="Y15" i="88"/>
  <c r="X15" i="88"/>
  <c r="W15" i="88"/>
  <c r="V15" i="88"/>
  <c r="U15" i="88"/>
  <c r="T15" i="88"/>
  <c r="S15" i="88"/>
  <c r="R15" i="88"/>
  <c r="AE14" i="88"/>
  <c r="AD14" i="88"/>
  <c r="AC14" i="88"/>
  <c r="AB14" i="88"/>
  <c r="AA14" i="88"/>
  <c r="Z14" i="88"/>
  <c r="Y14" i="88"/>
  <c r="X14" i="88"/>
  <c r="W14" i="88"/>
  <c r="V14" i="88"/>
  <c r="U14" i="88"/>
  <c r="T14" i="88"/>
  <c r="S14" i="88"/>
  <c r="R14" i="88"/>
  <c r="AE13" i="88"/>
  <c r="AD13" i="88"/>
  <c r="AC13" i="88"/>
  <c r="AB13" i="88"/>
  <c r="AA13" i="88"/>
  <c r="Z13" i="88"/>
  <c r="Y13" i="88"/>
  <c r="X13" i="88"/>
  <c r="W13" i="88"/>
  <c r="V13" i="88"/>
  <c r="U13" i="88"/>
  <c r="T13" i="88"/>
  <c r="S13" i="88"/>
  <c r="R13" i="88"/>
  <c r="AE12" i="88"/>
  <c r="AD12" i="88"/>
  <c r="AC12" i="88"/>
  <c r="AB12" i="88"/>
  <c r="AA12" i="88"/>
  <c r="Z12" i="88"/>
  <c r="Y12" i="88"/>
  <c r="X12" i="88"/>
  <c r="W12" i="88"/>
  <c r="V12" i="88"/>
  <c r="U12" i="88"/>
  <c r="T12" i="88"/>
  <c r="S12" i="88"/>
  <c r="R12" i="88"/>
  <c r="AE11" i="88"/>
  <c r="AD11" i="88"/>
  <c r="AC11" i="88"/>
  <c r="AB11" i="88"/>
  <c r="AA11" i="88"/>
  <c r="Z11" i="88"/>
  <c r="Y11" i="88"/>
  <c r="X11" i="88"/>
  <c r="W11" i="88"/>
  <c r="V11" i="88"/>
  <c r="U11" i="88"/>
  <c r="T11" i="88"/>
  <c r="S11" i="88"/>
  <c r="R11" i="88"/>
  <c r="AE10" i="88"/>
  <c r="AD10" i="88"/>
  <c r="AC10" i="88"/>
  <c r="AB10" i="88"/>
  <c r="AA10" i="88"/>
  <c r="Z10" i="88"/>
  <c r="Y10" i="88"/>
  <c r="X10" i="88"/>
  <c r="W10" i="88"/>
  <c r="V10" i="88"/>
  <c r="U10" i="88"/>
  <c r="T10" i="88"/>
  <c r="S10" i="88"/>
  <c r="R10" i="88"/>
  <c r="AE9" i="88"/>
  <c r="AD9" i="88"/>
  <c r="AC9" i="88"/>
  <c r="AB9" i="88"/>
  <c r="AA9" i="88"/>
  <c r="Z9" i="88"/>
  <c r="Y9" i="88"/>
  <c r="X9" i="88"/>
  <c r="W9" i="88"/>
  <c r="V9" i="88"/>
  <c r="U9" i="88"/>
  <c r="T9" i="88"/>
  <c r="S9" i="88"/>
  <c r="R9" i="88"/>
  <c r="AE8" i="88"/>
  <c r="AD8" i="88"/>
  <c r="AC8" i="88"/>
  <c r="AB8" i="88"/>
  <c r="AA8" i="88"/>
  <c r="Z8" i="88"/>
  <c r="Y8" i="88"/>
  <c r="X8" i="88"/>
  <c r="W8" i="88"/>
  <c r="V8" i="88"/>
  <c r="U8" i="88"/>
  <c r="T8" i="88"/>
  <c r="S8" i="88"/>
  <c r="R8" i="88"/>
  <c r="AE7" i="88"/>
  <c r="AD7" i="88"/>
  <c r="AC7" i="88"/>
  <c r="AB7" i="88"/>
  <c r="AA7" i="88"/>
  <c r="Z7" i="88"/>
  <c r="Y7" i="88"/>
  <c r="X7" i="88"/>
  <c r="W7" i="88"/>
  <c r="V7" i="88"/>
  <c r="U7" i="88"/>
  <c r="T7" i="88"/>
  <c r="S7" i="88"/>
  <c r="R7" i="88"/>
  <c r="AE6" i="88"/>
  <c r="AD6" i="88"/>
  <c r="AC6" i="88"/>
  <c r="AB6" i="88"/>
  <c r="AA6" i="88"/>
  <c r="Z6" i="88"/>
  <c r="Y6" i="88"/>
  <c r="X6" i="88"/>
  <c r="W6" i="88"/>
  <c r="V6" i="88"/>
  <c r="U6" i="88"/>
  <c r="T6" i="88"/>
  <c r="S6" i="88"/>
  <c r="R6" i="88"/>
  <c r="AE5" i="88"/>
  <c r="AD5" i="88"/>
  <c r="AC5" i="88"/>
  <c r="AB5" i="88"/>
  <c r="AA5" i="88"/>
  <c r="Z5" i="88"/>
  <c r="Y5" i="88"/>
  <c r="X5" i="88"/>
  <c r="W5" i="88"/>
  <c r="V5" i="88"/>
  <c r="U5" i="88"/>
  <c r="T5" i="88"/>
  <c r="S5" i="88"/>
  <c r="R5" i="88"/>
  <c r="AE4" i="88"/>
  <c r="AD4" i="88"/>
  <c r="AC4" i="88"/>
  <c r="AB4" i="88"/>
  <c r="AA4" i="88"/>
  <c r="Z4" i="88"/>
  <c r="Y4" i="88"/>
  <c r="X4" i="88"/>
  <c r="W4" i="88"/>
  <c r="V4" i="88"/>
  <c r="U4" i="88"/>
  <c r="T4" i="88"/>
  <c r="S4" i="88"/>
  <c r="R4" i="88"/>
  <c r="AE3" i="88"/>
  <c r="AD3" i="88"/>
  <c r="AC3" i="88"/>
  <c r="AB3" i="88"/>
  <c r="AA3" i="88"/>
  <c r="Z3" i="88"/>
  <c r="Y3" i="88"/>
  <c r="X3" i="88"/>
  <c r="W3" i="88"/>
  <c r="V3" i="88"/>
  <c r="U3" i="88"/>
  <c r="T3" i="88"/>
  <c r="S3" i="88"/>
  <c r="R3" i="88"/>
  <c r="D32" i="86"/>
  <c r="E32" i="86"/>
  <c r="F32" i="86"/>
  <c r="G32" i="86"/>
  <c r="H32" i="86"/>
  <c r="I32" i="86"/>
  <c r="J32" i="86"/>
  <c r="K32" i="86"/>
  <c r="L32" i="86"/>
  <c r="M32" i="86"/>
  <c r="N32" i="86"/>
  <c r="O32" i="86"/>
  <c r="P32" i="86"/>
  <c r="C32" i="86"/>
  <c r="D31" i="86"/>
  <c r="E31" i="86"/>
  <c r="F31" i="86"/>
  <c r="G31" i="86"/>
  <c r="H31" i="86"/>
  <c r="I31" i="86"/>
  <c r="J31" i="86"/>
  <c r="K31" i="86"/>
  <c r="L31" i="86"/>
  <c r="M31" i="86"/>
  <c r="N31" i="86"/>
  <c r="O31" i="86"/>
  <c r="P31" i="86"/>
  <c r="C31" i="86"/>
  <c r="Q19" i="27"/>
  <c r="J16" i="25"/>
  <c r="J11" i="25"/>
  <c r="J17" i="25"/>
  <c r="J10" i="25"/>
  <c r="J3" i="25"/>
  <c r="J18" i="25"/>
  <c r="J15" i="25"/>
  <c r="J14" i="25"/>
  <c r="J20" i="25"/>
  <c r="J7" i="25"/>
  <c r="J5" i="25"/>
  <c r="J12" i="25"/>
  <c r="J8" i="25"/>
  <c r="J6" i="25"/>
  <c r="J13" i="25"/>
  <c r="J19" i="25"/>
  <c r="J9" i="25"/>
  <c r="J27" i="25"/>
  <c r="J30" i="25"/>
  <c r="J4" i="25"/>
  <c r="D30" i="87"/>
  <c r="E30" i="87"/>
  <c r="F30" i="87"/>
  <c r="F31" i="87" s="1"/>
  <c r="F21" i="87" s="1"/>
  <c r="U21" i="87" s="1"/>
  <c r="G30" i="87"/>
  <c r="H30" i="87"/>
  <c r="I30" i="87"/>
  <c r="I31" i="87" s="1"/>
  <c r="J30" i="87"/>
  <c r="K30" i="87"/>
  <c r="L30" i="87"/>
  <c r="M30" i="87"/>
  <c r="N30" i="87"/>
  <c r="O30" i="87"/>
  <c r="P30" i="87"/>
  <c r="D29" i="87"/>
  <c r="D31" i="87" s="1"/>
  <c r="D21" i="87" s="1"/>
  <c r="S21" i="87" s="1"/>
  <c r="E29" i="87"/>
  <c r="F29" i="87"/>
  <c r="G29" i="87"/>
  <c r="G31" i="87" s="1"/>
  <c r="G21" i="87" s="1"/>
  <c r="V21" i="87" s="1"/>
  <c r="H29" i="87"/>
  <c r="I29" i="87"/>
  <c r="J29" i="87"/>
  <c r="J31" i="87" s="1"/>
  <c r="J21" i="87" s="1"/>
  <c r="Y21" i="87" s="1"/>
  <c r="K29" i="87"/>
  <c r="L29" i="87"/>
  <c r="M29" i="87"/>
  <c r="M31" i="87" s="1"/>
  <c r="M21" i="87" s="1"/>
  <c r="AB21" i="87" s="1"/>
  <c r="N29" i="87"/>
  <c r="O29" i="87"/>
  <c r="P29" i="87"/>
  <c r="P31" i="87" s="1"/>
  <c r="P21" i="87" s="1"/>
  <c r="AE21" i="87" s="1"/>
  <c r="C30" i="87"/>
  <c r="C29" i="87"/>
  <c r="N31" i="87"/>
  <c r="N21" i="87" s="1"/>
  <c r="AC21" i="87" s="1"/>
  <c r="L31" i="87"/>
  <c r="L21" i="87" s="1"/>
  <c r="AA21" i="87" s="1"/>
  <c r="K31" i="87"/>
  <c r="K21" i="87" s="1"/>
  <c r="Z21" i="87" s="1"/>
  <c r="H31" i="87"/>
  <c r="H21" i="87" s="1"/>
  <c r="W21" i="87" s="1"/>
  <c r="E31" i="87"/>
  <c r="E21" i="87" s="1"/>
  <c r="T21" i="87" s="1"/>
  <c r="AE27" i="87"/>
  <c r="AD27" i="87"/>
  <c r="AC27" i="87"/>
  <c r="AB27" i="87"/>
  <c r="AA27" i="87"/>
  <c r="Z27" i="87"/>
  <c r="Y27" i="87"/>
  <c r="X27" i="87"/>
  <c r="W27" i="87"/>
  <c r="V27" i="87"/>
  <c r="U27" i="87"/>
  <c r="T27" i="87"/>
  <c r="S27" i="87"/>
  <c r="R27" i="87"/>
  <c r="AE20" i="87"/>
  <c r="AD20" i="87"/>
  <c r="AC20" i="87"/>
  <c r="AB20" i="87"/>
  <c r="AA20" i="87"/>
  <c r="Z20" i="87"/>
  <c r="Y20" i="87"/>
  <c r="X20" i="87"/>
  <c r="W20" i="87"/>
  <c r="V20" i="87"/>
  <c r="U20" i="87"/>
  <c r="T20" i="87"/>
  <c r="S20" i="87"/>
  <c r="R20" i="87"/>
  <c r="AE19" i="87"/>
  <c r="AD19" i="87"/>
  <c r="AC19" i="87"/>
  <c r="AB19" i="87"/>
  <c r="AA19" i="87"/>
  <c r="Z19" i="87"/>
  <c r="Y19" i="87"/>
  <c r="X19" i="87"/>
  <c r="W19" i="87"/>
  <c r="V19" i="87"/>
  <c r="U19" i="87"/>
  <c r="T19" i="87"/>
  <c r="S19" i="87"/>
  <c r="R19" i="87"/>
  <c r="AE18" i="87"/>
  <c r="AD18" i="87"/>
  <c r="AC18" i="87"/>
  <c r="AB18" i="87"/>
  <c r="AA18" i="87"/>
  <c r="Z18" i="87"/>
  <c r="Y18" i="87"/>
  <c r="X18" i="87"/>
  <c r="W18" i="87"/>
  <c r="V18" i="87"/>
  <c r="U18" i="87"/>
  <c r="T18" i="87"/>
  <c r="S18" i="87"/>
  <c r="R18" i="87"/>
  <c r="AE17" i="87"/>
  <c r="AD17" i="87"/>
  <c r="AC17" i="87"/>
  <c r="AB17" i="87"/>
  <c r="AA17" i="87"/>
  <c r="Z17" i="87"/>
  <c r="Y17" i="87"/>
  <c r="X17" i="87"/>
  <c r="W17" i="87"/>
  <c r="V17" i="87"/>
  <c r="U17" i="87"/>
  <c r="T17" i="87"/>
  <c r="S17" i="87"/>
  <c r="R17" i="87"/>
  <c r="AE16" i="87"/>
  <c r="AD16" i="87"/>
  <c r="AC16" i="87"/>
  <c r="AB16" i="87"/>
  <c r="AA16" i="87"/>
  <c r="Z16" i="87"/>
  <c r="Y16" i="87"/>
  <c r="X16" i="87"/>
  <c r="W16" i="87"/>
  <c r="V16" i="87"/>
  <c r="U16" i="87"/>
  <c r="T16" i="87"/>
  <c r="S16" i="87"/>
  <c r="R16" i="87"/>
  <c r="AE15" i="87"/>
  <c r="AD15" i="87"/>
  <c r="AC15" i="87"/>
  <c r="AB15" i="87"/>
  <c r="AA15" i="87"/>
  <c r="Z15" i="87"/>
  <c r="Y15" i="87"/>
  <c r="X15" i="87"/>
  <c r="W15" i="87"/>
  <c r="V15" i="87"/>
  <c r="U15" i="87"/>
  <c r="T15" i="87"/>
  <c r="S15" i="87"/>
  <c r="R15" i="87"/>
  <c r="AE14" i="87"/>
  <c r="AD14" i="87"/>
  <c r="AC14" i="87"/>
  <c r="AB14" i="87"/>
  <c r="AA14" i="87"/>
  <c r="Z14" i="87"/>
  <c r="Y14" i="87"/>
  <c r="X14" i="87"/>
  <c r="W14" i="87"/>
  <c r="V14" i="87"/>
  <c r="U14" i="87"/>
  <c r="T14" i="87"/>
  <c r="S14" i="87"/>
  <c r="R14" i="87"/>
  <c r="AE13" i="87"/>
  <c r="AD13" i="87"/>
  <c r="AC13" i="87"/>
  <c r="AB13" i="87"/>
  <c r="AA13" i="87"/>
  <c r="Z13" i="87"/>
  <c r="Y13" i="87"/>
  <c r="X13" i="87"/>
  <c r="W13" i="87"/>
  <c r="V13" i="87"/>
  <c r="U13" i="87"/>
  <c r="T13" i="87"/>
  <c r="S13" i="87"/>
  <c r="R13" i="87"/>
  <c r="AE12" i="87"/>
  <c r="AD12" i="87"/>
  <c r="AC12" i="87"/>
  <c r="AB12" i="87"/>
  <c r="AA12" i="87"/>
  <c r="Z12" i="87"/>
  <c r="Y12" i="87"/>
  <c r="X12" i="87"/>
  <c r="W12" i="87"/>
  <c r="V12" i="87"/>
  <c r="U12" i="87"/>
  <c r="T12" i="87"/>
  <c r="S12" i="87"/>
  <c r="R12" i="87"/>
  <c r="AE11" i="87"/>
  <c r="AD11" i="87"/>
  <c r="AC11" i="87"/>
  <c r="AB11" i="87"/>
  <c r="AA11" i="87"/>
  <c r="Z11" i="87"/>
  <c r="Y11" i="87"/>
  <c r="X11" i="87"/>
  <c r="W11" i="87"/>
  <c r="V11" i="87"/>
  <c r="U11" i="87"/>
  <c r="T11" i="87"/>
  <c r="S11" i="87"/>
  <c r="R11" i="87"/>
  <c r="AE10" i="87"/>
  <c r="AD10" i="87"/>
  <c r="AC10" i="87"/>
  <c r="AB10" i="87"/>
  <c r="AA10" i="87"/>
  <c r="Z10" i="87"/>
  <c r="Y10" i="87"/>
  <c r="X10" i="87"/>
  <c r="W10" i="87"/>
  <c r="V10" i="87"/>
  <c r="U10" i="87"/>
  <c r="T10" i="87"/>
  <c r="S10" i="87"/>
  <c r="R10" i="87"/>
  <c r="AE9" i="87"/>
  <c r="AD9" i="87"/>
  <c r="AC9" i="87"/>
  <c r="AB9" i="87"/>
  <c r="AA9" i="87"/>
  <c r="Z9" i="87"/>
  <c r="Y9" i="87"/>
  <c r="X9" i="87"/>
  <c r="W9" i="87"/>
  <c r="V9" i="87"/>
  <c r="U9" i="87"/>
  <c r="T9" i="87"/>
  <c r="S9" i="87"/>
  <c r="R9" i="87"/>
  <c r="AE8" i="87"/>
  <c r="AD8" i="87"/>
  <c r="AC8" i="87"/>
  <c r="AB8" i="87"/>
  <c r="AA8" i="87"/>
  <c r="Z8" i="87"/>
  <c r="Y8" i="87"/>
  <c r="X8" i="87"/>
  <c r="W8" i="87"/>
  <c r="V8" i="87"/>
  <c r="U8" i="87"/>
  <c r="T8" i="87"/>
  <c r="S8" i="87"/>
  <c r="R8" i="87"/>
  <c r="AE7" i="87"/>
  <c r="AD7" i="87"/>
  <c r="AC7" i="87"/>
  <c r="AB7" i="87"/>
  <c r="AA7" i="87"/>
  <c r="Z7" i="87"/>
  <c r="Y7" i="87"/>
  <c r="X7" i="87"/>
  <c r="W7" i="87"/>
  <c r="V7" i="87"/>
  <c r="U7" i="87"/>
  <c r="T7" i="87"/>
  <c r="S7" i="87"/>
  <c r="R7" i="87"/>
  <c r="AE6" i="87"/>
  <c r="AD6" i="87"/>
  <c r="AC6" i="87"/>
  <c r="AB6" i="87"/>
  <c r="AA6" i="87"/>
  <c r="Z6" i="87"/>
  <c r="Y6" i="87"/>
  <c r="X6" i="87"/>
  <c r="W6" i="87"/>
  <c r="V6" i="87"/>
  <c r="U6" i="87"/>
  <c r="T6" i="87"/>
  <c r="S6" i="87"/>
  <c r="R6" i="87"/>
  <c r="AE5" i="87"/>
  <c r="AD5" i="87"/>
  <c r="AC5" i="87"/>
  <c r="AB5" i="87"/>
  <c r="AA5" i="87"/>
  <c r="Z5" i="87"/>
  <c r="Y5" i="87"/>
  <c r="X5" i="87"/>
  <c r="W5" i="87"/>
  <c r="V5" i="87"/>
  <c r="U5" i="87"/>
  <c r="T5" i="87"/>
  <c r="S5" i="87"/>
  <c r="R5" i="87"/>
  <c r="AE4" i="87"/>
  <c r="AD4" i="87"/>
  <c r="AC4" i="87"/>
  <c r="AB4" i="87"/>
  <c r="AA4" i="87"/>
  <c r="Z4" i="87"/>
  <c r="Y4" i="87"/>
  <c r="X4" i="87"/>
  <c r="W4" i="87"/>
  <c r="V4" i="87"/>
  <c r="U4" i="87"/>
  <c r="T4" i="87"/>
  <c r="S4" i="87"/>
  <c r="R4" i="87"/>
  <c r="AE3" i="87"/>
  <c r="AD3" i="87"/>
  <c r="AC3" i="87"/>
  <c r="AB3" i="87"/>
  <c r="AA3" i="87"/>
  <c r="Z3" i="87"/>
  <c r="Y3" i="87"/>
  <c r="X3" i="87"/>
  <c r="W3" i="87"/>
  <c r="V3" i="87"/>
  <c r="U3" i="87"/>
  <c r="T3" i="87"/>
  <c r="S3" i="87"/>
  <c r="R3" i="87"/>
  <c r="I16" i="25"/>
  <c r="I11" i="25"/>
  <c r="I17" i="25"/>
  <c r="I10" i="25"/>
  <c r="I3" i="25"/>
  <c r="I18" i="25"/>
  <c r="I15" i="25"/>
  <c r="I14" i="25"/>
  <c r="I20" i="25"/>
  <c r="I7" i="25"/>
  <c r="I5" i="25"/>
  <c r="I12" i="25"/>
  <c r="I8" i="25"/>
  <c r="I6" i="25"/>
  <c r="I13" i="25"/>
  <c r="I19" i="25"/>
  <c r="I9" i="25"/>
  <c r="I27" i="25"/>
  <c r="I30" i="25"/>
  <c r="I4" i="25"/>
  <c r="D30" i="83"/>
  <c r="E30" i="83"/>
  <c r="F30" i="83"/>
  <c r="G30" i="83"/>
  <c r="H30" i="83"/>
  <c r="I30" i="83"/>
  <c r="K30" i="83"/>
  <c r="L30" i="83"/>
  <c r="M30" i="83"/>
  <c r="N30" i="83"/>
  <c r="O30" i="83"/>
  <c r="P30" i="83"/>
  <c r="D29" i="83"/>
  <c r="E29" i="83"/>
  <c r="F29" i="83"/>
  <c r="G29" i="83"/>
  <c r="H29" i="83"/>
  <c r="I29" i="83"/>
  <c r="K29" i="83"/>
  <c r="L29" i="83"/>
  <c r="M29" i="83"/>
  <c r="N29" i="83"/>
  <c r="O29" i="83"/>
  <c r="P29" i="83"/>
  <c r="C30" i="83"/>
  <c r="C29" i="83"/>
  <c r="AE29" i="86"/>
  <c r="AD29" i="86"/>
  <c r="AC29" i="86"/>
  <c r="AB29" i="86"/>
  <c r="AA29" i="86"/>
  <c r="Z29" i="86"/>
  <c r="Y29" i="86"/>
  <c r="X29" i="86"/>
  <c r="W29" i="86"/>
  <c r="V29" i="86"/>
  <c r="U29" i="86"/>
  <c r="T29" i="86"/>
  <c r="S29" i="86"/>
  <c r="R29" i="86"/>
  <c r="AE22" i="86"/>
  <c r="AD22" i="86"/>
  <c r="AC22" i="86"/>
  <c r="AB22" i="86"/>
  <c r="AA22" i="86"/>
  <c r="Z22" i="86"/>
  <c r="Y22" i="86"/>
  <c r="X22" i="86"/>
  <c r="W22" i="86"/>
  <c r="V22" i="86"/>
  <c r="U22" i="86"/>
  <c r="T22" i="86"/>
  <c r="S22" i="86"/>
  <c r="R22" i="86"/>
  <c r="AE21" i="86"/>
  <c r="AD21" i="86"/>
  <c r="AC21" i="86"/>
  <c r="AB21" i="86"/>
  <c r="AA21" i="86"/>
  <c r="Z21" i="86"/>
  <c r="Y21" i="86"/>
  <c r="X21" i="86"/>
  <c r="W21" i="86"/>
  <c r="V21" i="86"/>
  <c r="U21" i="86"/>
  <c r="T21" i="86"/>
  <c r="S21" i="86"/>
  <c r="R21" i="86"/>
  <c r="AE20" i="86"/>
  <c r="AD20" i="86"/>
  <c r="AC20" i="86"/>
  <c r="AB20" i="86"/>
  <c r="AA20" i="86"/>
  <c r="Z20" i="86"/>
  <c r="Y20" i="86"/>
  <c r="X20" i="86"/>
  <c r="W20" i="86"/>
  <c r="V20" i="86"/>
  <c r="U20" i="86"/>
  <c r="T20" i="86"/>
  <c r="S20" i="86"/>
  <c r="R20" i="86"/>
  <c r="AE19" i="86"/>
  <c r="AD19" i="86"/>
  <c r="AC19" i="86"/>
  <c r="AB19" i="86"/>
  <c r="AA19" i="86"/>
  <c r="Z19" i="86"/>
  <c r="Y19" i="86"/>
  <c r="X19" i="86"/>
  <c r="W19" i="86"/>
  <c r="V19" i="86"/>
  <c r="U19" i="86"/>
  <c r="T19" i="86"/>
  <c r="S19" i="86"/>
  <c r="R19" i="86"/>
  <c r="AE18" i="86"/>
  <c r="AD18" i="86"/>
  <c r="AC18" i="86"/>
  <c r="AB18" i="86"/>
  <c r="AA18" i="86"/>
  <c r="Z18" i="86"/>
  <c r="Y18" i="86"/>
  <c r="X18" i="86"/>
  <c r="W18" i="86"/>
  <c r="V18" i="86"/>
  <c r="U18" i="86"/>
  <c r="T18" i="86"/>
  <c r="S18" i="86"/>
  <c r="R18" i="86"/>
  <c r="AE17" i="86"/>
  <c r="AD17" i="86"/>
  <c r="AC17" i="86"/>
  <c r="AB17" i="86"/>
  <c r="AA17" i="86"/>
  <c r="Z17" i="86"/>
  <c r="Y17" i="86"/>
  <c r="X17" i="86"/>
  <c r="W17" i="86"/>
  <c r="V17" i="86"/>
  <c r="U17" i="86"/>
  <c r="T17" i="86"/>
  <c r="S17" i="86"/>
  <c r="R17" i="86"/>
  <c r="AE16" i="86"/>
  <c r="AD16" i="86"/>
  <c r="AC16" i="86"/>
  <c r="AB16" i="86"/>
  <c r="AA16" i="86"/>
  <c r="Z16" i="86"/>
  <c r="Y16" i="86"/>
  <c r="X16" i="86"/>
  <c r="W16" i="86"/>
  <c r="V16" i="86"/>
  <c r="U16" i="86"/>
  <c r="T16" i="86"/>
  <c r="S16" i="86"/>
  <c r="R16" i="86"/>
  <c r="AE15" i="86"/>
  <c r="AD15" i="86"/>
  <c r="AC15" i="86"/>
  <c r="AB15" i="86"/>
  <c r="AA15" i="86"/>
  <c r="Z15" i="86"/>
  <c r="Y15" i="86"/>
  <c r="X15" i="86"/>
  <c r="W15" i="86"/>
  <c r="V15" i="86"/>
  <c r="U15" i="86"/>
  <c r="T15" i="86"/>
  <c r="S15" i="86"/>
  <c r="R15" i="86"/>
  <c r="AE14" i="86"/>
  <c r="AD14" i="86"/>
  <c r="AC14" i="86"/>
  <c r="AB14" i="86"/>
  <c r="AA14" i="86"/>
  <c r="Z14" i="86"/>
  <c r="Y14" i="86"/>
  <c r="X14" i="86"/>
  <c r="W14" i="86"/>
  <c r="V14" i="86"/>
  <c r="U14" i="86"/>
  <c r="T14" i="86"/>
  <c r="S14" i="86"/>
  <c r="R14" i="86"/>
  <c r="AE13" i="86"/>
  <c r="AD13" i="86"/>
  <c r="AC13" i="86"/>
  <c r="AB13" i="86"/>
  <c r="AA13" i="86"/>
  <c r="Z13" i="86"/>
  <c r="Y13" i="86"/>
  <c r="X13" i="86"/>
  <c r="W13" i="86"/>
  <c r="V13" i="86"/>
  <c r="U13" i="86"/>
  <c r="T13" i="86"/>
  <c r="S13" i="86"/>
  <c r="R13" i="86"/>
  <c r="AE12" i="86"/>
  <c r="AD12" i="86"/>
  <c r="AC12" i="86"/>
  <c r="AB12" i="86"/>
  <c r="AA12" i="86"/>
  <c r="Z12" i="86"/>
  <c r="Y12" i="86"/>
  <c r="X12" i="86"/>
  <c r="W12" i="86"/>
  <c r="V12" i="86"/>
  <c r="U12" i="86"/>
  <c r="T12" i="86"/>
  <c r="S12" i="86"/>
  <c r="R12" i="86"/>
  <c r="AE11" i="86"/>
  <c r="AD11" i="86"/>
  <c r="AC11" i="86"/>
  <c r="AB11" i="86"/>
  <c r="AA11" i="86"/>
  <c r="Z11" i="86"/>
  <c r="Y11" i="86"/>
  <c r="X11" i="86"/>
  <c r="W11" i="86"/>
  <c r="V11" i="86"/>
  <c r="U11" i="86"/>
  <c r="T11" i="86"/>
  <c r="S11" i="86"/>
  <c r="R11" i="86"/>
  <c r="AE10" i="86"/>
  <c r="AD10" i="86"/>
  <c r="AC10" i="86"/>
  <c r="AB10" i="86"/>
  <c r="AA10" i="86"/>
  <c r="Z10" i="86"/>
  <c r="Y10" i="86"/>
  <c r="X10" i="86"/>
  <c r="W10" i="86"/>
  <c r="V10" i="86"/>
  <c r="U10" i="86"/>
  <c r="T10" i="86"/>
  <c r="S10" i="86"/>
  <c r="R10" i="86"/>
  <c r="AE9" i="86"/>
  <c r="AD9" i="86"/>
  <c r="AC9" i="86"/>
  <c r="AB9" i="86"/>
  <c r="AA9" i="86"/>
  <c r="Z9" i="86"/>
  <c r="Y9" i="86"/>
  <c r="X9" i="86"/>
  <c r="W9" i="86"/>
  <c r="V9" i="86"/>
  <c r="U9" i="86"/>
  <c r="T9" i="86"/>
  <c r="S9" i="86"/>
  <c r="R9" i="86"/>
  <c r="AE8" i="86"/>
  <c r="AD8" i="86"/>
  <c r="AC8" i="86"/>
  <c r="AB8" i="86"/>
  <c r="AA8" i="86"/>
  <c r="Z8" i="86"/>
  <c r="Y8" i="86"/>
  <c r="X8" i="86"/>
  <c r="W8" i="86"/>
  <c r="V8" i="86"/>
  <c r="U8" i="86"/>
  <c r="T8" i="86"/>
  <c r="S8" i="86"/>
  <c r="R8" i="86"/>
  <c r="AE7" i="86"/>
  <c r="AD7" i="86"/>
  <c r="AC7" i="86"/>
  <c r="AB7" i="86"/>
  <c r="AA7" i="86"/>
  <c r="Z7" i="86"/>
  <c r="Y7" i="86"/>
  <c r="X7" i="86"/>
  <c r="W7" i="86"/>
  <c r="V7" i="86"/>
  <c r="U7" i="86"/>
  <c r="T7" i="86"/>
  <c r="S7" i="86"/>
  <c r="R7" i="86"/>
  <c r="AE6" i="86"/>
  <c r="AD6" i="86"/>
  <c r="AC6" i="86"/>
  <c r="AB6" i="86"/>
  <c r="AA6" i="86"/>
  <c r="Z6" i="86"/>
  <c r="Y6" i="86"/>
  <c r="X6" i="86"/>
  <c r="W6" i="86"/>
  <c r="V6" i="86"/>
  <c r="U6" i="86"/>
  <c r="T6" i="86"/>
  <c r="S6" i="86"/>
  <c r="R6" i="86"/>
  <c r="AE5" i="86"/>
  <c r="AD5" i="86"/>
  <c r="AC5" i="86"/>
  <c r="AB5" i="86"/>
  <c r="AA5" i="86"/>
  <c r="Z5" i="86"/>
  <c r="Y5" i="86"/>
  <c r="X5" i="86"/>
  <c r="W5" i="86"/>
  <c r="V5" i="86"/>
  <c r="U5" i="86"/>
  <c r="T5" i="86"/>
  <c r="S5" i="86"/>
  <c r="R5" i="86"/>
  <c r="AE4" i="86"/>
  <c r="AD4" i="86"/>
  <c r="AC4" i="86"/>
  <c r="AB4" i="86"/>
  <c r="AA4" i="86"/>
  <c r="Z4" i="86"/>
  <c r="Y4" i="86"/>
  <c r="X4" i="86"/>
  <c r="W4" i="86"/>
  <c r="V4" i="86"/>
  <c r="U4" i="86"/>
  <c r="T4" i="86"/>
  <c r="S4" i="86"/>
  <c r="R4" i="86"/>
  <c r="AE3" i="86"/>
  <c r="AD3" i="86"/>
  <c r="AC3" i="86"/>
  <c r="AB3" i="86"/>
  <c r="AA3" i="86"/>
  <c r="Z3" i="86"/>
  <c r="Y3" i="86"/>
  <c r="X3" i="86"/>
  <c r="W3" i="86"/>
  <c r="V3" i="86"/>
  <c r="U3" i="86"/>
  <c r="T3" i="86"/>
  <c r="S3" i="86"/>
  <c r="R3" i="86"/>
  <c r="H16" i="25"/>
  <c r="H11" i="25"/>
  <c r="H17" i="25"/>
  <c r="H10" i="25"/>
  <c r="H3" i="25"/>
  <c r="H18" i="25"/>
  <c r="H14" i="25"/>
  <c r="H7" i="25"/>
  <c r="H5" i="25"/>
  <c r="H12" i="25"/>
  <c r="H8" i="25"/>
  <c r="H6" i="25"/>
  <c r="H13" i="25"/>
  <c r="H19" i="25"/>
  <c r="H9" i="25"/>
  <c r="H4" i="25"/>
  <c r="Y15" i="25" l="1"/>
  <c r="Y22" i="25"/>
  <c r="Y13" i="25"/>
  <c r="Y20" i="25"/>
  <c r="Y21" i="25"/>
  <c r="B23" i="92"/>
  <c r="B3" i="91"/>
  <c r="B21" i="91"/>
  <c r="C33" i="91"/>
  <c r="C23" i="91" s="1"/>
  <c r="R23" i="91" s="1"/>
  <c r="F33" i="91"/>
  <c r="F23" i="91" s="1"/>
  <c r="U23" i="91" s="1"/>
  <c r="I33" i="91"/>
  <c r="I23" i="91" s="1"/>
  <c r="X23" i="91" s="1"/>
  <c r="L33" i="91"/>
  <c r="L23" i="91" s="1"/>
  <c r="AA23" i="91" s="1"/>
  <c r="O33" i="91"/>
  <c r="O23" i="91" s="1"/>
  <c r="AD23" i="91" s="1"/>
  <c r="B12" i="91"/>
  <c r="B15" i="91"/>
  <c r="B16" i="91"/>
  <c r="B6" i="91"/>
  <c r="B10" i="91"/>
  <c r="B14" i="91"/>
  <c r="B5" i="91"/>
  <c r="B7" i="91"/>
  <c r="B8" i="91"/>
  <c r="B18" i="91"/>
  <c r="E33" i="91"/>
  <c r="E23" i="91" s="1"/>
  <c r="T23" i="91" s="1"/>
  <c r="H33" i="91"/>
  <c r="H23" i="91" s="1"/>
  <c r="W23" i="91" s="1"/>
  <c r="K33" i="91"/>
  <c r="K23" i="91" s="1"/>
  <c r="Z23" i="91" s="1"/>
  <c r="N33" i="91"/>
  <c r="N23" i="91" s="1"/>
  <c r="AC23" i="91" s="1"/>
  <c r="B9" i="91"/>
  <c r="B11" i="91"/>
  <c r="B17" i="91"/>
  <c r="B19" i="91"/>
  <c r="B35" i="91"/>
  <c r="O30" i="25" s="1"/>
  <c r="B4" i="91"/>
  <c r="B13" i="91"/>
  <c r="B20" i="91"/>
  <c r="B22" i="91"/>
  <c r="D33" i="91"/>
  <c r="D23" i="91" s="1"/>
  <c r="S23" i="91" s="1"/>
  <c r="G33" i="91"/>
  <c r="G23" i="91" s="1"/>
  <c r="V23" i="91" s="1"/>
  <c r="J33" i="91"/>
  <c r="J23" i="91" s="1"/>
  <c r="Y23" i="91" s="1"/>
  <c r="M33" i="91"/>
  <c r="M23" i="91" s="1"/>
  <c r="AB23" i="91" s="1"/>
  <c r="P33" i="91"/>
  <c r="P23" i="91" s="1"/>
  <c r="AE23" i="91" s="1"/>
  <c r="N33" i="90"/>
  <c r="N23" i="90" s="1"/>
  <c r="AC23" i="90" s="1"/>
  <c r="K33" i="90"/>
  <c r="K23" i="90" s="1"/>
  <c r="Z23" i="90" s="1"/>
  <c r="E33" i="90"/>
  <c r="E23" i="90" s="1"/>
  <c r="T23" i="90" s="1"/>
  <c r="B7" i="90"/>
  <c r="B19" i="90"/>
  <c r="D33" i="90"/>
  <c r="D23" i="90" s="1"/>
  <c r="S23" i="90" s="1"/>
  <c r="G33" i="90"/>
  <c r="G23" i="90" s="1"/>
  <c r="V23" i="90" s="1"/>
  <c r="J33" i="90"/>
  <c r="J23" i="90" s="1"/>
  <c r="Y23" i="90" s="1"/>
  <c r="M33" i="90"/>
  <c r="M23" i="90" s="1"/>
  <c r="AB23" i="90" s="1"/>
  <c r="P33" i="90"/>
  <c r="P23" i="90" s="1"/>
  <c r="AE23" i="90" s="1"/>
  <c r="B6" i="90"/>
  <c r="B9" i="90"/>
  <c r="B15" i="90"/>
  <c r="B3" i="90"/>
  <c r="B12" i="90"/>
  <c r="B14" i="90"/>
  <c r="B18" i="90"/>
  <c r="B10" i="90"/>
  <c r="B11" i="90"/>
  <c r="B21" i="90"/>
  <c r="C33" i="90"/>
  <c r="C23" i="90" s="1"/>
  <c r="R23" i="90" s="1"/>
  <c r="F33" i="90"/>
  <c r="F23" i="90" s="1"/>
  <c r="U23" i="90" s="1"/>
  <c r="I33" i="90"/>
  <c r="I23" i="90" s="1"/>
  <c r="X23" i="90" s="1"/>
  <c r="L33" i="90"/>
  <c r="L23" i="90" s="1"/>
  <c r="AA23" i="90" s="1"/>
  <c r="O33" i="90"/>
  <c r="O23" i="90" s="1"/>
  <c r="AD23" i="90" s="1"/>
  <c r="H33" i="90"/>
  <c r="H23" i="90" s="1"/>
  <c r="W23" i="90" s="1"/>
  <c r="B4" i="90"/>
  <c r="N16" i="25" s="1"/>
  <c r="B13" i="90"/>
  <c r="B17" i="90"/>
  <c r="B22" i="90"/>
  <c r="B5" i="90"/>
  <c r="B8" i="90"/>
  <c r="B16" i="90"/>
  <c r="B20" i="90"/>
  <c r="B35" i="90"/>
  <c r="M33" i="86"/>
  <c r="M23" i="86" s="1"/>
  <c r="AB23" i="86" s="1"/>
  <c r="G33" i="86"/>
  <c r="G23" i="86" s="1"/>
  <c r="V23" i="86" s="1"/>
  <c r="P33" i="86"/>
  <c r="P23" i="86" s="1"/>
  <c r="AE23" i="86" s="1"/>
  <c r="J33" i="86"/>
  <c r="J23" i="86" s="1"/>
  <c r="Y23" i="86" s="1"/>
  <c r="D33" i="86"/>
  <c r="D23" i="86" s="1"/>
  <c r="S23" i="86" s="1"/>
  <c r="C33" i="86"/>
  <c r="C23" i="86" s="1"/>
  <c r="R23" i="86" s="1"/>
  <c r="K33" i="86"/>
  <c r="K23" i="86" s="1"/>
  <c r="Z23" i="86" s="1"/>
  <c r="E33" i="86"/>
  <c r="E23" i="86" s="1"/>
  <c r="T23" i="86" s="1"/>
  <c r="N33" i="86"/>
  <c r="N23" i="86" s="1"/>
  <c r="AC23" i="86" s="1"/>
  <c r="H33" i="86"/>
  <c r="H23" i="86" s="1"/>
  <c r="W23" i="86" s="1"/>
  <c r="B9" i="86"/>
  <c r="B14" i="86"/>
  <c r="B17" i="86"/>
  <c r="B20" i="86"/>
  <c r="B35" i="86"/>
  <c r="B5" i="86"/>
  <c r="I33" i="86"/>
  <c r="I23" i="86" s="1"/>
  <c r="X23" i="86" s="1"/>
  <c r="K32" i="89"/>
  <c r="K22" i="89" s="1"/>
  <c r="Z22" i="89" s="1"/>
  <c r="B5" i="89"/>
  <c r="B17" i="89"/>
  <c r="B9" i="89"/>
  <c r="B11" i="89"/>
  <c r="D32" i="89"/>
  <c r="D22" i="89" s="1"/>
  <c r="S22" i="89" s="1"/>
  <c r="G32" i="89"/>
  <c r="G22" i="89" s="1"/>
  <c r="V22" i="89" s="1"/>
  <c r="J32" i="89"/>
  <c r="J22" i="89" s="1"/>
  <c r="Y22" i="89" s="1"/>
  <c r="M32" i="89"/>
  <c r="M22" i="89" s="1"/>
  <c r="AB22" i="89" s="1"/>
  <c r="P32" i="89"/>
  <c r="P22" i="89" s="1"/>
  <c r="AE22" i="89" s="1"/>
  <c r="B4" i="89"/>
  <c r="B6" i="89"/>
  <c r="B8" i="89"/>
  <c r="B20" i="89"/>
  <c r="B21" i="89"/>
  <c r="B14" i="89"/>
  <c r="B16" i="89"/>
  <c r="E32" i="89"/>
  <c r="E22" i="89" s="1"/>
  <c r="T22" i="89" s="1"/>
  <c r="H32" i="89"/>
  <c r="H22" i="89" s="1"/>
  <c r="W22" i="89" s="1"/>
  <c r="N32" i="89"/>
  <c r="N22" i="89" s="1"/>
  <c r="AC22" i="89" s="1"/>
  <c r="B3" i="89"/>
  <c r="B7" i="89"/>
  <c r="B15" i="89"/>
  <c r="B19" i="89"/>
  <c r="B34" i="89"/>
  <c r="B12" i="89"/>
  <c r="B10" i="89"/>
  <c r="B13" i="89"/>
  <c r="B18" i="89"/>
  <c r="C32" i="89"/>
  <c r="C22" i="89" s="1"/>
  <c r="R22" i="89" s="1"/>
  <c r="F32" i="89"/>
  <c r="F22" i="89" s="1"/>
  <c r="U22" i="89" s="1"/>
  <c r="I32" i="89"/>
  <c r="I22" i="89" s="1"/>
  <c r="X22" i="89" s="1"/>
  <c r="L32" i="89"/>
  <c r="L22" i="89" s="1"/>
  <c r="AA22" i="89" s="1"/>
  <c r="O32" i="89"/>
  <c r="O22" i="89" s="1"/>
  <c r="AD22" i="89" s="1"/>
  <c r="K32" i="88"/>
  <c r="K22" i="88" s="1"/>
  <c r="Z22" i="88" s="1"/>
  <c r="B6" i="88"/>
  <c r="B14" i="88"/>
  <c r="B9" i="88"/>
  <c r="B10" i="88"/>
  <c r="D32" i="88"/>
  <c r="D22" i="88" s="1"/>
  <c r="S22" i="88" s="1"/>
  <c r="G32" i="88"/>
  <c r="G22" i="88" s="1"/>
  <c r="V22" i="88" s="1"/>
  <c r="J32" i="88"/>
  <c r="J22" i="88" s="1"/>
  <c r="Y22" i="88" s="1"/>
  <c r="M32" i="88"/>
  <c r="M22" i="88" s="1"/>
  <c r="AB22" i="88" s="1"/>
  <c r="P32" i="88"/>
  <c r="P22" i="88" s="1"/>
  <c r="AE22" i="88" s="1"/>
  <c r="B8" i="88"/>
  <c r="B20" i="88"/>
  <c r="B5" i="88"/>
  <c r="B11" i="88"/>
  <c r="B16" i="88"/>
  <c r="B17" i="88"/>
  <c r="B19" i="88"/>
  <c r="E32" i="88"/>
  <c r="E22" i="88" s="1"/>
  <c r="T22" i="88" s="1"/>
  <c r="H32" i="88"/>
  <c r="H22" i="88" s="1"/>
  <c r="W22" i="88" s="1"/>
  <c r="N32" i="88"/>
  <c r="N22" i="88" s="1"/>
  <c r="AC22" i="88" s="1"/>
  <c r="B12" i="88"/>
  <c r="B34" i="88"/>
  <c r="B21" i="88"/>
  <c r="B4" i="88"/>
  <c r="B3" i="88"/>
  <c r="B7" i="88"/>
  <c r="B13" i="88"/>
  <c r="B15" i="88"/>
  <c r="B18" i="88"/>
  <c r="C32" i="88"/>
  <c r="C22" i="88" s="1"/>
  <c r="R22" i="88" s="1"/>
  <c r="F32" i="88"/>
  <c r="F22" i="88" s="1"/>
  <c r="U22" i="88" s="1"/>
  <c r="I32" i="88"/>
  <c r="I22" i="88" s="1"/>
  <c r="X22" i="88" s="1"/>
  <c r="L32" i="88"/>
  <c r="L22" i="88" s="1"/>
  <c r="AA22" i="88" s="1"/>
  <c r="O32" i="88"/>
  <c r="O22" i="88" s="1"/>
  <c r="AD22" i="88" s="1"/>
  <c r="O33" i="86"/>
  <c r="O23" i="86" s="1"/>
  <c r="AD23" i="86" s="1"/>
  <c r="L33" i="86"/>
  <c r="L23" i="86" s="1"/>
  <c r="AA23" i="86" s="1"/>
  <c r="F33" i="86"/>
  <c r="F23" i="86" s="1"/>
  <c r="U23" i="86" s="1"/>
  <c r="O31" i="87"/>
  <c r="O21" i="87" s="1"/>
  <c r="AD21" i="87" s="1"/>
  <c r="C31" i="87"/>
  <c r="C21" i="87" s="1"/>
  <c r="R21" i="87" s="1"/>
  <c r="B4" i="87"/>
  <c r="B5" i="87"/>
  <c r="B7" i="87"/>
  <c r="B13" i="87"/>
  <c r="B16" i="87"/>
  <c r="B19" i="87"/>
  <c r="B20" i="87"/>
  <c r="B33" i="87"/>
  <c r="B17" i="87"/>
  <c r="B10" i="87"/>
  <c r="B3" i="87"/>
  <c r="B6" i="87"/>
  <c r="B9" i="87"/>
  <c r="B12" i="87"/>
  <c r="B15" i="87"/>
  <c r="B8" i="87"/>
  <c r="B11" i="87"/>
  <c r="B14" i="87"/>
  <c r="B18" i="87"/>
  <c r="B3" i="86"/>
  <c r="B6" i="86"/>
  <c r="B7" i="86"/>
  <c r="B10" i="86"/>
  <c r="B12" i="86"/>
  <c r="B15" i="86"/>
  <c r="B18" i="86"/>
  <c r="B21" i="86"/>
  <c r="B4" i="86"/>
  <c r="B8" i="86"/>
  <c r="B11" i="86"/>
  <c r="B13" i="86"/>
  <c r="B16" i="86"/>
  <c r="B19" i="86"/>
  <c r="B22" i="86"/>
  <c r="B23" i="91" l="1"/>
  <c r="O27" i="25" s="1"/>
  <c r="B23" i="90"/>
  <c r="N27" i="25" s="1"/>
  <c r="B23" i="86"/>
  <c r="B22" i="89"/>
  <c r="B22" i="88"/>
  <c r="B21" i="87"/>
  <c r="S29" i="85" l="1"/>
  <c r="Q29" i="85"/>
  <c r="P29" i="85"/>
  <c r="N29" i="85"/>
  <c r="M29" i="85"/>
  <c r="K29" i="85"/>
  <c r="J29" i="85"/>
  <c r="H29" i="85"/>
  <c r="G29" i="85"/>
  <c r="E29" i="85"/>
  <c r="D29" i="85"/>
  <c r="S28" i="85"/>
  <c r="R28" i="85"/>
  <c r="Q28" i="85"/>
  <c r="P28" i="85"/>
  <c r="O28" i="85"/>
  <c r="N28" i="85"/>
  <c r="M28" i="85"/>
  <c r="L28" i="85"/>
  <c r="K28" i="85"/>
  <c r="J28" i="85"/>
  <c r="I28" i="85"/>
  <c r="H28" i="85"/>
  <c r="G28" i="85"/>
  <c r="F28" i="85"/>
  <c r="E28" i="85"/>
  <c r="D28" i="85"/>
  <c r="S27" i="85"/>
  <c r="R27" i="85"/>
  <c r="R29" i="85" s="1"/>
  <c r="R19" i="85" s="1"/>
  <c r="AL19" i="85" s="1"/>
  <c r="Q27" i="85"/>
  <c r="P27" i="85"/>
  <c r="O27" i="85"/>
  <c r="O29" i="85" s="1"/>
  <c r="O19" i="85" s="1"/>
  <c r="AI19" i="85" s="1"/>
  <c r="N27" i="85"/>
  <c r="M27" i="85"/>
  <c r="L27" i="85"/>
  <c r="L29" i="85" s="1"/>
  <c r="L19" i="85" s="1"/>
  <c r="AF19" i="85" s="1"/>
  <c r="K27" i="85"/>
  <c r="J27" i="85"/>
  <c r="I27" i="85"/>
  <c r="I29" i="85" s="1"/>
  <c r="I19" i="85" s="1"/>
  <c r="AC19" i="85" s="1"/>
  <c r="H27" i="85"/>
  <c r="G27" i="85"/>
  <c r="F27" i="85"/>
  <c r="F29" i="85" s="1"/>
  <c r="F19" i="85" s="1"/>
  <c r="Z19" i="85" s="1"/>
  <c r="E27" i="85"/>
  <c r="D27" i="85"/>
  <c r="AP25" i="85"/>
  <c r="AO25" i="85"/>
  <c r="C31" i="85" s="1"/>
  <c r="AM25" i="85"/>
  <c r="AL25" i="85"/>
  <c r="AK25" i="85"/>
  <c r="AJ25" i="85"/>
  <c r="AI25" i="85"/>
  <c r="AH25" i="85"/>
  <c r="AG25" i="85"/>
  <c r="AF25" i="85"/>
  <c r="AE25" i="85"/>
  <c r="AD25" i="85"/>
  <c r="AC25" i="85"/>
  <c r="AB25" i="85"/>
  <c r="AA25" i="85"/>
  <c r="Z25" i="85"/>
  <c r="Y25" i="85"/>
  <c r="X25" i="85"/>
  <c r="B31" i="85" s="1"/>
  <c r="AP19" i="85"/>
  <c r="C19" i="85" s="1"/>
  <c r="AO19" i="85"/>
  <c r="S19" i="85"/>
  <c r="AM19" i="85" s="1"/>
  <c r="Q19" i="85"/>
  <c r="AK19" i="85" s="1"/>
  <c r="P19" i="85"/>
  <c r="AJ19" i="85" s="1"/>
  <c r="N19" i="85"/>
  <c r="AH19" i="85" s="1"/>
  <c r="M19" i="85"/>
  <c r="AG19" i="85" s="1"/>
  <c r="K19" i="85"/>
  <c r="AE19" i="85" s="1"/>
  <c r="J19" i="85"/>
  <c r="AD19" i="85" s="1"/>
  <c r="H19" i="85"/>
  <c r="AB19" i="85" s="1"/>
  <c r="G19" i="85"/>
  <c r="AA19" i="85" s="1"/>
  <c r="E19" i="85"/>
  <c r="Y19" i="85" s="1"/>
  <c r="D19" i="85"/>
  <c r="X19" i="85" s="1"/>
  <c r="B19" i="85" s="1"/>
  <c r="AP18" i="85"/>
  <c r="AO18" i="85"/>
  <c r="AM18" i="85"/>
  <c r="AL18" i="85"/>
  <c r="AK18" i="85"/>
  <c r="AJ18" i="85"/>
  <c r="AI18" i="85"/>
  <c r="AH18" i="85"/>
  <c r="AG18" i="85"/>
  <c r="AF18" i="85"/>
  <c r="AE18" i="85"/>
  <c r="AD18" i="85"/>
  <c r="AC18" i="85"/>
  <c r="AB18" i="85"/>
  <c r="AA18" i="85"/>
  <c r="Z18" i="85"/>
  <c r="Y18" i="85"/>
  <c r="X18" i="85"/>
  <c r="B18" i="85" s="1"/>
  <c r="C18" i="85"/>
  <c r="AP17" i="85"/>
  <c r="AO17" i="85"/>
  <c r="C17" i="85" s="1"/>
  <c r="AM17" i="85"/>
  <c r="AL17" i="85"/>
  <c r="AK17" i="85"/>
  <c r="AJ17" i="85"/>
  <c r="AI17" i="85"/>
  <c r="AH17" i="85"/>
  <c r="AG17" i="85"/>
  <c r="AF17" i="85"/>
  <c r="AE17" i="85"/>
  <c r="AD17" i="85"/>
  <c r="AC17" i="85"/>
  <c r="AB17" i="85"/>
  <c r="AA17" i="85"/>
  <c r="Z17" i="85"/>
  <c r="Y17" i="85"/>
  <c r="X17" i="85"/>
  <c r="B17" i="85"/>
  <c r="AP16" i="85"/>
  <c r="AO16" i="85"/>
  <c r="C16" i="85" s="1"/>
  <c r="AM16" i="85"/>
  <c r="AL16" i="85"/>
  <c r="AK16" i="85"/>
  <c r="AJ16" i="85"/>
  <c r="AI16" i="85"/>
  <c r="AH16" i="85"/>
  <c r="AG16" i="85"/>
  <c r="AF16" i="85"/>
  <c r="AE16" i="85"/>
  <c r="AD16" i="85"/>
  <c r="AC16" i="85"/>
  <c r="AB16" i="85"/>
  <c r="AA16" i="85"/>
  <c r="Z16" i="85"/>
  <c r="Y16" i="85"/>
  <c r="X16" i="85"/>
  <c r="B16" i="85" s="1"/>
  <c r="AP15" i="85"/>
  <c r="AO15" i="85"/>
  <c r="AM15" i="85"/>
  <c r="AL15" i="85"/>
  <c r="AK15" i="85"/>
  <c r="AJ15" i="85"/>
  <c r="AI15" i="85"/>
  <c r="AH15" i="85"/>
  <c r="AG15" i="85"/>
  <c r="AF15" i="85"/>
  <c r="AE15" i="85"/>
  <c r="AD15" i="85"/>
  <c r="AC15" i="85"/>
  <c r="AB15" i="85"/>
  <c r="AA15" i="85"/>
  <c r="Z15" i="85"/>
  <c r="Y15" i="85"/>
  <c r="X15" i="85"/>
  <c r="B15" i="85" s="1"/>
  <c r="C15" i="85"/>
  <c r="AP14" i="85"/>
  <c r="AO14" i="85"/>
  <c r="C14" i="85" s="1"/>
  <c r="AM14" i="85"/>
  <c r="AL14" i="85"/>
  <c r="AK14" i="85"/>
  <c r="AJ14" i="85"/>
  <c r="AI14" i="85"/>
  <c r="AH14" i="85"/>
  <c r="AG14" i="85"/>
  <c r="AF14" i="85"/>
  <c r="AE14" i="85"/>
  <c r="AD14" i="85"/>
  <c r="AC14" i="85"/>
  <c r="AB14" i="85"/>
  <c r="AA14" i="85"/>
  <c r="Z14" i="85"/>
  <c r="Y14" i="85"/>
  <c r="X14" i="85"/>
  <c r="B14" i="85"/>
  <c r="AP13" i="85"/>
  <c r="AO13" i="85"/>
  <c r="C13" i="85" s="1"/>
  <c r="AM13" i="85"/>
  <c r="AL13" i="85"/>
  <c r="AK13" i="85"/>
  <c r="AJ13" i="85"/>
  <c r="AI13" i="85"/>
  <c r="AH13" i="85"/>
  <c r="AG13" i="85"/>
  <c r="AF13" i="85"/>
  <c r="AE13" i="85"/>
  <c r="AD13" i="85"/>
  <c r="AC13" i="85"/>
  <c r="AB13" i="85"/>
  <c r="AA13" i="85"/>
  <c r="Z13" i="85"/>
  <c r="Y13" i="85"/>
  <c r="X13" i="85"/>
  <c r="B13" i="85" s="1"/>
  <c r="AP12" i="85"/>
  <c r="AO12" i="85"/>
  <c r="AM12" i="85"/>
  <c r="AL12" i="85"/>
  <c r="AK12" i="85"/>
  <c r="AJ12" i="85"/>
  <c r="AI12" i="85"/>
  <c r="AH12" i="85"/>
  <c r="AG12" i="85"/>
  <c r="AF12" i="85"/>
  <c r="AE12" i="85"/>
  <c r="AD12" i="85"/>
  <c r="AC12" i="85"/>
  <c r="AB12" i="85"/>
  <c r="AA12" i="85"/>
  <c r="Z12" i="85"/>
  <c r="Y12" i="85"/>
  <c r="X12" i="85"/>
  <c r="B12" i="85" s="1"/>
  <c r="C12" i="85"/>
  <c r="AP11" i="85"/>
  <c r="AO11" i="85"/>
  <c r="C11" i="85" s="1"/>
  <c r="AM11" i="85"/>
  <c r="AL11" i="85"/>
  <c r="AK11" i="85"/>
  <c r="AJ11" i="85"/>
  <c r="AI11" i="85"/>
  <c r="AH11" i="85"/>
  <c r="AG11" i="85"/>
  <c r="AF11" i="85"/>
  <c r="AE11" i="85"/>
  <c r="AD11" i="85"/>
  <c r="AC11" i="85"/>
  <c r="AB11" i="85"/>
  <c r="AA11" i="85"/>
  <c r="Z11" i="85"/>
  <c r="Y11" i="85"/>
  <c r="X11" i="85"/>
  <c r="B11" i="85"/>
  <c r="AP10" i="85"/>
  <c r="AO10" i="85"/>
  <c r="C10" i="85" s="1"/>
  <c r="AM10" i="85"/>
  <c r="AL10" i="85"/>
  <c r="AK10" i="85"/>
  <c r="AJ10" i="85"/>
  <c r="AI10" i="85"/>
  <c r="AH10" i="85"/>
  <c r="AG10" i="85"/>
  <c r="AF10" i="85"/>
  <c r="AE10" i="85"/>
  <c r="AD10" i="85"/>
  <c r="AC10" i="85"/>
  <c r="AB10" i="85"/>
  <c r="AA10" i="85"/>
  <c r="Z10" i="85"/>
  <c r="Y10" i="85"/>
  <c r="X10" i="85"/>
  <c r="B10" i="85" s="1"/>
  <c r="AP9" i="85"/>
  <c r="AO9" i="85"/>
  <c r="AM9" i="85"/>
  <c r="AL9" i="85"/>
  <c r="AK9" i="85"/>
  <c r="AJ9" i="85"/>
  <c r="AI9" i="85"/>
  <c r="AH9" i="85"/>
  <c r="AG9" i="85"/>
  <c r="AF9" i="85"/>
  <c r="AE9" i="85"/>
  <c r="AD9" i="85"/>
  <c r="AC9" i="85"/>
  <c r="AB9" i="85"/>
  <c r="AA9" i="85"/>
  <c r="Z9" i="85"/>
  <c r="Y9" i="85"/>
  <c r="X9" i="85"/>
  <c r="B9" i="85" s="1"/>
  <c r="C9" i="85"/>
  <c r="AP8" i="85"/>
  <c r="AO8" i="85"/>
  <c r="C8" i="85" s="1"/>
  <c r="AM8" i="85"/>
  <c r="AL8" i="85"/>
  <c r="AK8" i="85"/>
  <c r="AJ8" i="85"/>
  <c r="AI8" i="85"/>
  <c r="AH8" i="85"/>
  <c r="AG8" i="85"/>
  <c r="AF8" i="85"/>
  <c r="AE8" i="85"/>
  <c r="AD8" i="85"/>
  <c r="AC8" i="85"/>
  <c r="AB8" i="85"/>
  <c r="AA8" i="85"/>
  <c r="Z8" i="85"/>
  <c r="Y8" i="85"/>
  <c r="X8" i="85"/>
  <c r="B8" i="85"/>
  <c r="AP7" i="85"/>
  <c r="AO7" i="85"/>
  <c r="C7" i="85" s="1"/>
  <c r="AM7" i="85"/>
  <c r="AL7" i="85"/>
  <c r="AK7" i="85"/>
  <c r="AJ7" i="85"/>
  <c r="AI7" i="85"/>
  <c r="AH7" i="85"/>
  <c r="AG7" i="85"/>
  <c r="AF7" i="85"/>
  <c r="AE7" i="85"/>
  <c r="AD7" i="85"/>
  <c r="AC7" i="85"/>
  <c r="AB7" i="85"/>
  <c r="AA7" i="85"/>
  <c r="Z7" i="85"/>
  <c r="Y7" i="85"/>
  <c r="X7" i="85"/>
  <c r="B7" i="85" s="1"/>
  <c r="AP6" i="85"/>
  <c r="AO6" i="85"/>
  <c r="AM6" i="85"/>
  <c r="AL6" i="85"/>
  <c r="AK6" i="85"/>
  <c r="AJ6" i="85"/>
  <c r="AI6" i="85"/>
  <c r="AH6" i="85"/>
  <c r="AG6" i="85"/>
  <c r="AF6" i="85"/>
  <c r="AE6" i="85"/>
  <c r="AD6" i="85"/>
  <c r="AC6" i="85"/>
  <c r="AB6" i="85"/>
  <c r="AA6" i="85"/>
  <c r="Z6" i="85"/>
  <c r="Y6" i="85"/>
  <c r="X6" i="85"/>
  <c r="B6" i="85" s="1"/>
  <c r="C6" i="85"/>
  <c r="AP5" i="85"/>
  <c r="AO5" i="85"/>
  <c r="C5" i="85" s="1"/>
  <c r="AM5" i="85"/>
  <c r="AL5" i="85"/>
  <c r="AK5" i="85"/>
  <c r="AJ5" i="85"/>
  <c r="AI5" i="85"/>
  <c r="AH5" i="85"/>
  <c r="AG5" i="85"/>
  <c r="AF5" i="85"/>
  <c r="AE5" i="85"/>
  <c r="AD5" i="85"/>
  <c r="AC5" i="85"/>
  <c r="AB5" i="85"/>
  <c r="AA5" i="85"/>
  <c r="Z5" i="85"/>
  <c r="Y5" i="85"/>
  <c r="X5" i="85"/>
  <c r="B5" i="85"/>
  <c r="AP4" i="85"/>
  <c r="AO4" i="85"/>
  <c r="C4" i="85" s="1"/>
  <c r="AM4" i="85"/>
  <c r="AL4" i="85"/>
  <c r="AK4" i="85"/>
  <c r="AJ4" i="85"/>
  <c r="AI4" i="85"/>
  <c r="AH4" i="85"/>
  <c r="AG4" i="85"/>
  <c r="AF4" i="85"/>
  <c r="AE4" i="85"/>
  <c r="AD4" i="85"/>
  <c r="AC4" i="85"/>
  <c r="AB4" i="85"/>
  <c r="AA4" i="85"/>
  <c r="Z4" i="85"/>
  <c r="Y4" i="85"/>
  <c r="X4" i="85"/>
  <c r="B4" i="85" s="1"/>
  <c r="AP3" i="85"/>
  <c r="AO3" i="85"/>
  <c r="AM3" i="85"/>
  <c r="AL3" i="85"/>
  <c r="AK3" i="85"/>
  <c r="AJ3" i="85"/>
  <c r="AI3" i="85"/>
  <c r="AH3" i="85"/>
  <c r="AG3" i="85"/>
  <c r="AF3" i="85"/>
  <c r="AE3" i="85"/>
  <c r="AD3" i="85"/>
  <c r="AC3" i="85"/>
  <c r="AB3" i="85"/>
  <c r="AA3" i="85"/>
  <c r="Z3" i="85"/>
  <c r="Y3" i="85"/>
  <c r="X3" i="85"/>
  <c r="B3" i="85" s="1"/>
  <c r="C3" i="85"/>
  <c r="Q28" i="84"/>
  <c r="P28" i="84"/>
  <c r="O28" i="84"/>
  <c r="N28" i="84"/>
  <c r="M28" i="84"/>
  <c r="L28" i="84"/>
  <c r="K28" i="84"/>
  <c r="J28" i="84"/>
  <c r="I28" i="84"/>
  <c r="H28" i="84"/>
  <c r="G28" i="84"/>
  <c r="F28" i="84"/>
  <c r="E28" i="84"/>
  <c r="D28" i="84"/>
  <c r="C28" i="84"/>
  <c r="Q27" i="84"/>
  <c r="Q29" i="84" s="1"/>
  <c r="Q19" i="84" s="1"/>
  <c r="AG19" i="84" s="1"/>
  <c r="P27" i="84"/>
  <c r="P29" i="84" s="1"/>
  <c r="P19" i="84" s="1"/>
  <c r="AF19" i="84" s="1"/>
  <c r="O27" i="84"/>
  <c r="O29" i="84" s="1"/>
  <c r="O19" i="84" s="1"/>
  <c r="AE19" i="84" s="1"/>
  <c r="N27" i="84"/>
  <c r="N29" i="84" s="1"/>
  <c r="N19" i="84" s="1"/>
  <c r="AD19" i="84" s="1"/>
  <c r="M27" i="84"/>
  <c r="M29" i="84" s="1"/>
  <c r="M19" i="84" s="1"/>
  <c r="AC19" i="84" s="1"/>
  <c r="L27" i="84"/>
  <c r="L29" i="84" s="1"/>
  <c r="L19" i="84" s="1"/>
  <c r="AB19" i="84" s="1"/>
  <c r="K27" i="84"/>
  <c r="K29" i="84" s="1"/>
  <c r="K19" i="84" s="1"/>
  <c r="AA19" i="84" s="1"/>
  <c r="J27" i="84"/>
  <c r="J29" i="84" s="1"/>
  <c r="J19" i="84" s="1"/>
  <c r="Z19" i="84" s="1"/>
  <c r="I27" i="84"/>
  <c r="I29" i="84" s="1"/>
  <c r="I19" i="84" s="1"/>
  <c r="Y19" i="84" s="1"/>
  <c r="H27" i="84"/>
  <c r="H29" i="84" s="1"/>
  <c r="H19" i="84" s="1"/>
  <c r="X19" i="84" s="1"/>
  <c r="G27" i="84"/>
  <c r="G29" i="84" s="1"/>
  <c r="G19" i="84" s="1"/>
  <c r="W19" i="84" s="1"/>
  <c r="F27" i="84"/>
  <c r="F29" i="84" s="1"/>
  <c r="F19" i="84" s="1"/>
  <c r="V19" i="84" s="1"/>
  <c r="E27" i="84"/>
  <c r="E29" i="84" s="1"/>
  <c r="E19" i="84" s="1"/>
  <c r="U19" i="84" s="1"/>
  <c r="D27" i="84"/>
  <c r="D29" i="84" s="1"/>
  <c r="D19" i="84" s="1"/>
  <c r="T19" i="84" s="1"/>
  <c r="C27" i="84"/>
  <c r="C29" i="84" s="1"/>
  <c r="C19" i="84" s="1"/>
  <c r="S19" i="84" s="1"/>
  <c r="H27" i="25" s="1"/>
  <c r="AG25" i="84"/>
  <c r="AF25" i="84"/>
  <c r="AE25" i="84"/>
  <c r="AD25" i="84"/>
  <c r="AC25" i="84"/>
  <c r="AB25" i="84"/>
  <c r="AA25" i="84"/>
  <c r="Z25" i="84"/>
  <c r="Y25" i="84"/>
  <c r="X25" i="84"/>
  <c r="W25" i="84"/>
  <c r="V25" i="84"/>
  <c r="U25" i="84"/>
  <c r="T25" i="84"/>
  <c r="S25" i="84"/>
  <c r="AG18" i="84"/>
  <c r="AF18" i="84"/>
  <c r="AE18" i="84"/>
  <c r="AD18" i="84"/>
  <c r="AC18" i="84"/>
  <c r="AB18" i="84"/>
  <c r="AA18" i="84"/>
  <c r="Z18" i="84"/>
  <c r="Y18" i="84"/>
  <c r="X18" i="84"/>
  <c r="W18" i="84"/>
  <c r="V18" i="84"/>
  <c r="U18" i="84"/>
  <c r="T18" i="84"/>
  <c r="S18" i="84"/>
  <c r="AG17" i="84"/>
  <c r="AF17" i="84"/>
  <c r="AE17" i="84"/>
  <c r="AD17" i="84"/>
  <c r="AC17" i="84"/>
  <c r="AB17" i="84"/>
  <c r="AA17" i="84"/>
  <c r="Z17" i="84"/>
  <c r="Y17" i="84"/>
  <c r="X17" i="84"/>
  <c r="W17" i="84"/>
  <c r="V17" i="84"/>
  <c r="U17" i="84"/>
  <c r="T17" i="84"/>
  <c r="S17" i="84"/>
  <c r="AG16" i="84"/>
  <c r="AF16" i="84"/>
  <c r="AE16" i="84"/>
  <c r="AD16" i="84"/>
  <c r="AC16" i="84"/>
  <c r="AB16" i="84"/>
  <c r="AA16" i="84"/>
  <c r="Z16" i="84"/>
  <c r="Y16" i="84"/>
  <c r="X16" i="84"/>
  <c r="W16" i="84"/>
  <c r="V16" i="84"/>
  <c r="U16" i="84"/>
  <c r="T16" i="84"/>
  <c r="S16" i="84"/>
  <c r="AG15" i="84"/>
  <c r="AF15" i="84"/>
  <c r="AE15" i="84"/>
  <c r="AD15" i="84"/>
  <c r="AC15" i="84"/>
  <c r="AB15" i="84"/>
  <c r="AA15" i="84"/>
  <c r="Z15" i="84"/>
  <c r="Y15" i="84"/>
  <c r="X15" i="84"/>
  <c r="W15" i="84"/>
  <c r="V15" i="84"/>
  <c r="U15" i="84"/>
  <c r="T15" i="84"/>
  <c r="S15" i="84"/>
  <c r="AG14" i="84"/>
  <c r="AF14" i="84"/>
  <c r="AE14" i="84"/>
  <c r="AD14" i="84"/>
  <c r="AC14" i="84"/>
  <c r="AB14" i="84"/>
  <c r="AA14" i="84"/>
  <c r="Z14" i="84"/>
  <c r="Y14" i="84"/>
  <c r="X14" i="84"/>
  <c r="W14" i="84"/>
  <c r="V14" i="84"/>
  <c r="U14" i="84"/>
  <c r="T14" i="84"/>
  <c r="S14" i="84"/>
  <c r="AG13" i="84"/>
  <c r="AF13" i="84"/>
  <c r="AE13" i="84"/>
  <c r="AD13" i="84"/>
  <c r="AC13" i="84"/>
  <c r="AB13" i="84"/>
  <c r="AA13" i="84"/>
  <c r="Z13" i="84"/>
  <c r="Y13" i="84"/>
  <c r="X13" i="84"/>
  <c r="W13" i="84"/>
  <c r="V13" i="84"/>
  <c r="U13" i="84"/>
  <c r="T13" i="84"/>
  <c r="S13" i="84"/>
  <c r="AG12" i="84"/>
  <c r="AF12" i="84"/>
  <c r="AE12" i="84"/>
  <c r="AD12" i="84"/>
  <c r="AC12" i="84"/>
  <c r="AB12" i="84"/>
  <c r="AA12" i="84"/>
  <c r="Z12" i="84"/>
  <c r="Y12" i="84"/>
  <c r="X12" i="84"/>
  <c r="W12" i="84"/>
  <c r="V12" i="84"/>
  <c r="U12" i="84"/>
  <c r="T12" i="84"/>
  <c r="S12" i="84"/>
  <c r="AG11" i="84"/>
  <c r="AF11" i="84"/>
  <c r="AE11" i="84"/>
  <c r="AD11" i="84"/>
  <c r="AC11" i="84"/>
  <c r="AB11" i="84"/>
  <c r="AA11" i="84"/>
  <c r="Z11" i="84"/>
  <c r="Y11" i="84"/>
  <c r="X11" i="84"/>
  <c r="W11" i="84"/>
  <c r="V11" i="84"/>
  <c r="U11" i="84"/>
  <c r="T11" i="84"/>
  <c r="S11" i="84"/>
  <c r="AG10" i="84"/>
  <c r="AF10" i="84"/>
  <c r="AE10" i="84"/>
  <c r="AD10" i="84"/>
  <c r="AC10" i="84"/>
  <c r="AB10" i="84"/>
  <c r="AA10" i="84"/>
  <c r="Z10" i="84"/>
  <c r="Y10" i="84"/>
  <c r="X10" i="84"/>
  <c r="W10" i="84"/>
  <c r="V10" i="84"/>
  <c r="U10" i="84"/>
  <c r="T10" i="84"/>
  <c r="S10" i="84"/>
  <c r="AG9" i="84"/>
  <c r="AF9" i="84"/>
  <c r="AE9" i="84"/>
  <c r="AD9" i="84"/>
  <c r="AC9" i="84"/>
  <c r="AB9" i="84"/>
  <c r="AA9" i="84"/>
  <c r="Z9" i="84"/>
  <c r="Y9" i="84"/>
  <c r="X9" i="84"/>
  <c r="W9" i="84"/>
  <c r="V9" i="84"/>
  <c r="U9" i="84"/>
  <c r="T9" i="84"/>
  <c r="S9" i="84"/>
  <c r="AG8" i="84"/>
  <c r="AF8" i="84"/>
  <c r="AE8" i="84"/>
  <c r="AD8" i="84"/>
  <c r="AC8" i="84"/>
  <c r="AB8" i="84"/>
  <c r="AA8" i="84"/>
  <c r="Z8" i="84"/>
  <c r="Y8" i="84"/>
  <c r="X8" i="84"/>
  <c r="W8" i="84"/>
  <c r="V8" i="84"/>
  <c r="U8" i="84"/>
  <c r="T8" i="84"/>
  <c r="S8" i="84"/>
  <c r="AG7" i="84"/>
  <c r="AF7" i="84"/>
  <c r="AE7" i="84"/>
  <c r="AD7" i="84"/>
  <c r="AC7" i="84"/>
  <c r="AB7" i="84"/>
  <c r="AA7" i="84"/>
  <c r="Z7" i="84"/>
  <c r="Y7" i="84"/>
  <c r="X7" i="84"/>
  <c r="W7" i="84"/>
  <c r="V7" i="84"/>
  <c r="U7" i="84"/>
  <c r="T7" i="84"/>
  <c r="S7" i="84"/>
  <c r="AG6" i="84"/>
  <c r="AF6" i="84"/>
  <c r="AE6" i="84"/>
  <c r="AD6" i="84"/>
  <c r="AC6" i="84"/>
  <c r="AB6" i="84"/>
  <c r="AA6" i="84"/>
  <c r="Z6" i="84"/>
  <c r="Y6" i="84"/>
  <c r="X6" i="84"/>
  <c r="W6" i="84"/>
  <c r="V6" i="84"/>
  <c r="U6" i="84"/>
  <c r="T6" i="84"/>
  <c r="S6" i="84"/>
  <c r="AG5" i="84"/>
  <c r="AF5" i="84"/>
  <c r="AE5" i="84"/>
  <c r="AD5" i="84"/>
  <c r="AC5" i="84"/>
  <c r="AB5" i="84"/>
  <c r="AA5" i="84"/>
  <c r="Z5" i="84"/>
  <c r="Y5" i="84"/>
  <c r="X5" i="84"/>
  <c r="W5" i="84"/>
  <c r="V5" i="84"/>
  <c r="U5" i="84"/>
  <c r="T5" i="84"/>
  <c r="S5" i="84"/>
  <c r="AG4" i="84"/>
  <c r="AF4" i="84"/>
  <c r="AE4" i="84"/>
  <c r="AD4" i="84"/>
  <c r="AC4" i="84"/>
  <c r="AB4" i="84"/>
  <c r="AA4" i="84"/>
  <c r="Z4" i="84"/>
  <c r="Y4" i="84"/>
  <c r="X4" i="84"/>
  <c r="W4" i="84"/>
  <c r="V4" i="84"/>
  <c r="U4" i="84"/>
  <c r="T4" i="84"/>
  <c r="S4" i="84"/>
  <c r="AG3" i="84"/>
  <c r="AF3" i="84"/>
  <c r="AE3" i="84"/>
  <c r="AD3" i="84"/>
  <c r="AC3" i="84"/>
  <c r="AB3" i="84"/>
  <c r="AA3" i="84"/>
  <c r="Z3" i="84"/>
  <c r="Y3" i="84"/>
  <c r="X3" i="84"/>
  <c r="W3" i="84"/>
  <c r="V3" i="84"/>
  <c r="U3" i="84"/>
  <c r="T3" i="84"/>
  <c r="S3" i="84"/>
  <c r="B31" i="84" l="1"/>
  <c r="T4" i="79" l="1"/>
  <c r="U4" i="79"/>
  <c r="V4" i="79"/>
  <c r="W4" i="79"/>
  <c r="X4" i="79"/>
  <c r="Y4" i="79"/>
  <c r="Z4" i="79"/>
  <c r="AA4" i="79"/>
  <c r="AB4" i="79"/>
  <c r="AC4" i="79"/>
  <c r="AD4" i="79"/>
  <c r="AE4" i="79"/>
  <c r="AF4" i="79"/>
  <c r="AG4" i="79"/>
  <c r="AH4" i="79"/>
  <c r="T5" i="79"/>
  <c r="U5" i="79"/>
  <c r="V5" i="79"/>
  <c r="W5" i="79"/>
  <c r="X5" i="79"/>
  <c r="Y5" i="79"/>
  <c r="Z5" i="79"/>
  <c r="AA5" i="79"/>
  <c r="AB5" i="79"/>
  <c r="AC5" i="79"/>
  <c r="AD5" i="79"/>
  <c r="AE5" i="79"/>
  <c r="AF5" i="79"/>
  <c r="AG5" i="79"/>
  <c r="AH5" i="79"/>
  <c r="T6" i="79"/>
  <c r="U6" i="79"/>
  <c r="V6" i="79"/>
  <c r="W6" i="79"/>
  <c r="X6" i="79"/>
  <c r="Y6" i="79"/>
  <c r="Z6" i="79"/>
  <c r="AA6" i="79"/>
  <c r="AB6" i="79"/>
  <c r="AC6" i="79"/>
  <c r="AD6" i="79"/>
  <c r="AE6" i="79"/>
  <c r="AF6" i="79"/>
  <c r="AG6" i="79"/>
  <c r="AH6" i="79"/>
  <c r="T7" i="79"/>
  <c r="U7" i="79"/>
  <c r="V7" i="79"/>
  <c r="W7" i="79"/>
  <c r="X7" i="79"/>
  <c r="Y7" i="79"/>
  <c r="Z7" i="79"/>
  <c r="AA7" i="79"/>
  <c r="AB7" i="79"/>
  <c r="AC7" i="79"/>
  <c r="AD7" i="79"/>
  <c r="AE7" i="79"/>
  <c r="AF7" i="79"/>
  <c r="AG7" i="79"/>
  <c r="AH7" i="79"/>
  <c r="T8" i="79"/>
  <c r="U8" i="79"/>
  <c r="V8" i="79"/>
  <c r="W8" i="79"/>
  <c r="X8" i="79"/>
  <c r="Y8" i="79"/>
  <c r="Z8" i="79"/>
  <c r="AA8" i="79"/>
  <c r="AB8" i="79"/>
  <c r="AC8" i="79"/>
  <c r="AD8" i="79"/>
  <c r="AE8" i="79"/>
  <c r="AF8" i="79"/>
  <c r="AG8" i="79"/>
  <c r="AH8" i="79"/>
  <c r="T9" i="79"/>
  <c r="U9" i="79"/>
  <c r="V9" i="79"/>
  <c r="W9" i="79"/>
  <c r="X9" i="79"/>
  <c r="Y9" i="79"/>
  <c r="Z9" i="79"/>
  <c r="AA9" i="79"/>
  <c r="AB9" i="79"/>
  <c r="AC9" i="79"/>
  <c r="AD9" i="79"/>
  <c r="AE9" i="79"/>
  <c r="AF9" i="79"/>
  <c r="AG9" i="79"/>
  <c r="AH9" i="79"/>
  <c r="T10" i="79"/>
  <c r="U10" i="79"/>
  <c r="V10" i="79"/>
  <c r="W10" i="79"/>
  <c r="X10" i="79"/>
  <c r="Y10" i="79"/>
  <c r="Z10" i="79"/>
  <c r="AA10" i="79"/>
  <c r="AB10" i="79"/>
  <c r="AC10" i="79"/>
  <c r="AD10" i="79"/>
  <c r="AE10" i="79"/>
  <c r="AF10" i="79"/>
  <c r="AG10" i="79"/>
  <c r="AH10" i="79"/>
  <c r="T11" i="79"/>
  <c r="U11" i="79"/>
  <c r="V11" i="79"/>
  <c r="W11" i="79"/>
  <c r="X11" i="79"/>
  <c r="Y11" i="79"/>
  <c r="Z11" i="79"/>
  <c r="AA11" i="79"/>
  <c r="AB11" i="79"/>
  <c r="AC11" i="79"/>
  <c r="AD11" i="79"/>
  <c r="AE11" i="79"/>
  <c r="AF11" i="79"/>
  <c r="AG11" i="79"/>
  <c r="AH11" i="79"/>
  <c r="T12" i="79"/>
  <c r="U12" i="79"/>
  <c r="V12" i="79"/>
  <c r="W12" i="79"/>
  <c r="X12" i="79"/>
  <c r="Y12" i="79"/>
  <c r="Z12" i="79"/>
  <c r="AA12" i="79"/>
  <c r="AB12" i="79"/>
  <c r="AC12" i="79"/>
  <c r="AD12" i="79"/>
  <c r="AE12" i="79"/>
  <c r="AF12" i="79"/>
  <c r="AG12" i="79"/>
  <c r="AH12" i="79"/>
  <c r="T13" i="79"/>
  <c r="U13" i="79"/>
  <c r="V13" i="79"/>
  <c r="W13" i="79"/>
  <c r="X13" i="79"/>
  <c r="Y13" i="79"/>
  <c r="Z13" i="79"/>
  <c r="AA13" i="79"/>
  <c r="AB13" i="79"/>
  <c r="AC13" i="79"/>
  <c r="AD13" i="79"/>
  <c r="AE13" i="79"/>
  <c r="AF13" i="79"/>
  <c r="AG13" i="79"/>
  <c r="AH13" i="79"/>
  <c r="T14" i="79"/>
  <c r="U14" i="79"/>
  <c r="V14" i="79"/>
  <c r="W14" i="79"/>
  <c r="X14" i="79"/>
  <c r="Y14" i="79"/>
  <c r="Z14" i="79"/>
  <c r="AA14" i="79"/>
  <c r="AB14" i="79"/>
  <c r="AC14" i="79"/>
  <c r="AD14" i="79"/>
  <c r="AE14" i="79"/>
  <c r="AF14" i="79"/>
  <c r="AG14" i="79"/>
  <c r="AH14" i="79"/>
  <c r="T15" i="79"/>
  <c r="U15" i="79"/>
  <c r="V15" i="79"/>
  <c r="W15" i="79"/>
  <c r="X15" i="79"/>
  <c r="Y15" i="79"/>
  <c r="Z15" i="79"/>
  <c r="AA15" i="79"/>
  <c r="AB15" i="79"/>
  <c r="AC15" i="79"/>
  <c r="AD15" i="79"/>
  <c r="AE15" i="79"/>
  <c r="AF15" i="79"/>
  <c r="AG15" i="79"/>
  <c r="AH15" i="79"/>
  <c r="T16" i="79"/>
  <c r="U16" i="79"/>
  <c r="V16" i="79"/>
  <c r="W16" i="79"/>
  <c r="X16" i="79"/>
  <c r="Y16" i="79"/>
  <c r="Z16" i="79"/>
  <c r="AA16" i="79"/>
  <c r="AB16" i="79"/>
  <c r="AC16" i="79"/>
  <c r="AD16" i="79"/>
  <c r="AE16" i="79"/>
  <c r="AF16" i="79"/>
  <c r="AG16" i="79"/>
  <c r="AH16" i="79"/>
  <c r="T17" i="79"/>
  <c r="U17" i="79"/>
  <c r="V17" i="79"/>
  <c r="W17" i="79"/>
  <c r="X17" i="79"/>
  <c r="Y17" i="79"/>
  <c r="Z17" i="79"/>
  <c r="AA17" i="79"/>
  <c r="AB17" i="79"/>
  <c r="AC17" i="79"/>
  <c r="AD17" i="79"/>
  <c r="AE17" i="79"/>
  <c r="AF17" i="79"/>
  <c r="AG17" i="79"/>
  <c r="AH17" i="79"/>
  <c r="E27" i="79" l="1"/>
  <c r="F27" i="79"/>
  <c r="G27" i="79"/>
  <c r="H27" i="79"/>
  <c r="I27" i="79"/>
  <c r="J27" i="79"/>
  <c r="K27" i="79"/>
  <c r="L27" i="79"/>
  <c r="M27" i="79"/>
  <c r="N27" i="79"/>
  <c r="O27" i="79"/>
  <c r="P27" i="79"/>
  <c r="Q27" i="79"/>
  <c r="E26" i="79"/>
  <c r="F26" i="79"/>
  <c r="G26" i="79"/>
  <c r="H26" i="79"/>
  <c r="I26" i="79"/>
  <c r="J26" i="79"/>
  <c r="K26" i="79"/>
  <c r="L26" i="79"/>
  <c r="M26" i="79"/>
  <c r="N26" i="79"/>
  <c r="O26" i="79"/>
  <c r="P26" i="79"/>
  <c r="Q26" i="79"/>
  <c r="C27" i="79"/>
  <c r="C26" i="79"/>
  <c r="P31" i="83"/>
  <c r="P21" i="83" s="1"/>
  <c r="AE21" i="83" s="1"/>
  <c r="O31" i="83"/>
  <c r="O21" i="83" s="1"/>
  <c r="AD21" i="83" s="1"/>
  <c r="N31" i="83"/>
  <c r="N21" i="83" s="1"/>
  <c r="AC21" i="83" s="1"/>
  <c r="M31" i="83"/>
  <c r="M21" i="83" s="1"/>
  <c r="AB21" i="83" s="1"/>
  <c r="L31" i="83"/>
  <c r="L21" i="83" s="1"/>
  <c r="AA21" i="83" s="1"/>
  <c r="K31" i="83"/>
  <c r="K21" i="83" s="1"/>
  <c r="Z21" i="83" s="1"/>
  <c r="J31" i="83"/>
  <c r="I31" i="83"/>
  <c r="I21" i="83" s="1"/>
  <c r="X21" i="83" s="1"/>
  <c r="H31" i="83"/>
  <c r="H21" i="83" s="1"/>
  <c r="W21" i="83" s="1"/>
  <c r="G31" i="83"/>
  <c r="G21" i="83" s="1"/>
  <c r="V21" i="83" s="1"/>
  <c r="F31" i="83"/>
  <c r="F21" i="83" s="1"/>
  <c r="U21" i="83" s="1"/>
  <c r="E31" i="83"/>
  <c r="E21" i="83" s="1"/>
  <c r="T21" i="83" s="1"/>
  <c r="D31" i="83"/>
  <c r="D21" i="83" s="1"/>
  <c r="S21" i="83" s="1"/>
  <c r="C31" i="83"/>
  <c r="C21" i="83" s="1"/>
  <c r="R21" i="83" s="1"/>
  <c r="AE27" i="83"/>
  <c r="AD27" i="83"/>
  <c r="AC27" i="83"/>
  <c r="AB27" i="83"/>
  <c r="AA27" i="83"/>
  <c r="Z27" i="83"/>
  <c r="X27" i="83"/>
  <c r="W27" i="83"/>
  <c r="V27" i="83"/>
  <c r="U27" i="83"/>
  <c r="T27" i="83"/>
  <c r="S27" i="83"/>
  <c r="R27" i="83"/>
  <c r="AE20" i="83"/>
  <c r="AD20" i="83"/>
  <c r="AC20" i="83"/>
  <c r="AB20" i="83"/>
  <c r="AA20" i="83"/>
  <c r="Z20" i="83"/>
  <c r="Y20" i="83"/>
  <c r="X20" i="83"/>
  <c r="W20" i="83"/>
  <c r="V20" i="83"/>
  <c r="U20" i="83"/>
  <c r="T20" i="83"/>
  <c r="S20" i="83"/>
  <c r="R20" i="83"/>
  <c r="AE19" i="83"/>
  <c r="AD19" i="83"/>
  <c r="AC19" i="83"/>
  <c r="AB19" i="83"/>
  <c r="AA19" i="83"/>
  <c r="Z19" i="83"/>
  <c r="Y19" i="83"/>
  <c r="X19" i="83"/>
  <c r="W19" i="83"/>
  <c r="V19" i="83"/>
  <c r="U19" i="83"/>
  <c r="T19" i="83"/>
  <c r="S19" i="83"/>
  <c r="R19" i="83"/>
  <c r="AE18" i="83"/>
  <c r="AD18" i="83"/>
  <c r="AC18" i="83"/>
  <c r="AB18" i="83"/>
  <c r="AA18" i="83"/>
  <c r="Z18" i="83"/>
  <c r="Y18" i="83"/>
  <c r="X18" i="83"/>
  <c r="W18" i="83"/>
  <c r="V18" i="83"/>
  <c r="U18" i="83"/>
  <c r="T18" i="83"/>
  <c r="S18" i="83"/>
  <c r="R18" i="83"/>
  <c r="AE17" i="83"/>
  <c r="AD17" i="83"/>
  <c r="AC17" i="83"/>
  <c r="AB17" i="83"/>
  <c r="AA17" i="83"/>
  <c r="Z17" i="83"/>
  <c r="Y17" i="83"/>
  <c r="X17" i="83"/>
  <c r="W17" i="83"/>
  <c r="V17" i="83"/>
  <c r="U17" i="83"/>
  <c r="T17" i="83"/>
  <c r="S17" i="83"/>
  <c r="R17" i="83"/>
  <c r="AE16" i="83"/>
  <c r="AD16" i="83"/>
  <c r="AC16" i="83"/>
  <c r="AB16" i="83"/>
  <c r="AA16" i="83"/>
  <c r="Z16" i="83"/>
  <c r="Y16" i="83"/>
  <c r="X16" i="83"/>
  <c r="W16" i="83"/>
  <c r="V16" i="83"/>
  <c r="U16" i="83"/>
  <c r="T16" i="83"/>
  <c r="S16" i="83"/>
  <c r="R16" i="83"/>
  <c r="AE15" i="83"/>
  <c r="AD15" i="83"/>
  <c r="AC15" i="83"/>
  <c r="AB15" i="83"/>
  <c r="AA15" i="83"/>
  <c r="Z15" i="83"/>
  <c r="Y15" i="83"/>
  <c r="X15" i="83"/>
  <c r="W15" i="83"/>
  <c r="V15" i="83"/>
  <c r="U15" i="83"/>
  <c r="T15" i="83"/>
  <c r="S15" i="83"/>
  <c r="R15" i="83"/>
  <c r="AE14" i="83"/>
  <c r="AD14" i="83"/>
  <c r="AC14" i="83"/>
  <c r="AB14" i="83"/>
  <c r="AA14" i="83"/>
  <c r="Z14" i="83"/>
  <c r="Y14" i="83"/>
  <c r="X14" i="83"/>
  <c r="W14" i="83"/>
  <c r="V14" i="83"/>
  <c r="U14" i="83"/>
  <c r="T14" i="83"/>
  <c r="S14" i="83"/>
  <c r="R14" i="83"/>
  <c r="AE13" i="83"/>
  <c r="AD13" i="83"/>
  <c r="AC13" i="83"/>
  <c r="AB13" i="83"/>
  <c r="AA13" i="83"/>
  <c r="Z13" i="83"/>
  <c r="Y13" i="83"/>
  <c r="X13" i="83"/>
  <c r="W13" i="83"/>
  <c r="V13" i="83"/>
  <c r="U13" i="83"/>
  <c r="T13" i="83"/>
  <c r="S13" i="83"/>
  <c r="R13" i="83"/>
  <c r="AE12" i="83"/>
  <c r="AD12" i="83"/>
  <c r="AC12" i="83"/>
  <c r="AB12" i="83"/>
  <c r="AA12" i="83"/>
  <c r="Z12" i="83"/>
  <c r="Y12" i="83"/>
  <c r="X12" i="83"/>
  <c r="W12" i="83"/>
  <c r="V12" i="83"/>
  <c r="U12" i="83"/>
  <c r="T12" i="83"/>
  <c r="S12" i="83"/>
  <c r="R12" i="83"/>
  <c r="AE11" i="83"/>
  <c r="AD11" i="83"/>
  <c r="AC11" i="83"/>
  <c r="AB11" i="83"/>
  <c r="AA11" i="83"/>
  <c r="Z11" i="83"/>
  <c r="Y11" i="83"/>
  <c r="X11" i="83"/>
  <c r="W11" i="83"/>
  <c r="V11" i="83"/>
  <c r="U11" i="83"/>
  <c r="T11" i="83"/>
  <c r="S11" i="83"/>
  <c r="R11" i="83"/>
  <c r="AE10" i="83"/>
  <c r="AD10" i="83"/>
  <c r="AC10" i="83"/>
  <c r="AB10" i="83"/>
  <c r="AA10" i="83"/>
  <c r="Z10" i="83"/>
  <c r="Y10" i="83"/>
  <c r="X10" i="83"/>
  <c r="W10" i="83"/>
  <c r="V10" i="83"/>
  <c r="U10" i="83"/>
  <c r="T10" i="83"/>
  <c r="S10" i="83"/>
  <c r="R10" i="83"/>
  <c r="AE9" i="83"/>
  <c r="AD9" i="83"/>
  <c r="AC9" i="83"/>
  <c r="AB9" i="83"/>
  <c r="AA9" i="83"/>
  <c r="Z9" i="83"/>
  <c r="Y9" i="83"/>
  <c r="X9" i="83"/>
  <c r="W9" i="83"/>
  <c r="V9" i="83"/>
  <c r="U9" i="83"/>
  <c r="T9" i="83"/>
  <c r="S9" i="83"/>
  <c r="R9" i="83"/>
  <c r="AE8" i="83"/>
  <c r="AD8" i="83"/>
  <c r="AC8" i="83"/>
  <c r="AB8" i="83"/>
  <c r="AA8" i="83"/>
  <c r="Z8" i="83"/>
  <c r="Y8" i="83"/>
  <c r="X8" i="83"/>
  <c r="W8" i="83"/>
  <c r="V8" i="83"/>
  <c r="U8" i="83"/>
  <c r="T8" i="83"/>
  <c r="S8" i="83"/>
  <c r="R8" i="83"/>
  <c r="AE7" i="83"/>
  <c r="AD7" i="83"/>
  <c r="AC7" i="83"/>
  <c r="AB7" i="83"/>
  <c r="AA7" i="83"/>
  <c r="Z7" i="83"/>
  <c r="Y7" i="83"/>
  <c r="X7" i="83"/>
  <c r="W7" i="83"/>
  <c r="V7" i="83"/>
  <c r="U7" i="83"/>
  <c r="T7" i="83"/>
  <c r="S7" i="83"/>
  <c r="R7" i="83"/>
  <c r="AE6" i="83"/>
  <c r="AD6" i="83"/>
  <c r="AC6" i="83"/>
  <c r="AB6" i="83"/>
  <c r="AA6" i="83"/>
  <c r="Z6" i="83"/>
  <c r="Y6" i="83"/>
  <c r="X6" i="83"/>
  <c r="W6" i="83"/>
  <c r="V6" i="83"/>
  <c r="U6" i="83"/>
  <c r="T6" i="83"/>
  <c r="S6" i="83"/>
  <c r="R6" i="83"/>
  <c r="AE5" i="83"/>
  <c r="AD5" i="83"/>
  <c r="AC5" i="83"/>
  <c r="AB5" i="83"/>
  <c r="AA5" i="83"/>
  <c r="Z5" i="83"/>
  <c r="Y5" i="83"/>
  <c r="X5" i="83"/>
  <c r="W5" i="83"/>
  <c r="V5" i="83"/>
  <c r="U5" i="83"/>
  <c r="T5" i="83"/>
  <c r="S5" i="83"/>
  <c r="R5" i="83"/>
  <c r="AE4" i="83"/>
  <c r="AD4" i="83"/>
  <c r="AC4" i="83"/>
  <c r="AB4" i="83"/>
  <c r="AA4" i="83"/>
  <c r="Z4" i="83"/>
  <c r="Y4" i="83"/>
  <c r="X4" i="83"/>
  <c r="W4" i="83"/>
  <c r="V4" i="83"/>
  <c r="U4" i="83"/>
  <c r="T4" i="83"/>
  <c r="S4" i="83"/>
  <c r="R4" i="83"/>
  <c r="AE3" i="83"/>
  <c r="AD3" i="83"/>
  <c r="AC3" i="83"/>
  <c r="AB3" i="83"/>
  <c r="AA3" i="83"/>
  <c r="Z3" i="83"/>
  <c r="Y3" i="83"/>
  <c r="X3" i="83"/>
  <c r="W3" i="83"/>
  <c r="V3" i="83"/>
  <c r="U3" i="83"/>
  <c r="T3" i="83"/>
  <c r="S3" i="83"/>
  <c r="R3" i="83"/>
  <c r="B21" i="83" l="1"/>
  <c r="B7" i="83"/>
  <c r="B10" i="83"/>
  <c r="B12" i="83"/>
  <c r="B15" i="83"/>
  <c r="B18" i="83"/>
  <c r="B20" i="83"/>
  <c r="B4" i="83"/>
  <c r="B5" i="83"/>
  <c r="B3" i="83"/>
  <c r="B8" i="83"/>
  <c r="B13" i="83"/>
  <c r="B16" i="83"/>
  <c r="B19" i="83"/>
  <c r="B6" i="83"/>
  <c r="B9" i="83"/>
  <c r="B11" i="83"/>
  <c r="B14" i="83"/>
  <c r="B17" i="83"/>
  <c r="B33" i="83"/>
  <c r="V24" i="79"/>
  <c r="W24" i="79"/>
  <c r="X24" i="79"/>
  <c r="Y24" i="79"/>
  <c r="Z24" i="79"/>
  <c r="AA24" i="79"/>
  <c r="AB24" i="79"/>
  <c r="AC24" i="79"/>
  <c r="AD24" i="79"/>
  <c r="AE24" i="79"/>
  <c r="AF24" i="79"/>
  <c r="AG24" i="79"/>
  <c r="AH24" i="79"/>
  <c r="T24" i="79"/>
  <c r="B30" i="79" l="1"/>
  <c r="G30" i="25" s="1"/>
  <c r="P28" i="79" l="1"/>
  <c r="P18" i="79" s="1"/>
  <c r="AG18" i="79" s="1"/>
  <c r="M28" i="79"/>
  <c r="M18" i="79" s="1"/>
  <c r="AD18" i="79" s="1"/>
  <c r="J28" i="79"/>
  <c r="J18" i="79" s="1"/>
  <c r="AA18" i="79" s="1"/>
  <c r="G28" i="79"/>
  <c r="G18" i="79" s="1"/>
  <c r="X18" i="79" s="1"/>
  <c r="D28" i="79"/>
  <c r="U18" i="79" s="1"/>
  <c r="C28" i="79" l="1"/>
  <c r="C18" i="79" s="1"/>
  <c r="T18" i="79" s="1"/>
  <c r="F28" i="79"/>
  <c r="F18" i="79" s="1"/>
  <c r="W18" i="79" s="1"/>
  <c r="I28" i="79"/>
  <c r="I18" i="79" s="1"/>
  <c r="Z18" i="79" s="1"/>
  <c r="L28" i="79"/>
  <c r="L18" i="79" s="1"/>
  <c r="AC18" i="79" s="1"/>
  <c r="O28" i="79"/>
  <c r="O18" i="79" s="1"/>
  <c r="AF18" i="79" s="1"/>
  <c r="E28" i="79"/>
  <c r="E18" i="79" s="1"/>
  <c r="V18" i="79" s="1"/>
  <c r="H28" i="79"/>
  <c r="H18" i="79" s="1"/>
  <c r="Y18" i="79" s="1"/>
  <c r="K28" i="79"/>
  <c r="K18" i="79" s="1"/>
  <c r="AB18" i="79" s="1"/>
  <c r="N28" i="79"/>
  <c r="N18" i="79" s="1"/>
  <c r="AE18" i="79" s="1"/>
  <c r="Q28" i="79"/>
  <c r="Q18" i="79" s="1"/>
  <c r="AH18" i="79" s="1"/>
  <c r="B18" i="79" l="1"/>
  <c r="B11" i="79"/>
  <c r="B8" i="79"/>
  <c r="B16" i="79"/>
  <c r="B14" i="79"/>
  <c r="B17" i="79"/>
  <c r="B13" i="79"/>
  <c r="B7" i="79"/>
  <c r="B4" i="79"/>
  <c r="B15" i="79"/>
  <c r="B12" i="79"/>
  <c r="B10" i="79"/>
  <c r="B9" i="79"/>
  <c r="B6" i="79"/>
  <c r="B5" i="79"/>
  <c r="AH3" i="79"/>
  <c r="AG3" i="79"/>
  <c r="AF3" i="79"/>
  <c r="AE3" i="79"/>
  <c r="AD3" i="79"/>
  <c r="AC3" i="79"/>
  <c r="AB3" i="79"/>
  <c r="AA3" i="79"/>
  <c r="Z3" i="79"/>
  <c r="Y3" i="79"/>
  <c r="X3" i="79"/>
  <c r="W3" i="79"/>
  <c r="V3" i="79"/>
  <c r="U3" i="79"/>
  <c r="T3" i="79"/>
  <c r="G6" i="25" l="1"/>
  <c r="Y6" i="25" s="1"/>
  <c r="G11" i="25"/>
  <c r="Y11" i="25" s="1"/>
  <c r="G14" i="25"/>
  <c r="G10" i="25"/>
  <c r="Y10" i="25" s="1"/>
  <c r="G12" i="25"/>
  <c r="Y12" i="25" s="1"/>
  <c r="G8" i="25"/>
  <c r="Y8" i="25" s="1"/>
  <c r="G7" i="25"/>
  <c r="Y7" i="25" s="1"/>
  <c r="G18" i="25"/>
  <c r="Y18" i="25" s="1"/>
  <c r="G9" i="25"/>
  <c r="Y9" i="25" s="1"/>
  <c r="G17" i="25"/>
  <c r="Y17" i="25" s="1"/>
  <c r="G5" i="25"/>
  <c r="Y5" i="25" s="1"/>
  <c r="G16" i="25"/>
  <c r="Y16" i="25" s="1"/>
  <c r="G19" i="25"/>
  <c r="Y19" i="25" s="1"/>
  <c r="G3" i="25"/>
  <c r="Y3" i="25" s="1"/>
  <c r="G27" i="25"/>
  <c r="B3" i="79"/>
  <c r="G4" i="25" s="1"/>
  <c r="C21" i="25"/>
  <c r="C25" i="25"/>
  <c r="Y14" i="25" l="1"/>
  <c r="C14" i="25" s="1"/>
  <c r="C5" i="25"/>
  <c r="C18" i="25"/>
  <c r="C17" i="25"/>
  <c r="C11" i="25"/>
  <c r="C16" i="25"/>
  <c r="C6" i="25"/>
  <c r="C9" i="25"/>
  <c r="C19" i="25"/>
  <c r="C13" i="25"/>
  <c r="C8" i="25"/>
  <c r="C12" i="25"/>
  <c r="C7" i="25"/>
  <c r="C20" i="25"/>
  <c r="C23" i="25"/>
  <c r="C15" i="25"/>
  <c r="C3" i="25"/>
  <c r="C10" i="25"/>
  <c r="C24" i="25"/>
  <c r="C22" i="25"/>
  <c r="Y30" i="25" l="1"/>
  <c r="C30" i="25" s="1"/>
  <c r="Y28" i="25"/>
  <c r="D25" i="25" s="1"/>
  <c r="D23" i="25" l="1"/>
  <c r="D24" i="25"/>
  <c r="E24" i="25" s="1"/>
  <c r="D21" i="25"/>
  <c r="E21" i="25" s="1"/>
  <c r="D22" i="25"/>
  <c r="E22" i="25" s="1"/>
  <c r="D15" i="25"/>
  <c r="E15" i="25" s="1"/>
  <c r="D13" i="25"/>
  <c r="E13" i="25" s="1"/>
  <c r="D20" i="25"/>
  <c r="E20" i="25" s="1"/>
  <c r="D30" i="25"/>
  <c r="E30" i="25" s="1"/>
  <c r="D16" i="25"/>
  <c r="E16" i="25" s="1"/>
  <c r="D11" i="25"/>
  <c r="E11" i="25" s="1"/>
  <c r="E25" i="25"/>
  <c r="D17" i="25"/>
  <c r="E17" i="25" s="1"/>
  <c r="D10" i="25"/>
  <c r="E10" i="25" s="1"/>
  <c r="D3" i="25"/>
  <c r="E3" i="25" s="1"/>
  <c r="D18" i="25"/>
  <c r="E18" i="25" s="1"/>
  <c r="E23" i="25"/>
  <c r="D14" i="25"/>
  <c r="E14" i="25" s="1"/>
  <c r="D7" i="25"/>
  <c r="E7" i="25" s="1"/>
  <c r="D5" i="25"/>
  <c r="E5" i="25" s="1"/>
  <c r="D12" i="25"/>
  <c r="E12" i="25" s="1"/>
  <c r="D8" i="25"/>
  <c r="E8" i="25" s="1"/>
  <c r="D6" i="25"/>
  <c r="E6" i="25" s="1"/>
  <c r="D19" i="25"/>
  <c r="E19" i="25" s="1"/>
  <c r="D9" i="25"/>
  <c r="E9" i="25" s="1"/>
  <c r="D4" i="25"/>
  <c r="D27" i="25"/>
  <c r="C27" i="25" l="1"/>
  <c r="E27" i="25" s="1"/>
  <c r="Y4" i="25" l="1"/>
  <c r="C4" i="25" s="1"/>
  <c r="E4" i="25" s="1"/>
</calcChain>
</file>

<file path=xl/sharedStrings.xml><?xml version="1.0" encoding="utf-8"?>
<sst xmlns="http://schemas.openxmlformats.org/spreadsheetml/2006/main" count="7002" uniqueCount="176">
  <si>
    <t>Correct</t>
  </si>
  <si>
    <t>Guar.</t>
  </si>
  <si>
    <t>Name</t>
  </si>
  <si>
    <t>Total</t>
  </si>
  <si>
    <t>%</t>
  </si>
  <si>
    <t>w1</t>
  </si>
  <si>
    <t>w2</t>
  </si>
  <si>
    <t>w3</t>
  </si>
  <si>
    <t>w4</t>
  </si>
  <si>
    <t>w5</t>
  </si>
  <si>
    <t>w6</t>
  </si>
  <si>
    <t>w7</t>
  </si>
  <si>
    <t>w8</t>
  </si>
  <si>
    <t>w9</t>
  </si>
  <si>
    <t>w10</t>
  </si>
  <si>
    <t>w11</t>
  </si>
  <si>
    <t>w12</t>
  </si>
  <si>
    <t>w13</t>
  </si>
  <si>
    <t>w14</t>
  </si>
  <si>
    <t>w15</t>
  </si>
  <si>
    <t>w16</t>
  </si>
  <si>
    <t>w17</t>
  </si>
  <si>
    <t>w18</t>
  </si>
  <si>
    <t>Line</t>
  </si>
  <si>
    <t>WC</t>
  </si>
  <si>
    <t>SB</t>
  </si>
  <si>
    <t>Div</t>
  </si>
  <si>
    <t>Conf</t>
  </si>
  <si>
    <t>Alsobrook, Luke</t>
  </si>
  <si>
    <t>Ardill, Scott</t>
  </si>
  <si>
    <t>Baze, Drew</t>
  </si>
  <si>
    <t>Carrasco, Jason</t>
  </si>
  <si>
    <t>Hill, Jim</t>
  </si>
  <si>
    <t>Rushing, Luke</t>
  </si>
  <si>
    <t>Seamands, Jorden</t>
  </si>
  <si>
    <t>Skipper, Eric</t>
  </si>
  <si>
    <t>x</t>
  </si>
  <si>
    <t>Favorite</t>
  </si>
  <si>
    <t>Underdog</t>
  </si>
  <si>
    <t>Favorite Count</t>
  </si>
  <si>
    <t>Underdog Count</t>
  </si>
  <si>
    <t>% Favorite Count</t>
  </si>
  <si>
    <t>FPLeague Calculator</t>
  </si>
  <si>
    <t>Rogers, Curtis</t>
  </si>
  <si>
    <t>FPLeague 1999</t>
  </si>
  <si>
    <t>Alsobrook, Wally</t>
  </si>
  <si>
    <t>Burch, Daniel</t>
  </si>
  <si>
    <t>Conaway, Grant</t>
  </si>
  <si>
    <t>Copley, Darla</t>
  </si>
  <si>
    <t>Copley, Keith</t>
  </si>
  <si>
    <t>Dalton, Joe</t>
  </si>
  <si>
    <t>McGraw, Joey</t>
  </si>
  <si>
    <t>Owens, Chad</t>
  </si>
  <si>
    <t>Pierce, Drew</t>
  </si>
  <si>
    <t>Prothro, Ashley</t>
  </si>
  <si>
    <t>Rasor, Robyn</t>
  </si>
  <si>
    <t>Stine, Jeryme</t>
  </si>
  <si>
    <t>Tarry, Micah</t>
  </si>
  <si>
    <t>Trigger, Chris</t>
  </si>
  <si>
    <t>1999 FPLeague Predictions - Week 1</t>
  </si>
  <si>
    <t>16 Total</t>
  </si>
  <si>
    <t>Ariz</t>
  </si>
  <si>
    <t>Balt</t>
  </si>
  <si>
    <t>Buff</t>
  </si>
  <si>
    <t>Car</t>
  </si>
  <si>
    <t>Tenn</t>
  </si>
  <si>
    <t>Dallas</t>
  </si>
  <si>
    <t>Seattle</t>
  </si>
  <si>
    <t>K.C.</t>
  </si>
  <si>
    <t>Minn</t>
  </si>
  <si>
    <t>N.Y.J.</t>
  </si>
  <si>
    <t>T.B.</t>
  </si>
  <si>
    <t>G.B.</t>
  </si>
  <si>
    <t>Jax</t>
  </si>
  <si>
    <t>Pitt</t>
  </si>
  <si>
    <t>Den</t>
  </si>
  <si>
    <t>St.L.</t>
  </si>
  <si>
    <t>Indy</t>
  </si>
  <si>
    <t>Cincy</t>
  </si>
  <si>
    <t>Chic</t>
  </si>
  <si>
    <t>S.F.</t>
  </si>
  <si>
    <t>Clev</t>
  </si>
  <si>
    <t>Miami</t>
  </si>
  <si>
    <t>Det</t>
  </si>
  <si>
    <t>N.E.</t>
  </si>
  <si>
    <t>Wash</t>
  </si>
  <si>
    <t>Atl</t>
  </si>
  <si>
    <t>N.O.</t>
  </si>
  <si>
    <t>Philly</t>
  </si>
  <si>
    <t>EVEN</t>
  </si>
  <si>
    <t>Oak</t>
  </si>
  <si>
    <t>N.Y.G.</t>
  </si>
  <si>
    <t>1999 FPLeague Predictions - Week 2</t>
  </si>
  <si>
    <t>-</t>
  </si>
  <si>
    <t>15 Total</t>
  </si>
  <si>
    <t>1999 FPLeague Predictions - Week 3</t>
  </si>
  <si>
    <t>1999 Week 01</t>
  </si>
  <si>
    <t>1999 Week 02</t>
  </si>
  <si>
    <t>18 Total</t>
  </si>
  <si>
    <t>S.D.</t>
  </si>
  <si>
    <t>Phil</t>
  </si>
  <si>
    <t>1999 Week 03</t>
  </si>
  <si>
    <t>1999 FPLeague Predictions - Week 4</t>
  </si>
  <si>
    <t>1999 FPLeague Predictions - Week 5</t>
  </si>
  <si>
    <t>1999 FPLeague Predictions - Week 6</t>
  </si>
  <si>
    <t>19 Total</t>
  </si>
  <si>
    <t>1999 Week 04</t>
  </si>
  <si>
    <t>Skipper, Eric *</t>
  </si>
  <si>
    <t>Hill, Jim *</t>
  </si>
  <si>
    <t>Pierce, Drew *</t>
  </si>
  <si>
    <t>Tarry, Micah *</t>
  </si>
  <si>
    <t>1999 Week 05</t>
  </si>
  <si>
    <t>1999 FPLeague Predictions - Week 7</t>
  </si>
  <si>
    <t>1999 Week 06</t>
  </si>
  <si>
    <t>1999 FPLeague Predictions - Week 8</t>
  </si>
  <si>
    <t>20 Total</t>
  </si>
  <si>
    <t>1999 Week 07</t>
  </si>
  <si>
    <t>Ardill, Scott *</t>
  </si>
  <si>
    <t>1999 FPLeague Predictions - Week 9</t>
  </si>
  <si>
    <t>1999 FPLeague Predictions - Week 10</t>
  </si>
  <si>
    <t>Balt*</t>
  </si>
  <si>
    <t>Car*</t>
  </si>
  <si>
    <t>Chic*</t>
  </si>
  <si>
    <t>Clev*</t>
  </si>
  <si>
    <t>Dallas*</t>
  </si>
  <si>
    <t>Cincy*</t>
  </si>
  <si>
    <t>Miami*</t>
  </si>
  <si>
    <t>Den*</t>
  </si>
  <si>
    <t>Ariz*</t>
  </si>
  <si>
    <t>Phil*</t>
  </si>
  <si>
    <t>Tenn*</t>
  </si>
  <si>
    <t>S.D.*</t>
  </si>
  <si>
    <t>Det*</t>
  </si>
  <si>
    <t>Seattle*</t>
  </si>
  <si>
    <t>Rule 3*</t>
  </si>
  <si>
    <t>1999 Week 08</t>
  </si>
  <si>
    <t>Buff*</t>
  </si>
  <si>
    <t>Atl*</t>
  </si>
  <si>
    <t>K.C.*</t>
  </si>
  <si>
    <t>Pitt*</t>
  </si>
  <si>
    <t>N.O.*</t>
  </si>
  <si>
    <t>1999 Week 09</t>
  </si>
  <si>
    <t>1999 Week 10</t>
  </si>
  <si>
    <t>1999 FPLeague Predictions - Week 11</t>
  </si>
  <si>
    <t>22 Total</t>
  </si>
  <si>
    <t>1999 Week 11</t>
  </si>
  <si>
    <t>1999 FPLeague Predictions - Week 12</t>
  </si>
  <si>
    <t>1999 Week 12</t>
  </si>
  <si>
    <t>McGraw, Joey *</t>
  </si>
  <si>
    <t>Carrasco, Jason *</t>
  </si>
  <si>
    <t>1999 FPLeague Predictions - Week 13</t>
  </si>
  <si>
    <t>1999 FPLeague Predictions - Week 14</t>
  </si>
  <si>
    <t>23 Total</t>
  </si>
  <si>
    <t>1999 FPLeague Predictions - Week 15</t>
  </si>
  <si>
    <t>1999 Week 13</t>
  </si>
  <si>
    <t>Burch, Daniel *</t>
  </si>
  <si>
    <t>1999 Week 14</t>
  </si>
  <si>
    <t>Oak*</t>
  </si>
  <si>
    <t>S.F.*</t>
  </si>
  <si>
    <t>N.Y.J.*</t>
  </si>
  <si>
    <t>N.E.*</t>
  </si>
  <si>
    <t>N.Y.G.*</t>
  </si>
  <si>
    <t>Minn*</t>
  </si>
  <si>
    <t>1999 FPLeague Predictions - Week 16</t>
  </si>
  <si>
    <t>T.B.*</t>
  </si>
  <si>
    <t>Wash*</t>
  </si>
  <si>
    <t>G.B.*</t>
  </si>
  <si>
    <t>1999 Week 15</t>
  </si>
  <si>
    <t>1999 Week 16</t>
  </si>
  <si>
    <t>1999 FPLeague Predictions - Week 17</t>
  </si>
  <si>
    <t>1999 FPLeague Predictions - Post Season</t>
  </si>
  <si>
    <t>1999 Week 17</t>
  </si>
  <si>
    <t>2-T</t>
  </si>
  <si>
    <t>5-T</t>
  </si>
  <si>
    <t>9-T</t>
  </si>
  <si>
    <t>1999 FPLeague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</si>
</sst>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name val="MS Sans Serif"/>
    </font>
  </fonts>
  <fills count="8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/>
  </cellStyleXfs>
  <cellXfs count="8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1" fillId="0" borderId="1" xfId="0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0" xfId="0" applyFill="1" applyAlignment="1">
      <alignment horizontal="center"/>
    </xf>
    <xf numFmtId="10" fontId="0" fillId="0" borderId="3" xfId="0" applyNumberFormat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0" xfId="0" applyFill="1"/>
    <xf numFmtId="0" fontId="1" fillId="0" borderId="4" xfId="0" applyFont="1" applyFill="1" applyBorder="1" applyAlignment="1">
      <alignment horizontal="center"/>
    </xf>
    <xf numFmtId="0" fontId="0" fillId="0" borderId="1" xfId="0" applyFill="1" applyBorder="1"/>
    <xf numFmtId="0" fontId="0" fillId="0" borderId="2" xfId="0" applyFill="1" applyBorder="1"/>
    <xf numFmtId="0" fontId="0" fillId="0" borderId="3" xfId="0" applyFill="1" applyBorder="1"/>
    <xf numFmtId="0" fontId="4" fillId="2" borderId="1" xfId="0" applyFont="1" applyFill="1" applyBorder="1" applyAlignment="1">
      <alignment horizontal="center"/>
    </xf>
    <xf numFmtId="0" fontId="0" fillId="0" borderId="0" xfId="0" applyFill="1" applyAlignment="1"/>
    <xf numFmtId="0" fontId="1" fillId="0" borderId="0" xfId="0" applyFont="1" applyFill="1" applyAlignment="1">
      <alignment horizontal="center"/>
    </xf>
    <xf numFmtId="0" fontId="0" fillId="4" borderId="0" xfId="0" applyFill="1" applyAlignment="1">
      <alignment horizontal="right"/>
    </xf>
    <xf numFmtId="0" fontId="0" fillId="4" borderId="0" xfId="0" applyFill="1" applyAlignment="1">
      <alignment horizontal="center"/>
    </xf>
    <xf numFmtId="0" fontId="3" fillId="4" borderId="0" xfId="0" applyFont="1" applyFill="1" applyAlignment="1"/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4" xfId="0" applyFont="1" applyFill="1" applyBorder="1"/>
    <xf numFmtId="0" fontId="1" fillId="0" borderId="0" xfId="0" applyFont="1" applyFill="1" applyBorder="1"/>
    <xf numFmtId="0" fontId="0" fillId="0" borderId="0" xfId="0" applyFont="1" applyFill="1" applyAlignment="1">
      <alignment horizontal="center"/>
    </xf>
    <xf numFmtId="0" fontId="2" fillId="0" borderId="0" xfId="0" applyFont="1" applyFill="1" applyAlignment="1"/>
    <xf numFmtId="0" fontId="2" fillId="0" borderId="0" xfId="0" applyFont="1" applyFill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" fillId="0" borderId="2" xfId="0" applyFont="1" applyFill="1" applyBorder="1"/>
    <xf numFmtId="0" fontId="0" fillId="0" borderId="8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0" xfId="0" applyFont="1" applyFill="1"/>
    <xf numFmtId="0" fontId="1" fillId="0" borderId="0" xfId="0" applyFont="1" applyFill="1"/>
    <xf numFmtId="0" fontId="1" fillId="0" borderId="0" xfId="0" applyFont="1" applyAlignment="1"/>
    <xf numFmtId="0" fontId="1" fillId="3" borderId="0" xfId="0" applyFont="1" applyFill="1" applyAlignment="1"/>
    <xf numFmtId="0" fontId="4" fillId="4" borderId="0" xfId="0" applyFont="1" applyFill="1" applyAlignment="1">
      <alignment horizontal="right"/>
    </xf>
    <xf numFmtId="0" fontId="4" fillId="4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/>
    <xf numFmtId="0" fontId="1" fillId="0" borderId="0" xfId="0" applyFont="1" applyAlignment="1">
      <alignment horizontal="right"/>
    </xf>
    <xf numFmtId="164" fontId="0" fillId="0" borderId="0" xfId="0" applyNumberFormat="1" applyAlignment="1">
      <alignment horizontal="center"/>
    </xf>
    <xf numFmtId="0" fontId="2" fillId="0" borderId="0" xfId="0" applyFont="1"/>
    <xf numFmtId="0" fontId="0" fillId="5" borderId="0" xfId="0" applyFill="1" applyAlignment="1"/>
    <xf numFmtId="0" fontId="0" fillId="7" borderId="0" xfId="0" applyFill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6" borderId="0" xfId="0" applyFill="1" applyAlignment="1"/>
    <xf numFmtId="10" fontId="0" fillId="0" borderId="7" xfId="0" applyNumberFormat="1" applyBorder="1" applyAlignment="1">
      <alignment horizontal="center"/>
    </xf>
    <xf numFmtId="10" fontId="0" fillId="2" borderId="7" xfId="0" applyNumberFormat="1" applyFill="1" applyBorder="1" applyAlignment="1">
      <alignment horizontal="center"/>
    </xf>
    <xf numFmtId="10" fontId="0" fillId="0" borderId="9" xfId="0" applyNumberFormat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0" fillId="7" borderId="8" xfId="0" applyFill="1" applyBorder="1" applyAlignment="1">
      <alignment horizontal="center"/>
    </xf>
    <xf numFmtId="0" fontId="0" fillId="4" borderId="0" xfId="0" applyFill="1"/>
    <xf numFmtId="0" fontId="0" fillId="2" borderId="1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17" xfId="0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7" borderId="19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11" xfId="0" applyFill="1" applyBorder="1" applyAlignment="1">
      <alignment horizontal="center"/>
    </xf>
  </cellXfs>
  <cellStyles count="42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Normal" xfId="0" builtinId="0"/>
    <cellStyle name="Normal 2" xfId="41"/>
  </cellStyles>
  <dxfs count="275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1"/>
  <sheetViews>
    <sheetView tabSelected="1" workbookViewId="0">
      <selection activeCell="G1" sqref="G1"/>
    </sheetView>
  </sheetViews>
  <sheetFormatPr defaultColWidth="8.85546875" defaultRowHeight="15" x14ac:dyDescent="0.25"/>
  <cols>
    <col min="1" max="1" width="3.7109375" style="41" bestFit="1" customWidth="1"/>
    <col min="2" max="2" width="18.28515625" style="13" bestFit="1" customWidth="1"/>
    <col min="3" max="3" width="7.42578125" style="3" bestFit="1" customWidth="1"/>
    <col min="4" max="4" width="5.42578125" style="3" bestFit="1" customWidth="1"/>
    <col min="5" max="5" width="7.140625" style="3" bestFit="1" customWidth="1"/>
    <col min="6" max="6" width="2.7109375" customWidth="1"/>
    <col min="7" max="7" width="4" bestFit="1" customWidth="1"/>
    <col min="8" max="8" width="3.5703125" bestFit="1" customWidth="1"/>
    <col min="9" max="9" width="5" bestFit="1" customWidth="1"/>
    <col min="10" max="10" width="4" bestFit="1" customWidth="1"/>
    <col min="11" max="15" width="3.5703125" bestFit="1" customWidth="1"/>
    <col min="16" max="16" width="4.5703125" bestFit="1" customWidth="1"/>
    <col min="17" max="18" width="5" bestFit="1" customWidth="1"/>
    <col min="19" max="20" width="4.5703125" bestFit="1" customWidth="1"/>
    <col min="21" max="21" width="5" bestFit="1" customWidth="1"/>
    <col min="22" max="24" width="4.5703125" bestFit="1" customWidth="1"/>
    <col min="25" max="25" width="6" style="1" bestFit="1" customWidth="1"/>
  </cols>
  <sheetData>
    <row r="1" spans="1:25" ht="19.5" thickBot="1" x14ac:dyDescent="0.35">
      <c r="B1" s="23" t="s">
        <v>175</v>
      </c>
      <c r="C1" s="22"/>
      <c r="D1" s="22"/>
      <c r="E1" s="22"/>
    </row>
    <row r="2" spans="1:25" s="3" customFormat="1" x14ac:dyDescent="0.25">
      <c r="A2" s="42"/>
      <c r="B2" s="14" t="s">
        <v>2</v>
      </c>
      <c r="C2" s="8" t="s">
        <v>0</v>
      </c>
      <c r="D2" s="8" t="s">
        <v>3</v>
      </c>
      <c r="E2" s="9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14</v>
      </c>
      <c r="Q2" s="3" t="s">
        <v>15</v>
      </c>
      <c r="R2" s="3" t="s">
        <v>16</v>
      </c>
      <c r="S2" s="10" t="s">
        <v>17</v>
      </c>
      <c r="T2" s="3" t="s">
        <v>18</v>
      </c>
      <c r="U2" s="3" t="s">
        <v>19</v>
      </c>
      <c r="V2" s="3" t="s">
        <v>20</v>
      </c>
      <c r="W2" s="3" t="s">
        <v>21</v>
      </c>
      <c r="X2" s="3" t="s">
        <v>22</v>
      </c>
      <c r="Y2" s="2" t="s">
        <v>3</v>
      </c>
    </row>
    <row r="3" spans="1:25" x14ac:dyDescent="0.25">
      <c r="A3" s="41">
        <v>1</v>
      </c>
      <c r="B3" s="15" t="s">
        <v>49</v>
      </c>
      <c r="C3" s="4">
        <f t="shared" ref="C3:C25" si="0">Y3</f>
        <v>165</v>
      </c>
      <c r="D3" s="4">
        <f t="shared" ref="D3:D12" si="1">$Y$28</f>
        <v>259</v>
      </c>
      <c r="E3" s="55">
        <f t="shared" ref="E3:E25" si="2">C3/D3</f>
        <v>0.63706563706563701</v>
      </c>
      <c r="G3" s="19">
        <f>VLOOKUP(B3,'W01'!$A$3:$B$100,2, FALSE)</f>
        <v>10</v>
      </c>
      <c r="H3" s="19">
        <f>VLOOKUP(B3,'W02'!$A$3:$B$100,2, FALSE)</f>
        <v>11</v>
      </c>
      <c r="I3" s="19">
        <f>VLOOKUP(B3,'W03'!$A$3:$B$100,2, FALSE)</f>
        <v>8</v>
      </c>
      <c r="J3" s="19">
        <f>VLOOKUP(B3,'W04'!$A$3:$B$100,2, FALSE)</f>
        <v>11</v>
      </c>
      <c r="K3" s="19">
        <f>VLOOKUP(B3,'W05'!$A$3:$B$100,2, FALSE)</f>
        <v>7</v>
      </c>
      <c r="L3" s="19">
        <f>VLOOKUP(B3,'W06'!$A$3:$B$100,2, FALSE)</f>
        <v>8</v>
      </c>
      <c r="M3" s="19">
        <f>VLOOKUP(B3,'W07'!$A$3:$B$100,2, FALSE)</f>
        <v>10</v>
      </c>
      <c r="N3" s="19">
        <f>VLOOKUP(B3,'W08'!$A$3:$B$100,2, FALSE)</f>
        <v>10</v>
      </c>
      <c r="O3" s="19">
        <f>VLOOKUP(B3,'W09'!$A$3:$B$100,2, FALSE)</f>
        <v>8</v>
      </c>
      <c r="P3" s="19">
        <f>VLOOKUP(B3,'W10'!$A$3:$B$100,2, FALSE)</f>
        <v>9</v>
      </c>
      <c r="Q3" s="19">
        <f>VLOOKUP(B3,'W11'!$A$3:$B$100,2, FALSE)</f>
        <v>9</v>
      </c>
      <c r="R3" s="19">
        <f>VLOOKUP(B3,'W12'!$A$3:$B$100,2, FALSE)</f>
        <v>12</v>
      </c>
      <c r="S3" s="19">
        <f>VLOOKUP(B3,'W13'!$A$3:$B$100,2, FALSE)</f>
        <v>12</v>
      </c>
      <c r="T3" s="19">
        <f>VLOOKUP(B3,'W14'!$A$3:$B$100,2, FALSE)</f>
        <v>7</v>
      </c>
      <c r="U3" s="19">
        <f>VLOOKUP(B3,'W15'!$A$3:$B$100,2, FALSE)</f>
        <v>9</v>
      </c>
      <c r="V3" s="19">
        <f>VLOOKUP(B3,'W16'!$A$3:$B$100,2, FALSE)</f>
        <v>7</v>
      </c>
      <c r="W3" s="19">
        <f>VLOOKUP(B3,'W17'!$A$3:$B$100,2, FALSE)</f>
        <v>9</v>
      </c>
      <c r="X3" s="19">
        <f>VLOOKUP(B3,'W18'!$A$3:$B$100,2, FALSE)</f>
        <v>8</v>
      </c>
      <c r="Y3" s="39">
        <f t="shared" ref="Y3:Y25" si="3">SUM(G3:X3)</f>
        <v>165</v>
      </c>
    </row>
    <row r="4" spans="1:25" x14ac:dyDescent="0.25">
      <c r="A4" s="41" t="s">
        <v>172</v>
      </c>
      <c r="B4" s="15" t="s">
        <v>28</v>
      </c>
      <c r="C4" s="4">
        <f t="shared" si="0"/>
        <v>163</v>
      </c>
      <c r="D4" s="4">
        <f t="shared" si="1"/>
        <v>259</v>
      </c>
      <c r="E4" s="55">
        <f t="shared" si="2"/>
        <v>0.62934362934362931</v>
      </c>
      <c r="G4" s="19">
        <f>VLOOKUP(B4,'W01'!$A$3:$B$100,2, FALSE)</f>
        <v>7</v>
      </c>
      <c r="H4" s="19">
        <f>VLOOKUP(B4,'W02'!$A$3:$B$100,2, FALSE)</f>
        <v>11</v>
      </c>
      <c r="I4" s="19">
        <f>VLOOKUP(B4,'W03'!$A$3:$B$100,2, FALSE)</f>
        <v>10</v>
      </c>
      <c r="J4" s="19">
        <f>VLOOKUP(B4,'W04'!$A$3:$B$100,2, FALSE)</f>
        <v>9</v>
      </c>
      <c r="K4" s="19">
        <f>VLOOKUP(B4,'W05'!$A$3:$B$100,2, FALSE)</f>
        <v>7</v>
      </c>
      <c r="L4" s="19">
        <f>VLOOKUP(B4,'W06'!$A$3:$B$100,2, FALSE)</f>
        <v>7</v>
      </c>
      <c r="M4" s="19">
        <f>VLOOKUP(B4,'W07'!$A$3:$B$100,2, FALSE)</f>
        <v>11</v>
      </c>
      <c r="N4" s="19">
        <f>VLOOKUP(B4,'W08'!$A$3:$B$100,2, FALSE)</f>
        <v>9</v>
      </c>
      <c r="O4" s="19">
        <f>VLOOKUP(B4,'W09'!$A$3:$B$100,2, FALSE)</f>
        <v>8</v>
      </c>
      <c r="P4" s="19">
        <f>VLOOKUP(B4,'W10'!$A$3:$B$100,2, FALSE)</f>
        <v>8</v>
      </c>
      <c r="Q4" s="19">
        <f>VLOOKUP(B4,'W11'!$A$3:$B$100,2, FALSE)</f>
        <v>12</v>
      </c>
      <c r="R4" s="19">
        <f>VLOOKUP(B4,'W12'!$A$3:$B$100,2, FALSE)</f>
        <v>10</v>
      </c>
      <c r="S4" s="19">
        <f>VLOOKUP(B4,'W13'!$A$3:$B$100,2, FALSE)</f>
        <v>9</v>
      </c>
      <c r="T4" s="19">
        <f>VLOOKUP(B4,'W14'!$A$3:$B$100,2, FALSE)</f>
        <v>11</v>
      </c>
      <c r="U4" s="19">
        <f>VLOOKUP(B4,'W15'!$A$3:$B$100,2, FALSE)</f>
        <v>11</v>
      </c>
      <c r="V4" s="19">
        <f>VLOOKUP(B4,'W16'!$A$3:$B$100,2, FALSE)</f>
        <v>7</v>
      </c>
      <c r="W4" s="19">
        <f>VLOOKUP(B4,'W17'!$A$3:$B$100,2, FALSE)</f>
        <v>11</v>
      </c>
      <c r="X4" s="19">
        <f>VLOOKUP(B4,'W18'!$A$3:$B$100,2, FALSE)</f>
        <v>5</v>
      </c>
      <c r="Y4" s="39">
        <f t="shared" si="3"/>
        <v>163</v>
      </c>
    </row>
    <row r="5" spans="1:25" x14ac:dyDescent="0.25">
      <c r="A5" s="41" t="s">
        <v>172</v>
      </c>
      <c r="B5" s="15" t="s">
        <v>55</v>
      </c>
      <c r="C5" s="4">
        <f t="shared" si="0"/>
        <v>163</v>
      </c>
      <c r="D5" s="4">
        <f t="shared" si="1"/>
        <v>259</v>
      </c>
      <c r="E5" s="55">
        <f t="shared" si="2"/>
        <v>0.62934362934362931</v>
      </c>
      <c r="G5" s="19">
        <f>VLOOKUP(B5,'W01'!$A$3:$B$100,2, FALSE)</f>
        <v>8</v>
      </c>
      <c r="H5" s="19">
        <f>VLOOKUP(B5,'W02'!$A$3:$B$100,2, FALSE)</f>
        <v>7</v>
      </c>
      <c r="I5" s="19">
        <f>VLOOKUP(B5,'W03'!$A$3:$B$100,2, FALSE)</f>
        <v>11</v>
      </c>
      <c r="J5" s="19">
        <f>VLOOKUP(B5,'W04'!$A$3:$B$100,2, FALSE)</f>
        <v>8</v>
      </c>
      <c r="K5" s="19">
        <f>VLOOKUP(B5,'W05'!$A$3:$B$100,2, FALSE)</f>
        <v>7</v>
      </c>
      <c r="L5" s="19">
        <f>VLOOKUP(B5,'W06'!$A$3:$B$100,2, FALSE)</f>
        <v>6</v>
      </c>
      <c r="M5" s="19">
        <f>VLOOKUP(B5,'W07'!$A$3:$B$100,2, FALSE)</f>
        <v>13</v>
      </c>
      <c r="N5" s="19">
        <f>VLOOKUP(B5,'W08'!$A$3:$B$100,2, FALSE)</f>
        <v>9</v>
      </c>
      <c r="O5" s="19">
        <f>VLOOKUP(B5,'W09'!$A$3:$B$100,2, FALSE)</f>
        <v>10</v>
      </c>
      <c r="P5" s="19">
        <f>VLOOKUP(B5,'W10'!$A$3:$B$100,2, FALSE)</f>
        <v>10</v>
      </c>
      <c r="Q5" s="19">
        <f>VLOOKUP(B5,'W11'!$A$3:$B$100,2, FALSE)</f>
        <v>13</v>
      </c>
      <c r="R5" s="19">
        <f>VLOOKUP(B5,'W12'!$A$3:$B$100,2, FALSE)</f>
        <v>11</v>
      </c>
      <c r="S5" s="19">
        <f>VLOOKUP(B5,'W13'!$A$3:$B$100,2, FALSE)</f>
        <v>8</v>
      </c>
      <c r="T5" s="19">
        <f>VLOOKUP(B5,'W14'!$A$3:$B$100,2, FALSE)</f>
        <v>10</v>
      </c>
      <c r="U5" s="19">
        <f>VLOOKUP(B5,'W15'!$A$3:$B$100,2, FALSE)</f>
        <v>9</v>
      </c>
      <c r="V5" s="19">
        <f>VLOOKUP(B5,'W16'!$A$3:$B$100,2, FALSE)</f>
        <v>7</v>
      </c>
      <c r="W5" s="19">
        <f>VLOOKUP(B5,'W17'!$A$3:$B$100,2, FALSE)</f>
        <v>10</v>
      </c>
      <c r="X5" s="19">
        <f>VLOOKUP(B5,'W18'!$A$3:$B$100,2, FALSE)</f>
        <v>6</v>
      </c>
      <c r="Y5" s="39">
        <f t="shared" si="3"/>
        <v>163</v>
      </c>
    </row>
    <row r="6" spans="1:25" x14ac:dyDescent="0.25">
      <c r="A6" s="41" t="s">
        <v>172</v>
      </c>
      <c r="B6" s="15" t="s">
        <v>34</v>
      </c>
      <c r="C6" s="4">
        <f t="shared" si="0"/>
        <v>163</v>
      </c>
      <c r="D6" s="4">
        <f t="shared" si="1"/>
        <v>259</v>
      </c>
      <c r="E6" s="55">
        <f t="shared" si="2"/>
        <v>0.62934362934362931</v>
      </c>
      <c r="G6" s="19">
        <f>VLOOKUP(B6,'W01'!$A$3:$B$100,2, FALSE)</f>
        <v>8</v>
      </c>
      <c r="H6" s="19">
        <f>VLOOKUP(B6,'W02'!$A$3:$B$100,2, FALSE)</f>
        <v>9</v>
      </c>
      <c r="I6" s="19">
        <f>VLOOKUP(B6,'W03'!$A$3:$B$100,2, FALSE)</f>
        <v>10</v>
      </c>
      <c r="J6" s="19">
        <f>VLOOKUP(B6,'W04'!$A$3:$B$100,2, FALSE)</f>
        <v>9</v>
      </c>
      <c r="K6" s="19">
        <f>VLOOKUP(B6,'W05'!$A$3:$B$100,2, FALSE)</f>
        <v>8</v>
      </c>
      <c r="L6" s="19">
        <f>VLOOKUP(B6,'W06'!$A$3:$B$100,2, FALSE)</f>
        <v>6</v>
      </c>
      <c r="M6" s="19">
        <f>VLOOKUP(B6,'W07'!$A$3:$B$100,2, FALSE)</f>
        <v>11</v>
      </c>
      <c r="N6" s="19">
        <f>VLOOKUP(B6,'W08'!$A$3:$B$100,2, FALSE)</f>
        <v>9</v>
      </c>
      <c r="O6" s="19">
        <f>VLOOKUP(B6,'W09'!$A$3:$B$100,2, FALSE)</f>
        <v>10</v>
      </c>
      <c r="P6" s="19">
        <f>VLOOKUP(B6,'W10'!$A$3:$B$100,2, FALSE)</f>
        <v>9</v>
      </c>
      <c r="Q6" s="19">
        <f>VLOOKUP(B6,'W11'!$A$3:$B$100,2, FALSE)</f>
        <v>12</v>
      </c>
      <c r="R6" s="19">
        <f>VLOOKUP(B6,'W12'!$A$3:$B$100,2, FALSE)</f>
        <v>10</v>
      </c>
      <c r="S6" s="19">
        <f>VLOOKUP(B6,'W13'!$A$3:$B$100,2, FALSE)</f>
        <v>9</v>
      </c>
      <c r="T6" s="19">
        <f>VLOOKUP(B6,'W14'!$A$3:$B$100,2, FALSE)</f>
        <v>8</v>
      </c>
      <c r="U6" s="19">
        <f>VLOOKUP(B6,'W15'!$A$3:$B$100,2, FALSE)</f>
        <v>9</v>
      </c>
      <c r="V6" s="19">
        <f>VLOOKUP(B6,'W16'!$A$3:$B$100,2, FALSE)</f>
        <v>9</v>
      </c>
      <c r="W6" s="19">
        <f>VLOOKUP(B6,'W17'!$A$3:$B$100,2, FALSE)</f>
        <v>8</v>
      </c>
      <c r="X6" s="19">
        <f>VLOOKUP(B6,'W18'!$A$3:$B$100,2, FALSE)</f>
        <v>9</v>
      </c>
      <c r="Y6" s="39">
        <f t="shared" si="3"/>
        <v>163</v>
      </c>
    </row>
    <row r="7" spans="1:25" x14ac:dyDescent="0.25">
      <c r="A7" s="41" t="s">
        <v>173</v>
      </c>
      <c r="B7" s="15" t="s">
        <v>54</v>
      </c>
      <c r="C7" s="4">
        <f t="shared" si="0"/>
        <v>162</v>
      </c>
      <c r="D7" s="4">
        <f t="shared" si="1"/>
        <v>259</v>
      </c>
      <c r="E7" s="55">
        <f t="shared" si="2"/>
        <v>0.62548262548262545</v>
      </c>
      <c r="G7" s="19">
        <f>VLOOKUP(B7,'W01'!$A$3:$B$100,2, FALSE)</f>
        <v>6</v>
      </c>
      <c r="H7" s="19">
        <f>VLOOKUP(B7,'W02'!$A$3:$B$100,2, FALSE)</f>
        <v>10</v>
      </c>
      <c r="I7" s="19">
        <f>VLOOKUP(B7,'W03'!$A$3:$B$100,2, FALSE)</f>
        <v>10</v>
      </c>
      <c r="J7" s="19">
        <f>VLOOKUP(B7,'W04'!$A$3:$B$100,2, FALSE)</f>
        <v>6</v>
      </c>
      <c r="K7" s="19">
        <f>VLOOKUP(B7,'W05'!$A$3:$B$100,2, FALSE)</f>
        <v>7</v>
      </c>
      <c r="L7" s="19">
        <f>VLOOKUP(B7,'W06'!$A$3:$B$100,2, FALSE)</f>
        <v>9</v>
      </c>
      <c r="M7" s="19">
        <f>VLOOKUP(B7,'W07'!$A$3:$B$100,2, FALSE)</f>
        <v>11</v>
      </c>
      <c r="N7" s="19">
        <f>VLOOKUP(B7,'W08'!$A$3:$B$100,2, FALSE)</f>
        <v>9</v>
      </c>
      <c r="O7" s="19">
        <f>VLOOKUP(B7,'W09'!$A$3:$B$100,2, FALSE)</f>
        <v>9</v>
      </c>
      <c r="P7" s="19">
        <f>VLOOKUP(B7,'W10'!$A$3:$B$100,2, FALSE)</f>
        <v>9</v>
      </c>
      <c r="Q7" s="19">
        <f>VLOOKUP(B7,'W11'!$A$3:$B$100,2, FALSE)</f>
        <v>13</v>
      </c>
      <c r="R7" s="19">
        <f>VLOOKUP(B7,'W12'!$A$3:$B$100,2, FALSE)</f>
        <v>10</v>
      </c>
      <c r="S7" s="19">
        <f>VLOOKUP(B7,'W13'!$A$3:$B$100,2, FALSE)</f>
        <v>11</v>
      </c>
      <c r="T7" s="19">
        <f>VLOOKUP(B7,'W14'!$A$3:$B$100,2, FALSE)</f>
        <v>8</v>
      </c>
      <c r="U7" s="19">
        <f>VLOOKUP(B7,'W15'!$A$3:$B$100,2, FALSE)</f>
        <v>10</v>
      </c>
      <c r="V7" s="19">
        <f>VLOOKUP(B7,'W16'!$A$3:$B$100,2, FALSE)</f>
        <v>8</v>
      </c>
      <c r="W7" s="19">
        <f>VLOOKUP(B7,'W17'!$A$3:$B$100,2, FALSE)</f>
        <v>9</v>
      </c>
      <c r="X7" s="19">
        <f>VLOOKUP(B7,'W18'!$A$3:$B$100,2, FALSE)</f>
        <v>7</v>
      </c>
      <c r="Y7" s="39">
        <f t="shared" si="3"/>
        <v>162</v>
      </c>
    </row>
    <row r="8" spans="1:25" x14ac:dyDescent="0.25">
      <c r="A8" s="41" t="s">
        <v>173</v>
      </c>
      <c r="B8" s="15" t="s">
        <v>33</v>
      </c>
      <c r="C8" s="4">
        <f t="shared" si="0"/>
        <v>162</v>
      </c>
      <c r="D8" s="4">
        <f t="shared" si="1"/>
        <v>259</v>
      </c>
      <c r="E8" s="55">
        <f t="shared" si="2"/>
        <v>0.62548262548262545</v>
      </c>
      <c r="G8" s="19">
        <f>VLOOKUP(B8,'W01'!$A$3:$B$100,2, FALSE)</f>
        <v>9</v>
      </c>
      <c r="H8" s="19">
        <f>VLOOKUP(B8,'W02'!$A$3:$B$100,2, FALSE)</f>
        <v>11</v>
      </c>
      <c r="I8" s="19">
        <f>VLOOKUP(B8,'W03'!$A$3:$B$100,2, FALSE)</f>
        <v>10</v>
      </c>
      <c r="J8" s="19">
        <f>VLOOKUP(B8,'W04'!$A$3:$B$100,2, FALSE)</f>
        <v>9</v>
      </c>
      <c r="K8" s="19">
        <f>VLOOKUP(B8,'W05'!$A$3:$B$100,2, FALSE)</f>
        <v>9</v>
      </c>
      <c r="L8" s="19">
        <f>VLOOKUP(B8,'W06'!$A$3:$B$100,2, FALSE)</f>
        <v>6</v>
      </c>
      <c r="M8" s="19">
        <f>VLOOKUP(B8,'W07'!$A$3:$B$100,2, FALSE)</f>
        <v>12</v>
      </c>
      <c r="N8" s="19">
        <f>VLOOKUP(B8,'W08'!$A$3:$B$100,2, FALSE)</f>
        <v>7</v>
      </c>
      <c r="O8" s="19">
        <f>VLOOKUP(B8,'W09'!$A$3:$B$100,2, FALSE)</f>
        <v>9</v>
      </c>
      <c r="P8" s="19">
        <f>VLOOKUP(B8,'W10'!$A$3:$B$100,2, FALSE)</f>
        <v>9</v>
      </c>
      <c r="Q8" s="19">
        <f>VLOOKUP(B8,'W11'!$A$3:$B$100,2, FALSE)</f>
        <v>10</v>
      </c>
      <c r="R8" s="19">
        <f>VLOOKUP(B8,'W12'!$A$3:$B$100,2, FALSE)</f>
        <v>11</v>
      </c>
      <c r="S8" s="19">
        <f>VLOOKUP(B8,'W13'!$A$3:$B$100,2, FALSE)</f>
        <v>10</v>
      </c>
      <c r="T8" s="19">
        <f>VLOOKUP(B8,'W14'!$A$3:$B$100,2, FALSE)</f>
        <v>8</v>
      </c>
      <c r="U8" s="19">
        <f>VLOOKUP(B8,'W15'!$A$3:$B$100,2, FALSE)</f>
        <v>10</v>
      </c>
      <c r="V8" s="19">
        <f>VLOOKUP(B8,'W16'!$A$3:$B$100,2, FALSE)</f>
        <v>9</v>
      </c>
      <c r="W8" s="19">
        <f>VLOOKUP(B8,'W17'!$A$3:$B$100,2, FALSE)</f>
        <v>6</v>
      </c>
      <c r="X8" s="19">
        <f>VLOOKUP(B8,'W18'!$A$3:$B$100,2, FALSE)</f>
        <v>7</v>
      </c>
      <c r="Y8" s="39">
        <f t="shared" si="3"/>
        <v>162</v>
      </c>
    </row>
    <row r="9" spans="1:25" x14ac:dyDescent="0.25">
      <c r="A9" s="41" t="s">
        <v>173</v>
      </c>
      <c r="B9" s="15" t="s">
        <v>58</v>
      </c>
      <c r="C9" s="4">
        <f t="shared" si="0"/>
        <v>162</v>
      </c>
      <c r="D9" s="4">
        <f t="shared" si="1"/>
        <v>259</v>
      </c>
      <c r="E9" s="55">
        <f t="shared" si="2"/>
        <v>0.62548262548262545</v>
      </c>
      <c r="G9" s="19">
        <f>VLOOKUP(B9,'W01'!$A$3:$B$100,2, FALSE)</f>
        <v>11</v>
      </c>
      <c r="H9" s="19">
        <f>VLOOKUP(B9,'W02'!$A$3:$B$100,2, FALSE)</f>
        <v>10</v>
      </c>
      <c r="I9" s="19">
        <f>VLOOKUP(B9,'W03'!$A$3:$B$100,2, FALSE)</f>
        <v>7</v>
      </c>
      <c r="J9" s="19">
        <f>VLOOKUP(B9,'W04'!$A$3:$B$100,2, FALSE)</f>
        <v>8</v>
      </c>
      <c r="K9" s="19">
        <f>VLOOKUP(B9,'W05'!$A$3:$B$100,2, FALSE)</f>
        <v>7</v>
      </c>
      <c r="L9" s="19">
        <f>VLOOKUP(B9,'W06'!$A$3:$B$100,2, FALSE)</f>
        <v>9</v>
      </c>
      <c r="M9" s="19">
        <f>VLOOKUP(B9,'W07'!$A$3:$B$100,2, FALSE)</f>
        <v>13</v>
      </c>
      <c r="N9" s="19">
        <f>VLOOKUP(B9,'W08'!$A$3:$B$100,2, FALSE)</f>
        <v>9</v>
      </c>
      <c r="O9" s="19">
        <f>VLOOKUP(B9,'W09'!$A$3:$B$100,2, FALSE)</f>
        <v>6</v>
      </c>
      <c r="P9" s="19">
        <f>VLOOKUP(B9,'W10'!$A$3:$B$100,2, FALSE)</f>
        <v>9</v>
      </c>
      <c r="Q9" s="19">
        <f>VLOOKUP(B9,'W11'!$A$3:$B$100,2, FALSE)</f>
        <v>10</v>
      </c>
      <c r="R9" s="19">
        <f>VLOOKUP(B9,'W12'!$A$3:$B$100,2, FALSE)</f>
        <v>10</v>
      </c>
      <c r="S9" s="19">
        <f>VLOOKUP(B9,'W13'!$A$3:$B$100,2, FALSE)</f>
        <v>10</v>
      </c>
      <c r="T9" s="19">
        <f>VLOOKUP(B9,'W14'!$A$3:$B$100,2, FALSE)</f>
        <v>10</v>
      </c>
      <c r="U9" s="19">
        <f>VLOOKUP(B9,'W15'!$A$3:$B$100,2, FALSE)</f>
        <v>8</v>
      </c>
      <c r="V9" s="19">
        <f>VLOOKUP(B9,'W16'!$A$3:$B$100,2, FALSE)</f>
        <v>10</v>
      </c>
      <c r="W9" s="19">
        <f>VLOOKUP(B9,'W17'!$A$3:$B$100,2, FALSE)</f>
        <v>9</v>
      </c>
      <c r="X9" s="19">
        <f>VLOOKUP(B9,'W18'!$A$3:$B$100,2, FALSE)</f>
        <v>6</v>
      </c>
      <c r="Y9" s="39">
        <f t="shared" si="3"/>
        <v>162</v>
      </c>
    </row>
    <row r="10" spans="1:25" x14ac:dyDescent="0.25">
      <c r="A10" s="41">
        <v>8</v>
      </c>
      <c r="B10" s="15" t="s">
        <v>48</v>
      </c>
      <c r="C10" s="4">
        <f t="shared" si="0"/>
        <v>159</v>
      </c>
      <c r="D10" s="4">
        <f t="shared" si="1"/>
        <v>259</v>
      </c>
      <c r="E10" s="55">
        <f t="shared" si="2"/>
        <v>0.61389961389961389</v>
      </c>
      <c r="G10" s="19">
        <f>VLOOKUP(B10,'W01'!$A$3:$B$100,2, FALSE)</f>
        <v>9</v>
      </c>
      <c r="H10" s="19">
        <f>VLOOKUP(B10,'W02'!$A$3:$B$100,2, FALSE)</f>
        <v>9</v>
      </c>
      <c r="I10" s="19">
        <f>VLOOKUP(B10,'W03'!$A$3:$B$100,2, FALSE)</f>
        <v>11</v>
      </c>
      <c r="J10" s="19">
        <f>VLOOKUP(B10,'W04'!$A$3:$B$100,2, FALSE)</f>
        <v>10</v>
      </c>
      <c r="K10" s="19">
        <f>VLOOKUP(B10,'W05'!$A$3:$B$100,2, FALSE)</f>
        <v>7</v>
      </c>
      <c r="L10" s="19">
        <f>VLOOKUP(B10,'W06'!$A$3:$B$100,2, FALSE)</f>
        <v>6</v>
      </c>
      <c r="M10" s="19">
        <f>VLOOKUP(B10,'W07'!$A$3:$B$100,2, FALSE)</f>
        <v>10</v>
      </c>
      <c r="N10" s="19">
        <f>VLOOKUP(B10,'W08'!$A$3:$B$100,2, FALSE)</f>
        <v>9</v>
      </c>
      <c r="O10" s="19">
        <f>VLOOKUP(B10,'W09'!$A$3:$B$100,2, FALSE)</f>
        <v>9</v>
      </c>
      <c r="P10" s="19">
        <f>VLOOKUP(B10,'W10'!$A$3:$B$100,2, FALSE)</f>
        <v>7</v>
      </c>
      <c r="Q10" s="19">
        <f>VLOOKUP(B10,'W11'!$A$3:$B$100,2, FALSE)</f>
        <v>9</v>
      </c>
      <c r="R10" s="19">
        <f>VLOOKUP(B10,'W12'!$A$3:$B$100,2, FALSE)</f>
        <v>11</v>
      </c>
      <c r="S10" s="19">
        <f>VLOOKUP(B10,'W13'!$A$3:$B$100,2, FALSE)</f>
        <v>12</v>
      </c>
      <c r="T10" s="19">
        <f>VLOOKUP(B10,'W14'!$A$3:$B$100,2, FALSE)</f>
        <v>7</v>
      </c>
      <c r="U10" s="19">
        <f>VLOOKUP(B10,'W15'!$A$3:$B$100,2, FALSE)</f>
        <v>9</v>
      </c>
      <c r="V10" s="19">
        <f>VLOOKUP(B10,'W16'!$A$3:$B$100,2, FALSE)</f>
        <v>7</v>
      </c>
      <c r="W10" s="19">
        <f>VLOOKUP(B10,'W17'!$A$3:$B$100,2, FALSE)</f>
        <v>8</v>
      </c>
      <c r="X10" s="19">
        <f>VLOOKUP(B10,'W18'!$A$3:$B$100,2, FALSE)</f>
        <v>9</v>
      </c>
      <c r="Y10" s="39">
        <f t="shared" si="3"/>
        <v>159</v>
      </c>
    </row>
    <row r="11" spans="1:25" x14ac:dyDescent="0.25">
      <c r="A11" s="41" t="s">
        <v>174</v>
      </c>
      <c r="B11" s="15" t="s">
        <v>30</v>
      </c>
      <c r="C11" s="4">
        <f t="shared" si="0"/>
        <v>156</v>
      </c>
      <c r="D11" s="4">
        <f t="shared" si="1"/>
        <v>259</v>
      </c>
      <c r="E11" s="55">
        <f t="shared" si="2"/>
        <v>0.60231660231660233</v>
      </c>
      <c r="G11" s="19">
        <f>VLOOKUP(B11,'W01'!$A$3:$B$100,2, FALSE)</f>
        <v>9</v>
      </c>
      <c r="H11" s="19">
        <f>VLOOKUP(B11,'W02'!$A$3:$B$100,2, FALSE)</f>
        <v>9</v>
      </c>
      <c r="I11" s="19">
        <f>VLOOKUP(B11,'W03'!$A$3:$B$100,2, FALSE)</f>
        <v>11</v>
      </c>
      <c r="J11" s="19">
        <f>VLOOKUP(B11,'W04'!$A$3:$B$100,2, FALSE)</f>
        <v>9</v>
      </c>
      <c r="K11" s="19">
        <f>VLOOKUP(B11,'W05'!$A$3:$B$100,2, FALSE)</f>
        <v>8</v>
      </c>
      <c r="L11" s="19">
        <f>VLOOKUP(B11,'W06'!$A$3:$B$100,2, FALSE)</f>
        <v>6</v>
      </c>
      <c r="M11" s="19">
        <f>VLOOKUP(B11,'W07'!$A$3:$B$100,2, FALSE)</f>
        <v>12</v>
      </c>
      <c r="N11" s="19">
        <f>VLOOKUP(B11,'W08'!$A$3:$B$100,2, FALSE)</f>
        <v>7</v>
      </c>
      <c r="O11" s="19">
        <f>VLOOKUP(B11,'W09'!$A$3:$B$100,2, FALSE)</f>
        <v>7</v>
      </c>
      <c r="P11" s="19">
        <f>VLOOKUP(B11,'W10'!$A$3:$B$100,2, FALSE)</f>
        <v>7</v>
      </c>
      <c r="Q11" s="19">
        <f>VLOOKUP(B11,'W11'!$A$3:$B$100,2, FALSE)</f>
        <v>10</v>
      </c>
      <c r="R11" s="19">
        <f>VLOOKUP(B11,'W12'!$A$3:$B$100,2, FALSE)</f>
        <v>11</v>
      </c>
      <c r="S11" s="19">
        <f>VLOOKUP(B11,'W13'!$A$3:$B$100,2, FALSE)</f>
        <v>9</v>
      </c>
      <c r="T11" s="19">
        <f>VLOOKUP(B11,'W14'!$A$3:$B$100,2, FALSE)</f>
        <v>9</v>
      </c>
      <c r="U11" s="19">
        <f>VLOOKUP(B11,'W15'!$A$3:$B$100,2, FALSE)</f>
        <v>7</v>
      </c>
      <c r="V11" s="19">
        <f>VLOOKUP(B11,'W16'!$A$3:$B$100,2, FALSE)</f>
        <v>7</v>
      </c>
      <c r="W11" s="19">
        <f>VLOOKUP(B11,'W17'!$A$3:$B$100,2, FALSE)</f>
        <v>9</v>
      </c>
      <c r="X11" s="19">
        <f>VLOOKUP(B11,'W18'!$A$3:$B$100,2, FALSE)</f>
        <v>9</v>
      </c>
      <c r="Y11" s="39">
        <f t="shared" si="3"/>
        <v>156</v>
      </c>
    </row>
    <row r="12" spans="1:25" x14ac:dyDescent="0.25">
      <c r="A12" s="41" t="s">
        <v>174</v>
      </c>
      <c r="B12" s="15" t="s">
        <v>43</v>
      </c>
      <c r="C12" s="4">
        <f t="shared" si="0"/>
        <v>156</v>
      </c>
      <c r="D12" s="4">
        <f t="shared" si="1"/>
        <v>259</v>
      </c>
      <c r="E12" s="55">
        <f t="shared" si="2"/>
        <v>0.60231660231660233</v>
      </c>
      <c r="G12" s="19">
        <f>VLOOKUP(B12,'W01'!$A$3:$B$100,2, FALSE)</f>
        <v>8</v>
      </c>
      <c r="H12" s="19">
        <f>VLOOKUP(B12,'W02'!$A$3:$B$100,2, FALSE)</f>
        <v>12</v>
      </c>
      <c r="I12" s="19">
        <f>VLOOKUP(B12,'W03'!$A$3:$B$100,2, FALSE)</f>
        <v>9</v>
      </c>
      <c r="J12" s="19">
        <f>VLOOKUP(B12,'W04'!$A$3:$B$100,2, FALSE)</f>
        <v>7</v>
      </c>
      <c r="K12" s="19">
        <f>VLOOKUP(B12,'W05'!$A$3:$B$100,2, FALSE)</f>
        <v>5</v>
      </c>
      <c r="L12" s="19">
        <f>VLOOKUP(B12,'W06'!$A$3:$B$100,2, FALSE)</f>
        <v>7</v>
      </c>
      <c r="M12" s="19">
        <f>VLOOKUP(B12,'W07'!$A$3:$B$100,2, FALSE)</f>
        <v>12</v>
      </c>
      <c r="N12" s="19">
        <f>VLOOKUP(B12,'W08'!$A$3:$B$100,2, FALSE)</f>
        <v>9</v>
      </c>
      <c r="O12" s="19">
        <f>VLOOKUP(B12,'W09'!$A$3:$B$100,2, FALSE)</f>
        <v>8</v>
      </c>
      <c r="P12" s="19">
        <f>VLOOKUP(B12,'W10'!$A$3:$B$100,2, FALSE)</f>
        <v>8</v>
      </c>
      <c r="Q12" s="19">
        <f>VLOOKUP(B12,'W11'!$A$3:$B$100,2, FALSE)</f>
        <v>10</v>
      </c>
      <c r="R12" s="19">
        <f>VLOOKUP(B12,'W12'!$A$3:$B$100,2, FALSE)</f>
        <v>9</v>
      </c>
      <c r="S12" s="19">
        <f>VLOOKUP(B12,'W13'!$A$3:$B$100,2, FALSE)</f>
        <v>9</v>
      </c>
      <c r="T12" s="19">
        <f>VLOOKUP(B12,'W14'!$A$3:$B$100,2, FALSE)</f>
        <v>10</v>
      </c>
      <c r="U12" s="19">
        <f>VLOOKUP(B12,'W15'!$A$3:$B$100,2, FALSE)</f>
        <v>10</v>
      </c>
      <c r="V12" s="19">
        <f>VLOOKUP(B12,'W16'!$A$3:$B$100,2, FALSE)</f>
        <v>8</v>
      </c>
      <c r="W12" s="19">
        <f>VLOOKUP(B12,'W17'!$A$3:$B$100,2, FALSE)</f>
        <v>8</v>
      </c>
      <c r="X12" s="19">
        <f>VLOOKUP(B12,'W18'!$A$3:$B$100,2, FALSE)</f>
        <v>7</v>
      </c>
      <c r="Y12" s="39">
        <f t="shared" si="3"/>
        <v>156</v>
      </c>
    </row>
    <row r="13" spans="1:25" x14ac:dyDescent="0.25">
      <c r="A13" s="41">
        <v>11</v>
      </c>
      <c r="B13" s="15" t="s">
        <v>35</v>
      </c>
      <c r="C13" s="4">
        <f t="shared" si="0"/>
        <v>152</v>
      </c>
      <c r="D13" s="4">
        <f>$Y$28-$G$28</f>
        <v>244</v>
      </c>
      <c r="E13" s="55">
        <f t="shared" si="2"/>
        <v>0.62295081967213117</v>
      </c>
      <c r="G13" s="44" t="s">
        <v>93</v>
      </c>
      <c r="H13" s="19">
        <f>VLOOKUP(B13,'W02'!$A$3:$B$100,2, FALSE)</f>
        <v>9</v>
      </c>
      <c r="I13" s="19">
        <f>VLOOKUP(B13,'W03'!$A$3:$B$100,2, FALSE)</f>
        <v>11</v>
      </c>
      <c r="J13" s="19">
        <f>VLOOKUP(B13,'W04'!$A$3:$B$100,2, FALSE)</f>
        <v>9</v>
      </c>
      <c r="K13" s="19">
        <f>VLOOKUP(B13,'W05'!$A$3:$B$100,2, FALSE)</f>
        <v>8</v>
      </c>
      <c r="L13" s="19">
        <f>VLOOKUP(B13,'W06'!$A$3:$B$100,2, FALSE)</f>
        <v>8</v>
      </c>
      <c r="M13" s="19">
        <f>VLOOKUP(B13,'W07'!$A$3:$B$100,2, FALSE)</f>
        <v>13</v>
      </c>
      <c r="N13" s="19">
        <f>VLOOKUP(B13,'W08'!$A$3:$B$100,2, FALSE)</f>
        <v>10</v>
      </c>
      <c r="O13" s="19">
        <f>VLOOKUP(B13,'W09'!$A$3:$B$100,2, FALSE)</f>
        <v>6</v>
      </c>
      <c r="P13" s="19">
        <f>VLOOKUP(B13,'W10'!$A$3:$B$100,2, FALSE)</f>
        <v>9</v>
      </c>
      <c r="Q13" s="19">
        <f>VLOOKUP(B13,'W11'!$A$3:$B$100,2, FALSE)</f>
        <v>10</v>
      </c>
      <c r="R13" s="19">
        <f>VLOOKUP(B13,'W12'!$A$3:$B$100,2, FALSE)</f>
        <v>12</v>
      </c>
      <c r="S13" s="19">
        <f>VLOOKUP(B13,'W13'!$A$3:$B$100,2, FALSE)</f>
        <v>8</v>
      </c>
      <c r="T13" s="19">
        <f>VLOOKUP(B13,'W14'!$A$3:$B$100,2, FALSE)</f>
        <v>8</v>
      </c>
      <c r="U13" s="19">
        <f>VLOOKUP(B13,'W15'!$A$3:$B$100,2, FALSE)</f>
        <v>7</v>
      </c>
      <c r="V13" s="19">
        <f>VLOOKUP(B13,'W16'!$A$3:$B$100,2, FALSE)</f>
        <v>8</v>
      </c>
      <c r="W13" s="19">
        <f>VLOOKUP(B13,'W17'!$A$3:$B$100,2, FALSE)</f>
        <v>9</v>
      </c>
      <c r="X13" s="19">
        <f>VLOOKUP(B13,'W18'!$A$3:$B$100,2, FALSE)</f>
        <v>7</v>
      </c>
      <c r="Y13" s="39">
        <f t="shared" si="3"/>
        <v>152</v>
      </c>
    </row>
    <row r="14" spans="1:25" x14ac:dyDescent="0.25">
      <c r="A14" s="41">
        <v>12</v>
      </c>
      <c r="B14" s="15" t="s">
        <v>52</v>
      </c>
      <c r="C14" s="4">
        <f t="shared" si="0"/>
        <v>152</v>
      </c>
      <c r="D14" s="4">
        <f>$Y$28</f>
        <v>259</v>
      </c>
      <c r="E14" s="55">
        <f t="shared" si="2"/>
        <v>0.58687258687258692</v>
      </c>
      <c r="G14" s="19">
        <f>VLOOKUP(B14,'W01'!$A$3:$B$100,2, FALSE)</f>
        <v>8</v>
      </c>
      <c r="H14" s="19">
        <f>VLOOKUP(B14,'W02'!$A$3:$B$100,2, FALSE)</f>
        <v>9</v>
      </c>
      <c r="I14" s="19">
        <f>VLOOKUP(B14,'W03'!$A$3:$B$100,2, FALSE)</f>
        <v>8</v>
      </c>
      <c r="J14" s="19">
        <f>VLOOKUP(B14,'W04'!$A$3:$B$100,2, FALSE)</f>
        <v>13</v>
      </c>
      <c r="K14" s="19">
        <f>VLOOKUP(B14,'W05'!$A$3:$B$100,2, FALSE)</f>
        <v>9</v>
      </c>
      <c r="L14" s="19">
        <f>VLOOKUP(B14,'W06'!$A$3:$B$100,2, FALSE)</f>
        <v>6</v>
      </c>
      <c r="M14" s="19">
        <f>VLOOKUP(B14,'W07'!$A$3:$B$100,2, FALSE)</f>
        <v>10</v>
      </c>
      <c r="N14" s="19">
        <f>VLOOKUP(B14,'W08'!$A$3:$B$100,2, FALSE)</f>
        <v>10</v>
      </c>
      <c r="O14" s="19">
        <f>VLOOKUP(B14,'W09'!$A$3:$B$100,2, FALSE)</f>
        <v>6</v>
      </c>
      <c r="P14" s="19">
        <f>VLOOKUP(B14,'W10'!$A$3:$B$100,2, FALSE)</f>
        <v>9</v>
      </c>
      <c r="Q14" s="19">
        <f>VLOOKUP(B14,'W11'!$A$3:$B$100,2, FALSE)</f>
        <v>11</v>
      </c>
      <c r="R14" s="19">
        <f>VLOOKUP(B14,'W12'!$A$3:$B$100,2, FALSE)</f>
        <v>10</v>
      </c>
      <c r="S14" s="19">
        <f>VLOOKUP(B14,'W13'!$A$3:$B$100,2, FALSE)</f>
        <v>9</v>
      </c>
      <c r="T14" s="19">
        <f>VLOOKUP(B14,'W14'!$A$3:$B$100,2, FALSE)</f>
        <v>10</v>
      </c>
      <c r="U14" s="19">
        <f>VLOOKUP(B14,'W15'!$A$3:$B$100,2, FALSE)</f>
        <v>3</v>
      </c>
      <c r="V14" s="19">
        <f>VLOOKUP(B14,'W16'!$A$3:$B$100,2, FALSE)</f>
        <v>6</v>
      </c>
      <c r="W14" s="19">
        <f>VLOOKUP(B14,'W17'!$A$3:$B$100,2, FALSE)</f>
        <v>6</v>
      </c>
      <c r="X14" s="19">
        <f>VLOOKUP(B14,'W18'!$A$3:$B$100,2, FALSE)</f>
        <v>9</v>
      </c>
      <c r="Y14" s="39">
        <f t="shared" si="3"/>
        <v>152</v>
      </c>
    </row>
    <row r="15" spans="1:25" x14ac:dyDescent="0.25">
      <c r="A15" s="41">
        <v>13</v>
      </c>
      <c r="B15" s="15" t="s">
        <v>32</v>
      </c>
      <c r="C15" s="4">
        <f t="shared" si="0"/>
        <v>151</v>
      </c>
      <c r="D15" s="4">
        <f>$Y$28-$G$28-$H$28</f>
        <v>229</v>
      </c>
      <c r="E15" s="55">
        <f t="shared" si="2"/>
        <v>0.65938864628820959</v>
      </c>
      <c r="G15" s="44" t="s">
        <v>93</v>
      </c>
      <c r="H15" s="44" t="s">
        <v>93</v>
      </c>
      <c r="I15" s="19">
        <f>VLOOKUP(B15,'W03'!$A$3:$B$100,2, FALSE)</f>
        <v>12</v>
      </c>
      <c r="J15" s="19">
        <f>VLOOKUP(B15,'W04'!$A$3:$B$100,2, FALSE)</f>
        <v>9</v>
      </c>
      <c r="K15" s="19">
        <f>VLOOKUP(B15,'W05'!$A$3:$B$100,2, FALSE)</f>
        <v>7</v>
      </c>
      <c r="L15" s="19">
        <f>VLOOKUP(B15,'W06'!$A$3:$B$100,2, FALSE)</f>
        <v>6</v>
      </c>
      <c r="M15" s="19">
        <f>VLOOKUP(B15,'W07'!$A$3:$B$100,2, FALSE)</f>
        <v>12</v>
      </c>
      <c r="N15" s="19">
        <f>VLOOKUP(B15,'W08'!$A$3:$B$100,2, FALSE)</f>
        <v>10</v>
      </c>
      <c r="O15" s="19">
        <f>VLOOKUP(B15,'W09'!$A$3:$B$100,2, FALSE)</f>
        <v>9</v>
      </c>
      <c r="P15" s="19">
        <f>VLOOKUP(B15,'W10'!$A$3:$B$100,2, FALSE)</f>
        <v>10</v>
      </c>
      <c r="Q15" s="19">
        <f>VLOOKUP(B15,'W11'!$A$3:$B$100,2, FALSE)</f>
        <v>11</v>
      </c>
      <c r="R15" s="19">
        <f>VLOOKUP(B15,'W12'!$A$3:$B$100,2, FALSE)</f>
        <v>11</v>
      </c>
      <c r="S15" s="19">
        <f>VLOOKUP(B15,'W13'!$A$3:$B$100,2, FALSE)</f>
        <v>9</v>
      </c>
      <c r="T15" s="19">
        <f>VLOOKUP(B15,'W14'!$A$3:$B$100,2, FALSE)</f>
        <v>9</v>
      </c>
      <c r="U15" s="19">
        <f>VLOOKUP(B15,'W15'!$A$3:$B$100,2, FALSE)</f>
        <v>10</v>
      </c>
      <c r="V15" s="19">
        <f>VLOOKUP(B15,'W16'!$A$3:$B$100,2, FALSE)</f>
        <v>10</v>
      </c>
      <c r="W15" s="19">
        <f>VLOOKUP(B15,'W17'!$A$3:$B$100,2, FALSE)</f>
        <v>9</v>
      </c>
      <c r="X15" s="19">
        <f>VLOOKUP(B15,'W18'!$A$3:$B$100,2, FALSE)</f>
        <v>7</v>
      </c>
      <c r="Y15" s="39">
        <f t="shared" si="3"/>
        <v>151</v>
      </c>
    </row>
    <row r="16" spans="1:25" x14ac:dyDescent="0.25">
      <c r="A16" s="41">
        <v>14</v>
      </c>
      <c r="B16" s="15" t="s">
        <v>45</v>
      </c>
      <c r="C16" s="4">
        <f t="shared" si="0"/>
        <v>149</v>
      </c>
      <c r="D16" s="4">
        <f>$Y$28</f>
        <v>259</v>
      </c>
      <c r="E16" s="55">
        <f t="shared" si="2"/>
        <v>0.57528957528957525</v>
      </c>
      <c r="G16" s="54">
        <f>VLOOKUP(B16,'W01'!$A$3:$B$100,2, FALSE)</f>
        <v>8</v>
      </c>
      <c r="H16" s="19">
        <f>VLOOKUP(B16,'W02'!$A$3:$B$100,2, FALSE)</f>
        <v>11</v>
      </c>
      <c r="I16" s="19">
        <f>VLOOKUP(B16,'W03'!$A$3:$B$100,2, FALSE)</f>
        <v>7</v>
      </c>
      <c r="J16" s="19">
        <f>VLOOKUP(B16,'W04'!$A$3:$B$100,2, FALSE)</f>
        <v>6</v>
      </c>
      <c r="K16" s="19">
        <f>VLOOKUP(B16,'W05'!$A$3:$B$100,2, FALSE)</f>
        <v>8</v>
      </c>
      <c r="L16" s="19">
        <f>VLOOKUP(B16,'W06'!$A$3:$B$100,2, FALSE)</f>
        <v>6</v>
      </c>
      <c r="M16" s="19">
        <f>VLOOKUP(B16,'W07'!$A$3:$B$100,2, FALSE)</f>
        <v>12</v>
      </c>
      <c r="N16" s="19">
        <f>VLOOKUP(B16,'W08'!$A$3:$B$100,2, FALSE)</f>
        <v>5</v>
      </c>
      <c r="O16" s="19">
        <f>VLOOKUP(B16,'W09'!$A$3:$B$100,2, FALSE)</f>
        <v>10</v>
      </c>
      <c r="P16" s="19">
        <f>VLOOKUP(B16,'W10'!$A$3:$B$100,2, FALSE)</f>
        <v>9</v>
      </c>
      <c r="Q16" s="19">
        <f>VLOOKUP(B16,'W11'!$A$3:$B$100,2, FALSE)</f>
        <v>11</v>
      </c>
      <c r="R16" s="19">
        <f>VLOOKUP(B16,'W12'!$A$3:$B$100,2, FALSE)</f>
        <v>8</v>
      </c>
      <c r="S16" s="19">
        <f>VLOOKUP(B16,'W13'!$A$3:$B$100,2, FALSE)</f>
        <v>9</v>
      </c>
      <c r="T16" s="19">
        <f>VLOOKUP(B16,'W14'!$A$3:$B$100,2, FALSE)</f>
        <v>8</v>
      </c>
      <c r="U16" s="19">
        <f>VLOOKUP(B16,'W15'!$A$3:$B$100,2, FALSE)</f>
        <v>11</v>
      </c>
      <c r="V16" s="19">
        <f>VLOOKUP(B16,'W16'!$A$3:$B$100,2, FALSE)</f>
        <v>9</v>
      </c>
      <c r="W16" s="19">
        <f>VLOOKUP(B16,'W17'!$A$3:$B$100,2, FALSE)</f>
        <v>6</v>
      </c>
      <c r="X16" s="19">
        <f>VLOOKUP(B16,'W18'!$A$3:$B$100,2, FALSE)</f>
        <v>5</v>
      </c>
      <c r="Y16" s="39">
        <f t="shared" si="3"/>
        <v>149</v>
      </c>
    </row>
    <row r="17" spans="1:25" x14ac:dyDescent="0.25">
      <c r="A17" s="41">
        <v>15</v>
      </c>
      <c r="B17" s="15" t="s">
        <v>47</v>
      </c>
      <c r="C17" s="4">
        <f t="shared" si="0"/>
        <v>147</v>
      </c>
      <c r="D17" s="4">
        <f>$Y$28</f>
        <v>259</v>
      </c>
      <c r="E17" s="55">
        <f t="shared" si="2"/>
        <v>0.56756756756756754</v>
      </c>
      <c r="G17" s="19">
        <f>VLOOKUP(B17,'W01'!$A$3:$B$100,2, FALSE)</f>
        <v>7</v>
      </c>
      <c r="H17" s="19">
        <f>VLOOKUP(B17,'W02'!$A$3:$B$100,2, FALSE)</f>
        <v>8</v>
      </c>
      <c r="I17" s="19">
        <f>VLOOKUP(B17,'W03'!$A$3:$B$100,2, FALSE)</f>
        <v>9</v>
      </c>
      <c r="J17" s="19">
        <f>VLOOKUP(B17,'W04'!$A$3:$B$100,2, FALSE)</f>
        <v>10</v>
      </c>
      <c r="K17" s="19">
        <f>VLOOKUP(B17,'W05'!$A$3:$B$100,2, FALSE)</f>
        <v>4</v>
      </c>
      <c r="L17" s="19">
        <f>VLOOKUP(B17,'W06'!$A$3:$B$100,2, FALSE)</f>
        <v>5</v>
      </c>
      <c r="M17" s="19">
        <f>VLOOKUP(B17,'W07'!$A$3:$B$100,2, FALSE)</f>
        <v>13</v>
      </c>
      <c r="N17" s="19">
        <f>VLOOKUP(B17,'W08'!$A$3:$B$100,2, FALSE)</f>
        <v>7</v>
      </c>
      <c r="O17" s="19">
        <f>VLOOKUP(B17,'W09'!$A$3:$B$100,2, FALSE)</f>
        <v>5</v>
      </c>
      <c r="P17" s="19">
        <f>VLOOKUP(B17,'W10'!$A$3:$B$100,2, FALSE)</f>
        <v>10</v>
      </c>
      <c r="Q17" s="19">
        <f>VLOOKUP(B17,'W11'!$A$3:$B$100,2, FALSE)</f>
        <v>10</v>
      </c>
      <c r="R17" s="19">
        <f>VLOOKUP(B17,'W12'!$A$3:$B$100,2, FALSE)</f>
        <v>12</v>
      </c>
      <c r="S17" s="19">
        <f>VLOOKUP(B17,'W13'!$A$3:$B$100,2, FALSE)</f>
        <v>10</v>
      </c>
      <c r="T17" s="19">
        <f>VLOOKUP(B17,'W14'!$A$3:$B$100,2, FALSE)</f>
        <v>11</v>
      </c>
      <c r="U17" s="19">
        <f>VLOOKUP(B17,'W15'!$A$3:$B$100,2, FALSE)</f>
        <v>3</v>
      </c>
      <c r="V17" s="19">
        <f>VLOOKUP(B17,'W16'!$A$3:$B$100,2, FALSE)</f>
        <v>10</v>
      </c>
      <c r="W17" s="19">
        <f>VLOOKUP(B17,'W17'!$A$3:$B$100,2, FALSE)</f>
        <v>6</v>
      </c>
      <c r="X17" s="19">
        <f>VLOOKUP(B17,'W18'!$A$3:$B$100,2, FALSE)</f>
        <v>7</v>
      </c>
      <c r="Y17" s="39">
        <f t="shared" si="3"/>
        <v>147</v>
      </c>
    </row>
    <row r="18" spans="1:25" x14ac:dyDescent="0.25">
      <c r="A18" s="41">
        <v>16</v>
      </c>
      <c r="B18" s="15" t="s">
        <v>50</v>
      </c>
      <c r="C18" s="4">
        <f t="shared" si="0"/>
        <v>145</v>
      </c>
      <c r="D18" s="4">
        <f>$Y$28</f>
        <v>259</v>
      </c>
      <c r="E18" s="55">
        <f t="shared" si="2"/>
        <v>0.55984555984555984</v>
      </c>
      <c r="G18" s="19">
        <f>VLOOKUP(B18,'W01'!$A$3:$B$100,2, FALSE)</f>
        <v>8</v>
      </c>
      <c r="H18" s="19">
        <f>VLOOKUP(B18,'W02'!$A$3:$B$100,2, FALSE)</f>
        <v>8</v>
      </c>
      <c r="I18" s="19">
        <f>VLOOKUP(B18,'W03'!$A$3:$B$100,2, FALSE)</f>
        <v>4</v>
      </c>
      <c r="J18" s="19">
        <f>VLOOKUP(B18,'W04'!$A$3:$B$100,2, FALSE)</f>
        <v>11</v>
      </c>
      <c r="K18" s="19">
        <f>VLOOKUP(B18,'W05'!$A$3:$B$100,2, FALSE)</f>
        <v>7</v>
      </c>
      <c r="L18" s="19">
        <f>VLOOKUP(B18,'W06'!$A$3:$B$100,2, FALSE)</f>
        <v>4</v>
      </c>
      <c r="M18" s="19">
        <f>VLOOKUP(B18,'W07'!$A$3:$B$100,2, FALSE)</f>
        <v>10</v>
      </c>
      <c r="N18" s="19">
        <f>VLOOKUP(B18,'W08'!$A$3:$B$100,2, FALSE)</f>
        <v>9</v>
      </c>
      <c r="O18" s="19">
        <f>VLOOKUP(B18,'W09'!$A$3:$B$100,2, FALSE)</f>
        <v>8</v>
      </c>
      <c r="P18" s="19">
        <f>VLOOKUP(B18,'W10'!$A$3:$B$100,2, FALSE)</f>
        <v>10</v>
      </c>
      <c r="Q18" s="19">
        <f>VLOOKUP(B18,'W11'!$A$3:$B$100,2, FALSE)</f>
        <v>11</v>
      </c>
      <c r="R18" s="19">
        <f>VLOOKUP(B18,'W12'!$A$3:$B$100,2, FALSE)</f>
        <v>11</v>
      </c>
      <c r="S18" s="19">
        <f>VLOOKUP(B18,'W13'!$A$3:$B$100,2, FALSE)</f>
        <v>9</v>
      </c>
      <c r="T18" s="19">
        <f>VLOOKUP(B18,'W14'!$A$3:$B$100,2, FALSE)</f>
        <v>9</v>
      </c>
      <c r="U18" s="19">
        <f>VLOOKUP(B18,'W15'!$A$3:$B$100,2, FALSE)</f>
        <v>8</v>
      </c>
      <c r="V18" s="19">
        <f>VLOOKUP(B18,'W16'!$A$3:$B$100,2, FALSE)</f>
        <v>6</v>
      </c>
      <c r="W18" s="19">
        <f>VLOOKUP(B18,'W17'!$A$3:$B$100,2, FALSE)</f>
        <v>6</v>
      </c>
      <c r="X18" s="19">
        <f>VLOOKUP(B18,'W18'!$A$3:$B$100,2, FALSE)</f>
        <v>6</v>
      </c>
      <c r="Y18" s="39">
        <f t="shared" si="3"/>
        <v>145</v>
      </c>
    </row>
    <row r="19" spans="1:25" x14ac:dyDescent="0.25">
      <c r="A19" s="41">
        <v>17</v>
      </c>
      <c r="B19" s="15" t="s">
        <v>56</v>
      </c>
      <c r="C19" s="4">
        <f t="shared" si="0"/>
        <v>143</v>
      </c>
      <c r="D19" s="4">
        <f>$Y$28</f>
        <v>259</v>
      </c>
      <c r="E19" s="55">
        <f t="shared" si="2"/>
        <v>0.55212355212355213</v>
      </c>
      <c r="G19" s="19">
        <f>VLOOKUP(B19,'W01'!$A$3:$B$100,2, FALSE)</f>
        <v>8</v>
      </c>
      <c r="H19" s="19">
        <f>VLOOKUP(B19,'W02'!$A$3:$B$100,2, FALSE)</f>
        <v>9</v>
      </c>
      <c r="I19" s="19">
        <f>VLOOKUP(B19,'W03'!$A$3:$B$100,2, FALSE)</f>
        <v>6</v>
      </c>
      <c r="J19" s="19">
        <f>VLOOKUP(B19,'W04'!$A$3:$B$100,2, FALSE)</f>
        <v>9</v>
      </c>
      <c r="K19" s="19">
        <f>VLOOKUP(B19,'W05'!$A$3:$B$100,2, FALSE)</f>
        <v>6</v>
      </c>
      <c r="L19" s="19">
        <f>VLOOKUP(B19,'W06'!$A$3:$B$100,2, FALSE)</f>
        <v>7</v>
      </c>
      <c r="M19" s="19">
        <f>VLOOKUP(B19,'W07'!$A$3:$B$100,2, FALSE)</f>
        <v>12</v>
      </c>
      <c r="N19" s="19">
        <f>VLOOKUP(B19,'W08'!$A$3:$B$100,2, FALSE)</f>
        <v>7</v>
      </c>
      <c r="O19" s="19">
        <f>VLOOKUP(B19,'W09'!$A$3:$B$100,2, FALSE)</f>
        <v>9</v>
      </c>
      <c r="P19" s="19">
        <f>VLOOKUP(B19,'W10'!$A$3:$B$100,2, FALSE)</f>
        <v>9</v>
      </c>
      <c r="Q19" s="19">
        <f>VLOOKUP(B19,'W11'!$A$3:$B$100,2, FALSE)</f>
        <v>13</v>
      </c>
      <c r="R19" s="19">
        <f>VLOOKUP(B19,'W12'!$A$3:$B$100,2, FALSE)</f>
        <v>12</v>
      </c>
      <c r="S19" s="19">
        <f>VLOOKUP(B19,'W13'!$A$3:$B$100,2, FALSE)</f>
        <v>8</v>
      </c>
      <c r="T19" s="19">
        <f>VLOOKUP(B19,'W14'!$A$3:$B$100,2, FALSE)</f>
        <v>8</v>
      </c>
      <c r="U19" s="19">
        <f>VLOOKUP(B19,'W15'!$A$3:$B$100,2, FALSE)</f>
        <v>3</v>
      </c>
      <c r="V19" s="19">
        <f>VLOOKUP(B19,'W16'!$A$3:$B$100,2, FALSE)</f>
        <v>6</v>
      </c>
      <c r="W19" s="19">
        <f>VLOOKUP(B19,'W17'!$A$3:$B$100,2, FALSE)</f>
        <v>6</v>
      </c>
      <c r="X19" s="19">
        <f>VLOOKUP(B19,'W18'!$A$3:$B$100,2, FALSE)</f>
        <v>5</v>
      </c>
      <c r="Y19" s="39">
        <f t="shared" si="3"/>
        <v>143</v>
      </c>
    </row>
    <row r="20" spans="1:25" x14ac:dyDescent="0.25">
      <c r="A20" s="41">
        <v>18</v>
      </c>
      <c r="B20" s="15" t="s">
        <v>53</v>
      </c>
      <c r="C20" s="4">
        <f t="shared" si="0"/>
        <v>138</v>
      </c>
      <c r="D20" s="4">
        <f>$Y$28-$G$28-$H$28</f>
        <v>229</v>
      </c>
      <c r="E20" s="55">
        <f t="shared" si="2"/>
        <v>0.6026200873362445</v>
      </c>
      <c r="G20" s="44" t="s">
        <v>93</v>
      </c>
      <c r="H20" s="44" t="s">
        <v>93</v>
      </c>
      <c r="I20" s="19">
        <f>VLOOKUP(B20,'W03'!$A$3:$B$100,2, FALSE)</f>
        <v>6</v>
      </c>
      <c r="J20" s="19">
        <f>VLOOKUP(B20,'W04'!$A$3:$B$100,2, FALSE)</f>
        <v>9</v>
      </c>
      <c r="K20" s="19">
        <f>VLOOKUP(B20,'W05'!$A$3:$B$100,2, FALSE)</f>
        <v>9</v>
      </c>
      <c r="L20" s="19">
        <f>VLOOKUP(B20,'W06'!$A$3:$B$100,2, FALSE)</f>
        <v>8</v>
      </c>
      <c r="M20" s="19">
        <f>VLOOKUP(B20,'W07'!$A$3:$B$100,2, FALSE)</f>
        <v>9</v>
      </c>
      <c r="N20" s="19">
        <f>VLOOKUP(B20,'W08'!$A$3:$B$100,2, FALSE)</f>
        <v>10</v>
      </c>
      <c r="O20" s="19">
        <f>VLOOKUP(B20,'W09'!$A$3:$B$100,2, FALSE)</f>
        <v>9</v>
      </c>
      <c r="P20" s="19">
        <f>VLOOKUP(B20,'W10'!$A$3:$B$100,2, FALSE)</f>
        <v>6</v>
      </c>
      <c r="Q20" s="19">
        <f>VLOOKUP(B20,'W11'!$A$3:$B$100,2, FALSE)</f>
        <v>10</v>
      </c>
      <c r="R20" s="19">
        <f>VLOOKUP(B20,'W12'!$A$3:$B$100,2, FALSE)</f>
        <v>12</v>
      </c>
      <c r="S20" s="19">
        <f>VLOOKUP(B20,'W13'!$A$3:$B$100,2, FALSE)</f>
        <v>9</v>
      </c>
      <c r="T20" s="19">
        <f>VLOOKUP(B20,'W14'!$A$3:$B$100,2, FALSE)</f>
        <v>8</v>
      </c>
      <c r="U20" s="19">
        <f>VLOOKUP(B20,'W15'!$A$3:$B$100,2, FALSE)</f>
        <v>11</v>
      </c>
      <c r="V20" s="19">
        <f>VLOOKUP(B20,'W16'!$A$3:$B$100,2, FALSE)</f>
        <v>7</v>
      </c>
      <c r="W20" s="19">
        <f>VLOOKUP(B20,'W17'!$A$3:$B$100,2, FALSE)</f>
        <v>10</v>
      </c>
      <c r="X20" s="19">
        <f>VLOOKUP(B20,'W18'!$A$3:$B$100,2, FALSE)</f>
        <v>5</v>
      </c>
      <c r="Y20" s="39">
        <f t="shared" si="3"/>
        <v>138</v>
      </c>
    </row>
    <row r="21" spans="1:25" x14ac:dyDescent="0.25">
      <c r="A21" s="41">
        <v>19</v>
      </c>
      <c r="B21" s="15" t="s">
        <v>57</v>
      </c>
      <c r="C21" s="4">
        <f t="shared" si="0"/>
        <v>121</v>
      </c>
      <c r="D21" s="4">
        <f>$Y$28-$G$28-$H$28-$I$28-$J$28</f>
        <v>201</v>
      </c>
      <c r="E21" s="55">
        <f t="shared" si="2"/>
        <v>0.60199004975124382</v>
      </c>
      <c r="G21" s="44" t="s">
        <v>93</v>
      </c>
      <c r="H21" s="44" t="s">
        <v>93</v>
      </c>
      <c r="I21" s="44" t="s">
        <v>93</v>
      </c>
      <c r="J21" s="44" t="s">
        <v>93</v>
      </c>
      <c r="K21" s="19">
        <f>VLOOKUP(B21,'W05'!$A$3:$B$100,2, FALSE)</f>
        <v>7</v>
      </c>
      <c r="L21" s="19">
        <f>VLOOKUP(B21,'W06'!$A$3:$B$100,2, FALSE)</f>
        <v>8</v>
      </c>
      <c r="M21" s="19">
        <f>VLOOKUP(B21,'W07'!$A$3:$B$100,2, FALSE)</f>
        <v>12</v>
      </c>
      <c r="N21" s="19">
        <f>VLOOKUP(B21,'W08'!$A$3:$B$100,2, FALSE)</f>
        <v>10</v>
      </c>
      <c r="O21" s="19">
        <f>VLOOKUP(B21,'W09'!$A$3:$B$100,2, FALSE)</f>
        <v>9</v>
      </c>
      <c r="P21" s="19">
        <f>VLOOKUP(B21,'W10'!$A$3:$B$100,2, FALSE)</f>
        <v>9</v>
      </c>
      <c r="Q21" s="19">
        <f>VLOOKUP(B21,'W11'!$A$3:$B$100,2, FALSE)</f>
        <v>14</v>
      </c>
      <c r="R21" s="19">
        <f>VLOOKUP(B21,'W12'!$A$3:$B$100,2, FALSE)</f>
        <v>9</v>
      </c>
      <c r="S21" s="19">
        <f>VLOOKUP(B21,'W13'!$A$3:$B$100,2, FALSE)</f>
        <v>9</v>
      </c>
      <c r="T21" s="19">
        <f>VLOOKUP(B21,'W14'!$A$3:$B$100,2, FALSE)</f>
        <v>6</v>
      </c>
      <c r="U21" s="19">
        <f>VLOOKUP(B21,'W15'!$A$3:$B$100,2, FALSE)</f>
        <v>9</v>
      </c>
      <c r="V21" s="19">
        <f>VLOOKUP(B21,'W16'!$A$3:$B$100,2, FALSE)</f>
        <v>6</v>
      </c>
      <c r="W21" s="19">
        <f>VLOOKUP(B21,'W17'!$A$3:$B$100,2, FALSE)</f>
        <v>6</v>
      </c>
      <c r="X21" s="19">
        <f>VLOOKUP(B21,'W18'!$A$3:$B$100,2, FALSE)</f>
        <v>7</v>
      </c>
      <c r="Y21" s="39">
        <f t="shared" si="3"/>
        <v>121</v>
      </c>
    </row>
    <row r="22" spans="1:25" x14ac:dyDescent="0.25">
      <c r="A22" s="41">
        <v>20</v>
      </c>
      <c r="B22" s="15" t="s">
        <v>29</v>
      </c>
      <c r="C22" s="4">
        <f t="shared" si="0"/>
        <v>112</v>
      </c>
      <c r="D22" s="4">
        <f>$Y$28-$G$28-$H$28-$I$28-$J$28-$K$28-$L$28</f>
        <v>173</v>
      </c>
      <c r="E22" s="55">
        <f t="shared" si="2"/>
        <v>0.64739884393063585</v>
      </c>
      <c r="G22" s="44" t="s">
        <v>93</v>
      </c>
      <c r="H22" s="44" t="s">
        <v>93</v>
      </c>
      <c r="I22" s="44" t="s">
        <v>93</v>
      </c>
      <c r="J22" s="44" t="s">
        <v>93</v>
      </c>
      <c r="K22" s="44" t="s">
        <v>93</v>
      </c>
      <c r="L22" s="44" t="s">
        <v>93</v>
      </c>
      <c r="M22" s="19">
        <f>VLOOKUP(B22,'W07'!$A$3:$B$100,2, FALSE)</f>
        <v>12</v>
      </c>
      <c r="N22" s="19">
        <f>VLOOKUP(B22,'W08'!$A$3:$B$100,2, FALSE)</f>
        <v>10</v>
      </c>
      <c r="O22" s="19">
        <f>VLOOKUP(B22,'W09'!$A$3:$B$100,2, FALSE)</f>
        <v>4</v>
      </c>
      <c r="P22" s="19">
        <f>VLOOKUP(B22,'W10'!$A$3:$B$100,2, FALSE)</f>
        <v>8</v>
      </c>
      <c r="Q22" s="19">
        <f>VLOOKUP(B22,'W11'!$A$3:$B$100,2, FALSE)</f>
        <v>12</v>
      </c>
      <c r="R22" s="19">
        <f>VLOOKUP(B22,'W12'!$A$3:$B$100,2, FALSE)</f>
        <v>9</v>
      </c>
      <c r="S22" s="19">
        <f>VLOOKUP(B22,'W13'!$A$3:$B$100,2, FALSE)</f>
        <v>7</v>
      </c>
      <c r="T22" s="19">
        <f>VLOOKUP(B22,'W14'!$A$3:$B$100,2, FALSE)</f>
        <v>8</v>
      </c>
      <c r="U22" s="19">
        <f>VLOOKUP(B22,'W15'!$A$3:$B$100,2, FALSE)</f>
        <v>11</v>
      </c>
      <c r="V22" s="19">
        <f>VLOOKUP(B22,'W16'!$A$3:$B$100,2, FALSE)</f>
        <v>10</v>
      </c>
      <c r="W22" s="19">
        <f>VLOOKUP(B22,'W17'!$A$3:$B$100,2, FALSE)</f>
        <v>12</v>
      </c>
      <c r="X22" s="19">
        <f>VLOOKUP(B22,'W18'!$A$3:$B$100,2, FALSE)</f>
        <v>9</v>
      </c>
      <c r="Y22" s="39">
        <f t="shared" si="3"/>
        <v>112</v>
      </c>
    </row>
    <row r="23" spans="1:25" x14ac:dyDescent="0.25">
      <c r="A23" s="41">
        <v>21</v>
      </c>
      <c r="B23" s="15" t="s">
        <v>51</v>
      </c>
      <c r="C23" s="4">
        <f t="shared" si="0"/>
        <v>70</v>
      </c>
      <c r="D23" s="4">
        <f>$Y$28-$G$28-$H$28-$I$28-$J$28-$K$28-$L$28-$M$28-$N$28-$O$28-$P$28</f>
        <v>116</v>
      </c>
      <c r="E23" s="55">
        <f t="shared" si="2"/>
        <v>0.60344827586206895</v>
      </c>
      <c r="G23" s="44" t="s">
        <v>93</v>
      </c>
      <c r="H23" s="44" t="s">
        <v>93</v>
      </c>
      <c r="I23" s="44" t="s">
        <v>93</v>
      </c>
      <c r="J23" s="44" t="s">
        <v>93</v>
      </c>
      <c r="K23" s="44" t="s">
        <v>93</v>
      </c>
      <c r="L23" s="44" t="s">
        <v>93</v>
      </c>
      <c r="M23" s="44" t="s">
        <v>93</v>
      </c>
      <c r="N23" s="44" t="s">
        <v>93</v>
      </c>
      <c r="O23" s="44" t="s">
        <v>93</v>
      </c>
      <c r="P23" s="44" t="s">
        <v>93</v>
      </c>
      <c r="Q23" s="19">
        <f>VLOOKUP(B23,'W11'!$A$3:$B$100,2, FALSE)</f>
        <v>12</v>
      </c>
      <c r="R23" s="19">
        <f>VLOOKUP(B23,'W12'!$A$3:$B$100,2, FALSE)</f>
        <v>11</v>
      </c>
      <c r="S23" s="19">
        <f>VLOOKUP(B23,'W13'!$A$3:$B$100,2, FALSE)</f>
        <v>8</v>
      </c>
      <c r="T23" s="19">
        <f>VLOOKUP(B23,'W14'!$A$3:$B$100,2, FALSE)</f>
        <v>8</v>
      </c>
      <c r="U23" s="19">
        <f>VLOOKUP(B23,'W15'!$A$3:$B$100,2, FALSE)</f>
        <v>9</v>
      </c>
      <c r="V23" s="19">
        <f>VLOOKUP(B23,'W16'!$A$3:$B$100,2, FALSE)</f>
        <v>9</v>
      </c>
      <c r="W23" s="19">
        <f>VLOOKUP(B23,'W17'!$A$3:$B$100,2, FALSE)</f>
        <v>8</v>
      </c>
      <c r="X23" s="19">
        <f>VLOOKUP(B23,'W18'!$A$3:$B$100,2, FALSE)</f>
        <v>5</v>
      </c>
      <c r="Y23" s="39">
        <f t="shared" si="3"/>
        <v>70</v>
      </c>
    </row>
    <row r="24" spans="1:25" x14ac:dyDescent="0.25">
      <c r="A24" s="41">
        <v>22</v>
      </c>
      <c r="B24" s="15" t="s">
        <v>31</v>
      </c>
      <c r="C24" s="4">
        <f t="shared" si="0"/>
        <v>61</v>
      </c>
      <c r="D24" s="4">
        <f>$Y$28-$G$28-$H$28-$I$28-$J$28-$K$28-$L$28-$M$28-$N$28-$O$28-$P$28</f>
        <v>116</v>
      </c>
      <c r="E24" s="55">
        <f t="shared" si="2"/>
        <v>0.52586206896551724</v>
      </c>
      <c r="G24" s="44" t="s">
        <v>93</v>
      </c>
      <c r="H24" s="44" t="s">
        <v>93</v>
      </c>
      <c r="I24" s="44" t="s">
        <v>93</v>
      </c>
      <c r="J24" s="44" t="s">
        <v>93</v>
      </c>
      <c r="K24" s="44" t="s">
        <v>93</v>
      </c>
      <c r="L24" s="44" t="s">
        <v>93</v>
      </c>
      <c r="M24" s="44" t="s">
        <v>93</v>
      </c>
      <c r="N24" s="44" t="s">
        <v>93</v>
      </c>
      <c r="O24" s="44" t="s">
        <v>93</v>
      </c>
      <c r="P24" s="44" t="s">
        <v>93</v>
      </c>
      <c r="Q24" s="19">
        <f>VLOOKUP(B24,'W11'!$A$3:$B$100,2, FALSE)</f>
        <v>7</v>
      </c>
      <c r="R24" s="19">
        <f>VLOOKUP(B24,'W12'!$A$3:$B$100,2, FALSE)</f>
        <v>7</v>
      </c>
      <c r="S24" s="19">
        <f>VLOOKUP(B24,'W13'!$A$3:$B$100,2, FALSE)</f>
        <v>9</v>
      </c>
      <c r="T24" s="19">
        <f>VLOOKUP(B24,'W14'!$A$3:$B$100,2, FALSE)</f>
        <v>8</v>
      </c>
      <c r="U24" s="19">
        <f>VLOOKUP(B24,'W15'!$A$3:$B$100,2, FALSE)</f>
        <v>8</v>
      </c>
      <c r="V24" s="19">
        <f>VLOOKUP(B24,'W16'!$A$3:$B$100,2, FALSE)</f>
        <v>7</v>
      </c>
      <c r="W24" s="19">
        <f>VLOOKUP(B24,'W17'!$A$3:$B$100,2, FALSE)</f>
        <v>7</v>
      </c>
      <c r="X24" s="19">
        <f>VLOOKUP(B24,'W18'!$A$3:$B$100,2, FALSE)</f>
        <v>8</v>
      </c>
      <c r="Y24" s="39">
        <f t="shared" si="3"/>
        <v>61</v>
      </c>
    </row>
    <row r="25" spans="1:25" x14ac:dyDescent="0.25">
      <c r="A25" s="41">
        <v>23</v>
      </c>
      <c r="B25" s="15" t="s">
        <v>46</v>
      </c>
      <c r="C25" s="4">
        <f t="shared" si="0"/>
        <v>43</v>
      </c>
      <c r="D25" s="4">
        <f>$Y$28-$G$28-$H$28-$I$28-$J$28-$K$28-$L$28-$M$28-$N$28-$O$28-$P$28-$Q$28-$R$28</f>
        <v>86</v>
      </c>
      <c r="E25" s="55">
        <f t="shared" si="2"/>
        <v>0.5</v>
      </c>
      <c r="G25" s="44" t="s">
        <v>93</v>
      </c>
      <c r="H25" s="44" t="s">
        <v>93</v>
      </c>
      <c r="I25" s="44" t="s">
        <v>93</v>
      </c>
      <c r="J25" s="44" t="s">
        <v>93</v>
      </c>
      <c r="K25" s="44" t="s">
        <v>93</v>
      </c>
      <c r="L25" s="44" t="s">
        <v>93</v>
      </c>
      <c r="M25" s="44" t="s">
        <v>93</v>
      </c>
      <c r="N25" s="44" t="s">
        <v>93</v>
      </c>
      <c r="O25" s="44" t="s">
        <v>93</v>
      </c>
      <c r="P25" s="44" t="s">
        <v>93</v>
      </c>
      <c r="Q25" s="44" t="s">
        <v>93</v>
      </c>
      <c r="R25" s="44" t="s">
        <v>93</v>
      </c>
      <c r="S25" s="19">
        <f>VLOOKUP(B25,'W13'!$A$3:$B$100,2, FALSE)</f>
        <v>8</v>
      </c>
      <c r="T25" s="19">
        <f>VLOOKUP(B25,'W14'!$A$3:$B$100,2, FALSE)</f>
        <v>6</v>
      </c>
      <c r="U25" s="19">
        <f>VLOOKUP(B25,'W15'!$A$3:$B$100,2, FALSE)</f>
        <v>8</v>
      </c>
      <c r="V25" s="19">
        <f>VLOOKUP(B25,'W16'!$A$3:$B$100,2, FALSE)</f>
        <v>9</v>
      </c>
      <c r="W25" s="19">
        <f>VLOOKUP(B25,'W17'!$A$3:$B$100,2, FALSE)</f>
        <v>7</v>
      </c>
      <c r="X25" s="19">
        <f>VLOOKUP(B25,'W18'!$A$3:$B$100,2, FALSE)</f>
        <v>5</v>
      </c>
      <c r="Y25" s="39">
        <f t="shared" si="3"/>
        <v>43</v>
      </c>
    </row>
    <row r="26" spans="1:25" x14ac:dyDescent="0.25">
      <c r="B26" s="18"/>
      <c r="C26" s="12"/>
      <c r="D26" s="12"/>
      <c r="E26" s="56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39"/>
    </row>
    <row r="27" spans="1:25" ht="15.75" thickBot="1" x14ac:dyDescent="0.3">
      <c r="B27" s="16" t="s">
        <v>44</v>
      </c>
      <c r="C27" s="5">
        <f>Y27</f>
        <v>163.5</v>
      </c>
      <c r="D27" s="5">
        <f>$Y$28</f>
        <v>259</v>
      </c>
      <c r="E27" s="57">
        <f>C27/D27</f>
        <v>0.63127413127413123</v>
      </c>
      <c r="G27" s="19">
        <f>VLOOKUP(B27,'W01'!$A$3:$B$100,2, FALSE)</f>
        <v>7</v>
      </c>
      <c r="H27" s="49">
        <f>VLOOKUP(B27,'W02'!$A$3:$B$100,2, FALSE)</f>
        <v>9</v>
      </c>
      <c r="I27" s="19">
        <f>VLOOKUP(B27,'W03'!$A$3:$B$100,2, FALSE)</f>
        <v>9.5</v>
      </c>
      <c r="J27" s="19">
        <f>VLOOKUP(B27,'W04'!$A$3:$B$100,2, FALSE)</f>
        <v>9.5</v>
      </c>
      <c r="K27" s="19">
        <f>VLOOKUP(B27,'W05'!$A$3:$B$100,2, FALSE)</f>
        <v>8</v>
      </c>
      <c r="L27" s="19">
        <f>VLOOKUP(B27,'W06'!$A$3:$B$100,2, FALSE)</f>
        <v>6</v>
      </c>
      <c r="M27" s="19">
        <f>VLOOKUP(B27,'W07'!$A$3:$B$100,2, FALSE)</f>
        <v>14</v>
      </c>
      <c r="N27" s="19">
        <f>VLOOKUP(B27,'W08'!$A$3:$B$100,2, FALSE)</f>
        <v>9</v>
      </c>
      <c r="O27" s="19">
        <f>VLOOKUP(B27,'W09'!$A$3:$B$100,2, FALSE)</f>
        <v>8</v>
      </c>
      <c r="P27" s="19">
        <f>VLOOKUP(B27,'W10'!$A$3:$B$100,2, FALSE)</f>
        <v>8.5</v>
      </c>
      <c r="Q27" s="19">
        <f>VLOOKUP(B27,'W11'!$A$3:$B$100,2, FALSE)</f>
        <v>12</v>
      </c>
      <c r="R27" s="19">
        <f>VLOOKUP(B27,'W12'!$A$3:$B$100,2, FALSE)</f>
        <v>11.5</v>
      </c>
      <c r="S27" s="19">
        <f>VLOOKUP(B27,'W13'!$A$3:$B$100,2, FALSE)</f>
        <v>9</v>
      </c>
      <c r="T27" s="19">
        <f>VLOOKUP(B27,'W14'!$A$3:$B$100,2, FALSE)</f>
        <v>8</v>
      </c>
      <c r="U27" s="19">
        <f>VLOOKUP(B27,'W15'!$A$3:$B$100,2, FALSE)</f>
        <v>9.5</v>
      </c>
      <c r="V27" s="19">
        <f>VLOOKUP(B27,'W16'!$A$3:$B$100,2, FALSE)</f>
        <v>8</v>
      </c>
      <c r="W27" s="19">
        <f>VLOOKUP(B27,'W17'!$A$3:$B$100,2, FALSE)</f>
        <v>9</v>
      </c>
      <c r="X27" s="19">
        <f>VLOOKUP(B27,'W18'!$A$3:$B$100,2, FALSE)</f>
        <v>8</v>
      </c>
      <c r="Y27" s="39">
        <f t="shared" ref="Y27" si="4">SUM(G27:X27)</f>
        <v>163.5</v>
      </c>
    </row>
    <row r="28" spans="1:25" x14ac:dyDescent="0.25">
      <c r="G28" s="19">
        <v>15</v>
      </c>
      <c r="H28" s="19">
        <v>15</v>
      </c>
      <c r="I28" s="19">
        <v>14</v>
      </c>
      <c r="J28" s="19">
        <v>14</v>
      </c>
      <c r="K28" s="19">
        <v>14</v>
      </c>
      <c r="L28" s="19">
        <v>14</v>
      </c>
      <c r="M28" s="19">
        <v>14</v>
      </c>
      <c r="N28" s="19">
        <v>14</v>
      </c>
      <c r="O28" s="19">
        <v>14</v>
      </c>
      <c r="P28" s="19">
        <v>15</v>
      </c>
      <c r="Q28" s="19">
        <v>15</v>
      </c>
      <c r="R28" s="19">
        <v>15</v>
      </c>
      <c r="S28" s="19">
        <v>15</v>
      </c>
      <c r="T28" s="19">
        <v>15</v>
      </c>
      <c r="U28" s="19">
        <v>15</v>
      </c>
      <c r="V28" s="19">
        <v>15</v>
      </c>
      <c r="W28" s="19">
        <v>15</v>
      </c>
      <c r="X28" s="19">
        <v>11</v>
      </c>
      <c r="Y28" s="40">
        <f>SUM(G28:X28)</f>
        <v>259</v>
      </c>
    </row>
    <row r="29" spans="1:25" x14ac:dyDescent="0.25"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39"/>
    </row>
    <row r="30" spans="1:25" x14ac:dyDescent="0.25">
      <c r="B30" s="17" t="s">
        <v>23</v>
      </c>
      <c r="C30" s="4">
        <f>Y30</f>
        <v>172</v>
      </c>
      <c r="D30" s="4">
        <f>$Y$28</f>
        <v>259</v>
      </c>
      <c r="E30" s="11">
        <f>C30/D30</f>
        <v>0.6640926640926641</v>
      </c>
      <c r="G30" s="19">
        <f>VLOOKUP(B30,'W01'!$A$3:$B$100,2, FALSE)</f>
        <v>7.5</v>
      </c>
      <c r="H30" s="49">
        <v>9</v>
      </c>
      <c r="I30" s="19">
        <f>VLOOKUP(B30,'W03'!$A$3:$B$100,2, FALSE)</f>
        <v>10.5</v>
      </c>
      <c r="J30" s="19">
        <f>VLOOKUP(B30,'W04'!$A$3:$B$100,2, FALSE)</f>
        <v>10</v>
      </c>
      <c r="K30" s="19">
        <f>VLOOKUP(B30,'W05'!$A$3:$B$100,2, FALSE)</f>
        <v>9</v>
      </c>
      <c r="L30" s="19">
        <f>VLOOKUP(B30,'W06'!$A$3:$B$100,2, FALSE)</f>
        <v>6</v>
      </c>
      <c r="M30" s="19">
        <f>VLOOKUP(B30,'W07'!$A$3:$B$100,2, FALSE)</f>
        <v>13</v>
      </c>
      <c r="N30" s="19">
        <f>VLOOKUP(B30,'W08'!$A$3:$B$100,2, FALSE)</f>
        <v>9</v>
      </c>
      <c r="O30" s="19">
        <f>VLOOKUP(B30,'W09'!$A$3:$B$100,2, FALSE)</f>
        <v>10</v>
      </c>
      <c r="P30" s="19">
        <f>VLOOKUP(B30,'W10'!$A$3:$B$100,2, FALSE)</f>
        <v>9</v>
      </c>
      <c r="Q30" s="19">
        <f>VLOOKUP(B30,'W11'!$A$3:$B$100,2, FALSE)</f>
        <v>11.5</v>
      </c>
      <c r="R30" s="19">
        <f>VLOOKUP(B30,'W12'!$A$3:$B$100,2, FALSE)</f>
        <v>11</v>
      </c>
      <c r="S30" s="19">
        <f>VLOOKUP(B30,'W13'!$A$3:$B$100,2, FALSE)</f>
        <v>10</v>
      </c>
      <c r="T30" s="19">
        <f>VLOOKUP(B30,'W14'!$A$3:$B$100,2, FALSE)</f>
        <v>9</v>
      </c>
      <c r="U30" s="19">
        <f>VLOOKUP(B30,'W15'!$A$3:$B$100,2, FALSE)</f>
        <v>11.5</v>
      </c>
      <c r="V30" s="19">
        <f>VLOOKUP(B30,'W16'!$A$3:$B$100,2, FALSE)</f>
        <v>9</v>
      </c>
      <c r="W30" s="19">
        <f>VLOOKUP(B30,'W17'!$A$3:$B$100,2, FALSE)</f>
        <v>9</v>
      </c>
      <c r="X30" s="19">
        <f>VLOOKUP(B30,'W18'!$A$3:$B$100,2, FALSE)</f>
        <v>8</v>
      </c>
      <c r="Y30" s="39">
        <f>SUM(G30:X30)</f>
        <v>172</v>
      </c>
    </row>
    <row r="31" spans="1:25" x14ac:dyDescent="0.25">
      <c r="O31" s="13"/>
    </row>
  </sheetData>
  <sortState ref="B3:Y12">
    <sortCondition descending="1" ref="C3:C12"/>
    <sortCondition ref="B3:B12"/>
  </sortState>
  <pageMargins left="0.7" right="0.7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5"/>
  <sheetViews>
    <sheetView workbookViewId="0">
      <selection activeCell="E1" sqref="E1"/>
    </sheetView>
  </sheetViews>
  <sheetFormatPr defaultColWidth="8.85546875" defaultRowHeight="15" x14ac:dyDescent="0.25"/>
  <cols>
    <col min="1" max="1" width="20.7109375" style="38" customWidth="1"/>
    <col min="2" max="2" width="7.42578125" style="10" bestFit="1" customWidth="1"/>
    <col min="3" max="3" width="6.5703125" style="10" bestFit="1" customWidth="1"/>
    <col min="4" max="4" width="7.28515625" style="10" bestFit="1" customWidth="1"/>
    <col min="5" max="16" width="6.5703125" style="10" bestFit="1" customWidth="1"/>
    <col min="17" max="17" width="2.7109375" style="10" customWidth="1"/>
    <col min="18" max="31" width="2" style="10" bestFit="1" customWidth="1"/>
    <col min="32" max="16384" width="8.85546875" style="13"/>
  </cols>
  <sheetData>
    <row r="1" spans="1:31" ht="15.75" x14ac:dyDescent="0.25">
      <c r="A1" s="29" t="s">
        <v>112</v>
      </c>
      <c r="B1" s="30"/>
    </row>
    <row r="2" spans="1:31" ht="15.75" thickBot="1" x14ac:dyDescent="0.3">
      <c r="A2" s="20"/>
      <c r="B2" s="20" t="s">
        <v>0</v>
      </c>
    </row>
    <row r="3" spans="1:31" x14ac:dyDescent="0.25">
      <c r="A3" s="26" t="s">
        <v>28</v>
      </c>
      <c r="B3" s="32">
        <f t="shared" ref="B3:B23" si="0">SUM(R3:AE3)</f>
        <v>11</v>
      </c>
      <c r="C3" s="59" t="s">
        <v>68</v>
      </c>
      <c r="D3" s="31" t="s">
        <v>63</v>
      </c>
      <c r="E3" s="31" t="s">
        <v>71</v>
      </c>
      <c r="F3" s="31" t="s">
        <v>77</v>
      </c>
      <c r="G3" s="31" t="s">
        <v>76</v>
      </c>
      <c r="H3" s="31" t="s">
        <v>84</v>
      </c>
      <c r="I3" s="31" t="s">
        <v>64</v>
      </c>
      <c r="J3" s="31" t="s">
        <v>72</v>
      </c>
      <c r="K3" s="31" t="s">
        <v>91</v>
      </c>
      <c r="L3" s="31" t="s">
        <v>90</v>
      </c>
      <c r="M3" s="31" t="s">
        <v>82</v>
      </c>
      <c r="N3" s="31" t="s">
        <v>69</v>
      </c>
      <c r="O3" s="31" t="s">
        <v>85</v>
      </c>
      <c r="P3" s="32" t="s">
        <v>74</v>
      </c>
      <c r="R3" s="10">
        <f t="shared" ref="R3:R23" si="1">IF(C3=$C$25,1,0)</f>
        <v>1</v>
      </c>
      <c r="S3" s="10">
        <f t="shared" ref="S3:S23" si="2">IF(D3=$D$25,1,0)</f>
        <v>0</v>
      </c>
      <c r="T3" s="10">
        <f t="shared" ref="T3:T23" si="3">IF(E3=$E$25,1,0)</f>
        <v>1</v>
      </c>
      <c r="U3" s="10">
        <f t="shared" ref="U3:U23" si="4">IF(F3=$F$25,1,0)</f>
        <v>1</v>
      </c>
      <c r="V3" s="10">
        <f t="shared" ref="V3:V23" si="5">IF(G3=$G$25,1,0)</f>
        <v>1</v>
      </c>
      <c r="W3" s="10">
        <f t="shared" ref="W3:W23" si="6">IF(H3=$H$25,1,0)</f>
        <v>1</v>
      </c>
      <c r="X3" s="10">
        <f t="shared" ref="X3:X23" si="7">IF(I3=$I$25,1,0)</f>
        <v>0</v>
      </c>
      <c r="Y3" s="10">
        <f t="shared" ref="Y3:Y23" si="8">IF(J3=$J$25,1,0)</f>
        <v>1</v>
      </c>
      <c r="Z3" s="10">
        <f t="shared" ref="Z3:Z23" si="9">IF(K3=$K$25,1,0)</f>
        <v>1</v>
      </c>
      <c r="AA3" s="10">
        <f t="shared" ref="AA3:AA23" si="10">IF(L3=$L$25,1,0)</f>
        <v>1</v>
      </c>
      <c r="AB3" s="10">
        <f t="shared" ref="AB3:AB23" si="11">IF(M3=$M$25,1,0)</f>
        <v>1</v>
      </c>
      <c r="AC3" s="10">
        <f t="shared" ref="AC3:AC23" si="12">IF(N3=$N$25,1,0)</f>
        <v>1</v>
      </c>
      <c r="AD3" s="10">
        <f t="shared" ref="AD3:AD23" si="13">IF(O3=$O$25,1,0)</f>
        <v>0</v>
      </c>
      <c r="AE3" s="10">
        <f t="shared" ref="AE3:AE23" si="14">IF(P3=$P$25,1,0)</f>
        <v>1</v>
      </c>
    </row>
    <row r="4" spans="1:31" x14ac:dyDescent="0.25">
      <c r="A4" s="7" t="s">
        <v>45</v>
      </c>
      <c r="B4" s="33">
        <f t="shared" si="0"/>
        <v>12</v>
      </c>
      <c r="C4" s="60" t="s">
        <v>62</v>
      </c>
      <c r="D4" s="6" t="s">
        <v>67</v>
      </c>
      <c r="E4" s="6" t="s">
        <v>71</v>
      </c>
      <c r="F4" s="6" t="s">
        <v>77</v>
      </c>
      <c r="G4" s="6" t="s">
        <v>76</v>
      </c>
      <c r="H4" s="6" t="s">
        <v>84</v>
      </c>
      <c r="I4" s="6" t="s">
        <v>64</v>
      </c>
      <c r="J4" s="6" t="s">
        <v>72</v>
      </c>
      <c r="K4" s="6" t="s">
        <v>91</v>
      </c>
      <c r="L4" s="6" t="s">
        <v>90</v>
      </c>
      <c r="M4" s="6" t="s">
        <v>82</v>
      </c>
      <c r="N4" s="6" t="s">
        <v>69</v>
      </c>
      <c r="O4" s="6" t="s">
        <v>66</v>
      </c>
      <c r="P4" s="33" t="s">
        <v>74</v>
      </c>
      <c r="R4" s="10">
        <f t="shared" si="1"/>
        <v>0</v>
      </c>
      <c r="S4" s="10">
        <f t="shared" si="2"/>
        <v>1</v>
      </c>
      <c r="T4" s="10">
        <f t="shared" si="3"/>
        <v>1</v>
      </c>
      <c r="U4" s="10">
        <f t="shared" si="4"/>
        <v>1</v>
      </c>
      <c r="V4" s="10">
        <f t="shared" si="5"/>
        <v>1</v>
      </c>
      <c r="W4" s="10">
        <f t="shared" si="6"/>
        <v>1</v>
      </c>
      <c r="X4" s="10">
        <f t="shared" si="7"/>
        <v>0</v>
      </c>
      <c r="Y4" s="10">
        <f t="shared" si="8"/>
        <v>1</v>
      </c>
      <c r="Z4" s="10">
        <f t="shared" si="9"/>
        <v>1</v>
      </c>
      <c r="AA4" s="10">
        <f t="shared" si="10"/>
        <v>1</v>
      </c>
      <c r="AB4" s="10">
        <f t="shared" si="11"/>
        <v>1</v>
      </c>
      <c r="AC4" s="10">
        <f t="shared" si="12"/>
        <v>1</v>
      </c>
      <c r="AD4" s="10">
        <f t="shared" si="13"/>
        <v>1</v>
      </c>
      <c r="AE4" s="10">
        <f t="shared" si="14"/>
        <v>1</v>
      </c>
    </row>
    <row r="5" spans="1:31" x14ac:dyDescent="0.25">
      <c r="A5" s="7" t="s">
        <v>29</v>
      </c>
      <c r="B5" s="33">
        <f t="shared" si="0"/>
        <v>12</v>
      </c>
      <c r="C5" s="60" t="s">
        <v>68</v>
      </c>
      <c r="D5" s="6" t="s">
        <v>67</v>
      </c>
      <c r="E5" s="6" t="s">
        <v>71</v>
      </c>
      <c r="F5" s="6" t="s">
        <v>77</v>
      </c>
      <c r="G5" s="6" t="s">
        <v>76</v>
      </c>
      <c r="H5" s="6" t="s">
        <v>84</v>
      </c>
      <c r="I5" s="6" t="s">
        <v>83</v>
      </c>
      <c r="J5" s="6" t="s">
        <v>72</v>
      </c>
      <c r="K5" s="6" t="s">
        <v>91</v>
      </c>
      <c r="L5" s="6" t="s">
        <v>90</v>
      </c>
      <c r="M5" s="6" t="s">
        <v>82</v>
      </c>
      <c r="N5" s="6" t="s">
        <v>80</v>
      </c>
      <c r="O5" s="6" t="s">
        <v>85</v>
      </c>
      <c r="P5" s="33" t="s">
        <v>74</v>
      </c>
      <c r="R5" s="10">
        <f t="shared" si="1"/>
        <v>1</v>
      </c>
      <c r="S5" s="10">
        <f t="shared" si="2"/>
        <v>1</v>
      </c>
      <c r="T5" s="10">
        <f t="shared" si="3"/>
        <v>1</v>
      </c>
      <c r="U5" s="10">
        <f t="shared" si="4"/>
        <v>1</v>
      </c>
      <c r="V5" s="10">
        <f t="shared" si="5"/>
        <v>1</v>
      </c>
      <c r="W5" s="10">
        <f t="shared" si="6"/>
        <v>1</v>
      </c>
      <c r="X5" s="10">
        <f t="shared" si="7"/>
        <v>1</v>
      </c>
      <c r="Y5" s="10">
        <f t="shared" si="8"/>
        <v>1</v>
      </c>
      <c r="Z5" s="10">
        <f t="shared" si="9"/>
        <v>1</v>
      </c>
      <c r="AA5" s="10">
        <f t="shared" si="10"/>
        <v>1</v>
      </c>
      <c r="AB5" s="10">
        <f t="shared" si="11"/>
        <v>1</v>
      </c>
      <c r="AC5" s="10">
        <f t="shared" si="12"/>
        <v>0</v>
      </c>
      <c r="AD5" s="10">
        <f t="shared" si="13"/>
        <v>0</v>
      </c>
      <c r="AE5" s="10">
        <f t="shared" si="14"/>
        <v>1</v>
      </c>
    </row>
    <row r="6" spans="1:31" x14ac:dyDescent="0.25">
      <c r="A6" s="7" t="s">
        <v>30</v>
      </c>
      <c r="B6" s="33">
        <f t="shared" si="0"/>
        <v>12</v>
      </c>
      <c r="C6" s="60" t="s">
        <v>62</v>
      </c>
      <c r="D6" s="6" t="s">
        <v>67</v>
      </c>
      <c r="E6" s="6" t="s">
        <v>71</v>
      </c>
      <c r="F6" s="6" t="s">
        <v>77</v>
      </c>
      <c r="G6" s="6" t="s">
        <v>76</v>
      </c>
      <c r="H6" s="6" t="s">
        <v>84</v>
      </c>
      <c r="I6" s="6" t="s">
        <v>83</v>
      </c>
      <c r="J6" s="6" t="s">
        <v>72</v>
      </c>
      <c r="K6" s="6" t="s">
        <v>91</v>
      </c>
      <c r="L6" s="6" t="s">
        <v>90</v>
      </c>
      <c r="M6" s="6" t="s">
        <v>82</v>
      </c>
      <c r="N6" s="6" t="s">
        <v>69</v>
      </c>
      <c r="O6" s="6" t="s">
        <v>66</v>
      </c>
      <c r="P6" s="33" t="s">
        <v>86</v>
      </c>
      <c r="R6" s="10">
        <f t="shared" si="1"/>
        <v>0</v>
      </c>
      <c r="S6" s="10">
        <f t="shared" si="2"/>
        <v>1</v>
      </c>
      <c r="T6" s="10">
        <f t="shared" si="3"/>
        <v>1</v>
      </c>
      <c r="U6" s="10">
        <f t="shared" si="4"/>
        <v>1</v>
      </c>
      <c r="V6" s="10">
        <f t="shared" si="5"/>
        <v>1</v>
      </c>
      <c r="W6" s="10">
        <f t="shared" si="6"/>
        <v>1</v>
      </c>
      <c r="X6" s="10">
        <f t="shared" si="7"/>
        <v>1</v>
      </c>
      <c r="Y6" s="10">
        <f t="shared" si="8"/>
        <v>1</v>
      </c>
      <c r="Z6" s="10">
        <f t="shared" si="9"/>
        <v>1</v>
      </c>
      <c r="AA6" s="10">
        <f t="shared" si="10"/>
        <v>1</v>
      </c>
      <c r="AB6" s="10">
        <f t="shared" si="11"/>
        <v>1</v>
      </c>
      <c r="AC6" s="10">
        <f t="shared" si="12"/>
        <v>1</v>
      </c>
      <c r="AD6" s="10">
        <f t="shared" si="13"/>
        <v>1</v>
      </c>
      <c r="AE6" s="10">
        <f t="shared" si="14"/>
        <v>0</v>
      </c>
    </row>
    <row r="7" spans="1:31" x14ac:dyDescent="0.25">
      <c r="A7" s="7" t="s">
        <v>47</v>
      </c>
      <c r="B7" s="33">
        <f t="shared" si="0"/>
        <v>13</v>
      </c>
      <c r="C7" s="60" t="s">
        <v>68</v>
      </c>
      <c r="D7" s="6" t="s">
        <v>67</v>
      </c>
      <c r="E7" s="6" t="s">
        <v>71</v>
      </c>
      <c r="F7" s="6" t="s">
        <v>77</v>
      </c>
      <c r="G7" s="6" t="s">
        <v>76</v>
      </c>
      <c r="H7" s="6" t="s">
        <v>84</v>
      </c>
      <c r="I7" s="6" t="s">
        <v>83</v>
      </c>
      <c r="J7" s="6" t="s">
        <v>99</v>
      </c>
      <c r="K7" s="6" t="s">
        <v>91</v>
      </c>
      <c r="L7" s="6" t="s">
        <v>90</v>
      </c>
      <c r="M7" s="6" t="s">
        <v>82</v>
      </c>
      <c r="N7" s="6" t="s">
        <v>69</v>
      </c>
      <c r="O7" s="6" t="s">
        <v>66</v>
      </c>
      <c r="P7" s="33" t="s">
        <v>74</v>
      </c>
      <c r="R7" s="10">
        <f t="shared" si="1"/>
        <v>1</v>
      </c>
      <c r="S7" s="10">
        <f t="shared" si="2"/>
        <v>1</v>
      </c>
      <c r="T7" s="10">
        <f t="shared" si="3"/>
        <v>1</v>
      </c>
      <c r="U7" s="10">
        <f t="shared" si="4"/>
        <v>1</v>
      </c>
      <c r="V7" s="10">
        <f t="shared" si="5"/>
        <v>1</v>
      </c>
      <c r="W7" s="10">
        <f t="shared" si="6"/>
        <v>1</v>
      </c>
      <c r="X7" s="10">
        <f t="shared" si="7"/>
        <v>1</v>
      </c>
      <c r="Y7" s="10">
        <f t="shared" si="8"/>
        <v>0</v>
      </c>
      <c r="Z7" s="10">
        <f t="shared" si="9"/>
        <v>1</v>
      </c>
      <c r="AA7" s="10">
        <f t="shared" si="10"/>
        <v>1</v>
      </c>
      <c r="AB7" s="10">
        <f t="shared" si="11"/>
        <v>1</v>
      </c>
      <c r="AC7" s="10">
        <f t="shared" si="12"/>
        <v>1</v>
      </c>
      <c r="AD7" s="10">
        <f t="shared" si="13"/>
        <v>1</v>
      </c>
      <c r="AE7" s="10">
        <f t="shared" si="14"/>
        <v>1</v>
      </c>
    </row>
    <row r="8" spans="1:31" x14ac:dyDescent="0.25">
      <c r="A8" s="7" t="s">
        <v>48</v>
      </c>
      <c r="B8" s="33">
        <f t="shared" si="0"/>
        <v>10</v>
      </c>
      <c r="C8" s="60" t="s">
        <v>62</v>
      </c>
      <c r="D8" s="6" t="s">
        <v>67</v>
      </c>
      <c r="E8" s="6" t="s">
        <v>71</v>
      </c>
      <c r="F8" s="6" t="s">
        <v>77</v>
      </c>
      <c r="G8" s="6" t="s">
        <v>76</v>
      </c>
      <c r="H8" s="6" t="s">
        <v>84</v>
      </c>
      <c r="I8" s="6" t="s">
        <v>64</v>
      </c>
      <c r="J8" s="6" t="s">
        <v>72</v>
      </c>
      <c r="K8" s="6" t="s">
        <v>87</v>
      </c>
      <c r="L8" s="6" t="s">
        <v>90</v>
      </c>
      <c r="M8" s="6" t="s">
        <v>82</v>
      </c>
      <c r="N8" s="6" t="s">
        <v>69</v>
      </c>
      <c r="O8" s="6" t="s">
        <v>85</v>
      </c>
      <c r="P8" s="33" t="s">
        <v>74</v>
      </c>
      <c r="R8" s="10">
        <f t="shared" si="1"/>
        <v>0</v>
      </c>
      <c r="S8" s="10">
        <f t="shared" si="2"/>
        <v>1</v>
      </c>
      <c r="T8" s="10">
        <f t="shared" si="3"/>
        <v>1</v>
      </c>
      <c r="U8" s="10">
        <f t="shared" si="4"/>
        <v>1</v>
      </c>
      <c r="V8" s="10">
        <f t="shared" si="5"/>
        <v>1</v>
      </c>
      <c r="W8" s="10">
        <f t="shared" si="6"/>
        <v>1</v>
      </c>
      <c r="X8" s="10">
        <f t="shared" si="7"/>
        <v>0</v>
      </c>
      <c r="Y8" s="10">
        <f t="shared" si="8"/>
        <v>1</v>
      </c>
      <c r="Z8" s="10">
        <f t="shared" si="9"/>
        <v>0</v>
      </c>
      <c r="AA8" s="10">
        <f t="shared" si="10"/>
        <v>1</v>
      </c>
      <c r="AB8" s="10">
        <f t="shared" si="11"/>
        <v>1</v>
      </c>
      <c r="AC8" s="10">
        <f t="shared" si="12"/>
        <v>1</v>
      </c>
      <c r="AD8" s="10">
        <f t="shared" si="13"/>
        <v>0</v>
      </c>
      <c r="AE8" s="10">
        <f t="shared" si="14"/>
        <v>1</v>
      </c>
    </row>
    <row r="9" spans="1:31" x14ac:dyDescent="0.25">
      <c r="A9" s="7" t="s">
        <v>49</v>
      </c>
      <c r="B9" s="33">
        <f t="shared" si="0"/>
        <v>10</v>
      </c>
      <c r="C9" s="60" t="s">
        <v>62</v>
      </c>
      <c r="D9" s="6" t="s">
        <v>67</v>
      </c>
      <c r="E9" s="6" t="s">
        <v>71</v>
      </c>
      <c r="F9" s="6" t="s">
        <v>77</v>
      </c>
      <c r="G9" s="6" t="s">
        <v>76</v>
      </c>
      <c r="H9" s="6" t="s">
        <v>84</v>
      </c>
      <c r="I9" s="6" t="s">
        <v>64</v>
      </c>
      <c r="J9" s="6" t="s">
        <v>72</v>
      </c>
      <c r="K9" s="6" t="s">
        <v>87</v>
      </c>
      <c r="L9" s="6" t="s">
        <v>90</v>
      </c>
      <c r="M9" s="6" t="s">
        <v>82</v>
      </c>
      <c r="N9" s="6" t="s">
        <v>69</v>
      </c>
      <c r="O9" s="6" t="s">
        <v>85</v>
      </c>
      <c r="P9" s="33" t="s">
        <v>74</v>
      </c>
      <c r="R9" s="10">
        <f t="shared" si="1"/>
        <v>0</v>
      </c>
      <c r="S9" s="10">
        <f t="shared" si="2"/>
        <v>1</v>
      </c>
      <c r="T9" s="10">
        <f t="shared" si="3"/>
        <v>1</v>
      </c>
      <c r="U9" s="10">
        <f t="shared" si="4"/>
        <v>1</v>
      </c>
      <c r="V9" s="10">
        <f t="shared" si="5"/>
        <v>1</v>
      </c>
      <c r="W9" s="10">
        <f t="shared" si="6"/>
        <v>1</v>
      </c>
      <c r="X9" s="10">
        <f t="shared" si="7"/>
        <v>0</v>
      </c>
      <c r="Y9" s="10">
        <f t="shared" si="8"/>
        <v>1</v>
      </c>
      <c r="Z9" s="10">
        <f t="shared" si="9"/>
        <v>0</v>
      </c>
      <c r="AA9" s="10">
        <f t="shared" si="10"/>
        <v>1</v>
      </c>
      <c r="AB9" s="10">
        <f t="shared" si="11"/>
        <v>1</v>
      </c>
      <c r="AC9" s="10">
        <f t="shared" si="12"/>
        <v>1</v>
      </c>
      <c r="AD9" s="10">
        <f t="shared" si="13"/>
        <v>0</v>
      </c>
      <c r="AE9" s="10">
        <f t="shared" si="14"/>
        <v>1</v>
      </c>
    </row>
    <row r="10" spans="1:31" x14ac:dyDescent="0.25">
      <c r="A10" s="7" t="s">
        <v>50</v>
      </c>
      <c r="B10" s="33">
        <f t="shared" si="0"/>
        <v>10</v>
      </c>
      <c r="C10" s="60" t="s">
        <v>62</v>
      </c>
      <c r="D10" s="6" t="s">
        <v>67</v>
      </c>
      <c r="E10" s="6" t="s">
        <v>71</v>
      </c>
      <c r="F10" s="6" t="s">
        <v>78</v>
      </c>
      <c r="G10" s="6" t="s">
        <v>76</v>
      </c>
      <c r="H10" s="6" t="s">
        <v>84</v>
      </c>
      <c r="I10" s="6" t="s">
        <v>83</v>
      </c>
      <c r="J10" s="6" t="s">
        <v>72</v>
      </c>
      <c r="K10" s="6" t="s">
        <v>91</v>
      </c>
      <c r="L10" s="6" t="s">
        <v>70</v>
      </c>
      <c r="M10" s="6" t="s">
        <v>82</v>
      </c>
      <c r="N10" s="6" t="s">
        <v>69</v>
      </c>
      <c r="O10" s="6" t="s">
        <v>66</v>
      </c>
      <c r="P10" s="33" t="s">
        <v>86</v>
      </c>
      <c r="R10" s="10">
        <f t="shared" si="1"/>
        <v>0</v>
      </c>
      <c r="S10" s="10">
        <f t="shared" si="2"/>
        <v>1</v>
      </c>
      <c r="T10" s="10">
        <f t="shared" si="3"/>
        <v>1</v>
      </c>
      <c r="U10" s="10">
        <f t="shared" si="4"/>
        <v>0</v>
      </c>
      <c r="V10" s="10">
        <f t="shared" si="5"/>
        <v>1</v>
      </c>
      <c r="W10" s="10">
        <f t="shared" si="6"/>
        <v>1</v>
      </c>
      <c r="X10" s="10">
        <f t="shared" si="7"/>
        <v>1</v>
      </c>
      <c r="Y10" s="10">
        <f t="shared" si="8"/>
        <v>1</v>
      </c>
      <c r="Z10" s="10">
        <f t="shared" si="9"/>
        <v>1</v>
      </c>
      <c r="AA10" s="10">
        <f t="shared" si="10"/>
        <v>0</v>
      </c>
      <c r="AB10" s="10">
        <f t="shared" si="11"/>
        <v>1</v>
      </c>
      <c r="AC10" s="10">
        <f t="shared" si="12"/>
        <v>1</v>
      </c>
      <c r="AD10" s="10">
        <f t="shared" si="13"/>
        <v>1</v>
      </c>
      <c r="AE10" s="10">
        <f t="shared" si="14"/>
        <v>0</v>
      </c>
    </row>
    <row r="11" spans="1:31" x14ac:dyDescent="0.25">
      <c r="A11" s="7" t="s">
        <v>32</v>
      </c>
      <c r="B11" s="33">
        <f t="shared" si="0"/>
        <v>12</v>
      </c>
      <c r="C11" s="60" t="s">
        <v>68</v>
      </c>
      <c r="D11" s="6" t="s">
        <v>67</v>
      </c>
      <c r="E11" s="6" t="s">
        <v>71</v>
      </c>
      <c r="F11" s="6" t="s">
        <v>77</v>
      </c>
      <c r="G11" s="6" t="s">
        <v>76</v>
      </c>
      <c r="H11" s="6" t="s">
        <v>84</v>
      </c>
      <c r="I11" s="6" t="s">
        <v>64</v>
      </c>
      <c r="J11" s="6" t="s">
        <v>72</v>
      </c>
      <c r="K11" s="6" t="s">
        <v>87</v>
      </c>
      <c r="L11" s="6" t="s">
        <v>90</v>
      </c>
      <c r="M11" s="6" t="s">
        <v>82</v>
      </c>
      <c r="N11" s="6" t="s">
        <v>69</v>
      </c>
      <c r="O11" s="6" t="s">
        <v>66</v>
      </c>
      <c r="P11" s="33" t="s">
        <v>74</v>
      </c>
      <c r="R11" s="10">
        <f t="shared" si="1"/>
        <v>1</v>
      </c>
      <c r="S11" s="10">
        <f t="shared" si="2"/>
        <v>1</v>
      </c>
      <c r="T11" s="10">
        <f t="shared" si="3"/>
        <v>1</v>
      </c>
      <c r="U11" s="10">
        <f t="shared" si="4"/>
        <v>1</v>
      </c>
      <c r="V11" s="10">
        <f t="shared" si="5"/>
        <v>1</v>
      </c>
      <c r="W11" s="10">
        <f t="shared" si="6"/>
        <v>1</v>
      </c>
      <c r="X11" s="10">
        <f t="shared" si="7"/>
        <v>0</v>
      </c>
      <c r="Y11" s="10">
        <f t="shared" si="8"/>
        <v>1</v>
      </c>
      <c r="Z11" s="10">
        <f t="shared" si="9"/>
        <v>0</v>
      </c>
      <c r="AA11" s="10">
        <f t="shared" si="10"/>
        <v>1</v>
      </c>
      <c r="AB11" s="10">
        <f t="shared" si="11"/>
        <v>1</v>
      </c>
      <c r="AC11" s="10">
        <f t="shared" si="12"/>
        <v>1</v>
      </c>
      <c r="AD11" s="10">
        <f t="shared" si="13"/>
        <v>1</v>
      </c>
      <c r="AE11" s="10">
        <f t="shared" si="14"/>
        <v>1</v>
      </c>
    </row>
    <row r="12" spans="1:31" x14ac:dyDescent="0.25">
      <c r="A12" s="7" t="s">
        <v>52</v>
      </c>
      <c r="B12" s="33">
        <f t="shared" si="0"/>
        <v>10</v>
      </c>
      <c r="C12" s="60" t="s">
        <v>62</v>
      </c>
      <c r="D12" s="6" t="s">
        <v>67</v>
      </c>
      <c r="E12" s="6" t="s">
        <v>71</v>
      </c>
      <c r="F12" s="6" t="s">
        <v>77</v>
      </c>
      <c r="G12" s="6" t="s">
        <v>76</v>
      </c>
      <c r="H12" s="6" t="s">
        <v>84</v>
      </c>
      <c r="I12" s="6" t="s">
        <v>83</v>
      </c>
      <c r="J12" s="6" t="s">
        <v>72</v>
      </c>
      <c r="K12" s="6" t="s">
        <v>91</v>
      </c>
      <c r="L12" s="6" t="s">
        <v>70</v>
      </c>
      <c r="M12" s="6" t="s">
        <v>82</v>
      </c>
      <c r="N12" s="6" t="s">
        <v>69</v>
      </c>
      <c r="O12" s="6" t="s">
        <v>85</v>
      </c>
      <c r="P12" s="33" t="s">
        <v>86</v>
      </c>
      <c r="R12" s="10">
        <f t="shared" si="1"/>
        <v>0</v>
      </c>
      <c r="S12" s="10">
        <f t="shared" si="2"/>
        <v>1</v>
      </c>
      <c r="T12" s="10">
        <f t="shared" si="3"/>
        <v>1</v>
      </c>
      <c r="U12" s="10">
        <f t="shared" si="4"/>
        <v>1</v>
      </c>
      <c r="V12" s="10">
        <f t="shared" si="5"/>
        <v>1</v>
      </c>
      <c r="W12" s="10">
        <f t="shared" si="6"/>
        <v>1</v>
      </c>
      <c r="X12" s="10">
        <f t="shared" si="7"/>
        <v>1</v>
      </c>
      <c r="Y12" s="10">
        <f t="shared" si="8"/>
        <v>1</v>
      </c>
      <c r="Z12" s="10">
        <f t="shared" si="9"/>
        <v>1</v>
      </c>
      <c r="AA12" s="10">
        <f t="shared" si="10"/>
        <v>0</v>
      </c>
      <c r="AB12" s="10">
        <f t="shared" si="11"/>
        <v>1</v>
      </c>
      <c r="AC12" s="10">
        <f t="shared" si="12"/>
        <v>1</v>
      </c>
      <c r="AD12" s="10">
        <f t="shared" si="13"/>
        <v>0</v>
      </c>
      <c r="AE12" s="10">
        <f t="shared" si="14"/>
        <v>0</v>
      </c>
    </row>
    <row r="13" spans="1:31" x14ac:dyDescent="0.25">
      <c r="A13" s="7" t="s">
        <v>53</v>
      </c>
      <c r="B13" s="33">
        <f t="shared" si="0"/>
        <v>9</v>
      </c>
      <c r="C13" s="60" t="s">
        <v>68</v>
      </c>
      <c r="D13" s="6" t="s">
        <v>63</v>
      </c>
      <c r="E13" s="6" t="s">
        <v>71</v>
      </c>
      <c r="F13" s="6" t="s">
        <v>77</v>
      </c>
      <c r="G13" s="6" t="s">
        <v>76</v>
      </c>
      <c r="H13" s="6" t="s">
        <v>84</v>
      </c>
      <c r="I13" s="6" t="s">
        <v>83</v>
      </c>
      <c r="J13" s="6" t="s">
        <v>99</v>
      </c>
      <c r="K13" s="6" t="s">
        <v>91</v>
      </c>
      <c r="L13" s="6" t="s">
        <v>70</v>
      </c>
      <c r="M13" s="6" t="s">
        <v>82</v>
      </c>
      <c r="N13" s="6" t="s">
        <v>69</v>
      </c>
      <c r="O13" s="6" t="s">
        <v>85</v>
      </c>
      <c r="P13" s="33" t="s">
        <v>86</v>
      </c>
      <c r="R13" s="10">
        <f t="shared" si="1"/>
        <v>1</v>
      </c>
      <c r="S13" s="10">
        <f t="shared" si="2"/>
        <v>0</v>
      </c>
      <c r="T13" s="10">
        <f t="shared" si="3"/>
        <v>1</v>
      </c>
      <c r="U13" s="10">
        <f t="shared" si="4"/>
        <v>1</v>
      </c>
      <c r="V13" s="10">
        <f t="shared" si="5"/>
        <v>1</v>
      </c>
      <c r="W13" s="10">
        <f t="shared" si="6"/>
        <v>1</v>
      </c>
      <c r="X13" s="10">
        <f t="shared" si="7"/>
        <v>1</v>
      </c>
      <c r="Y13" s="10">
        <f t="shared" si="8"/>
        <v>0</v>
      </c>
      <c r="Z13" s="10">
        <f t="shared" si="9"/>
        <v>1</v>
      </c>
      <c r="AA13" s="10">
        <f t="shared" si="10"/>
        <v>0</v>
      </c>
      <c r="AB13" s="10">
        <f t="shared" si="11"/>
        <v>1</v>
      </c>
      <c r="AC13" s="10">
        <f t="shared" si="12"/>
        <v>1</v>
      </c>
      <c r="AD13" s="10">
        <f t="shared" si="13"/>
        <v>0</v>
      </c>
      <c r="AE13" s="10">
        <f t="shared" si="14"/>
        <v>0</v>
      </c>
    </row>
    <row r="14" spans="1:31" x14ac:dyDescent="0.25">
      <c r="A14" s="7" t="s">
        <v>54</v>
      </c>
      <c r="B14" s="33">
        <f t="shared" si="0"/>
        <v>11</v>
      </c>
      <c r="C14" s="60" t="s">
        <v>68</v>
      </c>
      <c r="D14" s="6" t="s">
        <v>67</v>
      </c>
      <c r="E14" s="6" t="s">
        <v>79</v>
      </c>
      <c r="F14" s="6" t="s">
        <v>77</v>
      </c>
      <c r="G14" s="6" t="s">
        <v>76</v>
      </c>
      <c r="H14" s="6" t="s">
        <v>84</v>
      </c>
      <c r="I14" s="6" t="s">
        <v>64</v>
      </c>
      <c r="J14" s="6" t="s">
        <v>99</v>
      </c>
      <c r="K14" s="6" t="s">
        <v>91</v>
      </c>
      <c r="L14" s="6" t="s">
        <v>90</v>
      </c>
      <c r="M14" s="6" t="s">
        <v>82</v>
      </c>
      <c r="N14" s="6" t="s">
        <v>69</v>
      </c>
      <c r="O14" s="6" t="s">
        <v>66</v>
      </c>
      <c r="P14" s="33" t="s">
        <v>74</v>
      </c>
      <c r="R14" s="10">
        <f t="shared" si="1"/>
        <v>1</v>
      </c>
      <c r="S14" s="10">
        <f t="shared" si="2"/>
        <v>1</v>
      </c>
      <c r="T14" s="10">
        <f t="shared" si="3"/>
        <v>0</v>
      </c>
      <c r="U14" s="10">
        <f t="shared" si="4"/>
        <v>1</v>
      </c>
      <c r="V14" s="10">
        <f t="shared" si="5"/>
        <v>1</v>
      </c>
      <c r="W14" s="10">
        <f t="shared" si="6"/>
        <v>1</v>
      </c>
      <c r="X14" s="10">
        <f t="shared" si="7"/>
        <v>0</v>
      </c>
      <c r="Y14" s="10">
        <f t="shared" si="8"/>
        <v>0</v>
      </c>
      <c r="Z14" s="10">
        <f t="shared" si="9"/>
        <v>1</v>
      </c>
      <c r="AA14" s="10">
        <f t="shared" si="10"/>
        <v>1</v>
      </c>
      <c r="AB14" s="10">
        <f t="shared" si="11"/>
        <v>1</v>
      </c>
      <c r="AC14" s="10">
        <f t="shared" si="12"/>
        <v>1</v>
      </c>
      <c r="AD14" s="10">
        <f t="shared" si="13"/>
        <v>1</v>
      </c>
      <c r="AE14" s="10">
        <f t="shared" si="14"/>
        <v>1</v>
      </c>
    </row>
    <row r="15" spans="1:31" x14ac:dyDescent="0.25">
      <c r="A15" s="7" t="s">
        <v>55</v>
      </c>
      <c r="B15" s="33">
        <f t="shared" si="0"/>
        <v>13</v>
      </c>
      <c r="C15" s="60" t="s">
        <v>68</v>
      </c>
      <c r="D15" s="6" t="s">
        <v>63</v>
      </c>
      <c r="E15" s="6" t="s">
        <v>71</v>
      </c>
      <c r="F15" s="6" t="s">
        <v>77</v>
      </c>
      <c r="G15" s="6" t="s">
        <v>76</v>
      </c>
      <c r="H15" s="6" t="s">
        <v>84</v>
      </c>
      <c r="I15" s="6" t="s">
        <v>83</v>
      </c>
      <c r="J15" s="6" t="s">
        <v>72</v>
      </c>
      <c r="K15" s="6" t="s">
        <v>91</v>
      </c>
      <c r="L15" s="6" t="s">
        <v>90</v>
      </c>
      <c r="M15" s="6" t="s">
        <v>82</v>
      </c>
      <c r="N15" s="6" t="s">
        <v>69</v>
      </c>
      <c r="O15" s="6" t="s">
        <v>66</v>
      </c>
      <c r="P15" s="33" t="s">
        <v>74</v>
      </c>
      <c r="R15" s="10">
        <f t="shared" si="1"/>
        <v>1</v>
      </c>
      <c r="S15" s="10">
        <f t="shared" si="2"/>
        <v>0</v>
      </c>
      <c r="T15" s="10">
        <f t="shared" si="3"/>
        <v>1</v>
      </c>
      <c r="U15" s="10">
        <f t="shared" si="4"/>
        <v>1</v>
      </c>
      <c r="V15" s="10">
        <f t="shared" si="5"/>
        <v>1</v>
      </c>
      <c r="W15" s="10">
        <f t="shared" si="6"/>
        <v>1</v>
      </c>
      <c r="X15" s="10">
        <f t="shared" si="7"/>
        <v>1</v>
      </c>
      <c r="Y15" s="10">
        <f t="shared" si="8"/>
        <v>1</v>
      </c>
      <c r="Z15" s="10">
        <f t="shared" si="9"/>
        <v>1</v>
      </c>
      <c r="AA15" s="10">
        <f t="shared" si="10"/>
        <v>1</v>
      </c>
      <c r="AB15" s="10">
        <f t="shared" si="11"/>
        <v>1</v>
      </c>
      <c r="AC15" s="10">
        <f t="shared" si="12"/>
        <v>1</v>
      </c>
      <c r="AD15" s="10">
        <f t="shared" si="13"/>
        <v>1</v>
      </c>
      <c r="AE15" s="10">
        <f t="shared" si="14"/>
        <v>1</v>
      </c>
    </row>
    <row r="16" spans="1:31" x14ac:dyDescent="0.25">
      <c r="A16" s="7" t="s">
        <v>43</v>
      </c>
      <c r="B16" s="33">
        <f t="shared" si="0"/>
        <v>12</v>
      </c>
      <c r="C16" s="60" t="s">
        <v>68</v>
      </c>
      <c r="D16" s="6" t="s">
        <v>63</v>
      </c>
      <c r="E16" s="6" t="s">
        <v>79</v>
      </c>
      <c r="F16" s="6" t="s">
        <v>77</v>
      </c>
      <c r="G16" s="6" t="s">
        <v>76</v>
      </c>
      <c r="H16" s="6" t="s">
        <v>84</v>
      </c>
      <c r="I16" s="6" t="s">
        <v>83</v>
      </c>
      <c r="J16" s="6" t="s">
        <v>72</v>
      </c>
      <c r="K16" s="6" t="s">
        <v>91</v>
      </c>
      <c r="L16" s="6" t="s">
        <v>90</v>
      </c>
      <c r="M16" s="6" t="s">
        <v>82</v>
      </c>
      <c r="N16" s="6" t="s">
        <v>69</v>
      </c>
      <c r="O16" s="6" t="s">
        <v>66</v>
      </c>
      <c r="P16" s="33" t="s">
        <v>74</v>
      </c>
      <c r="R16" s="10">
        <f t="shared" si="1"/>
        <v>1</v>
      </c>
      <c r="S16" s="10">
        <f t="shared" si="2"/>
        <v>0</v>
      </c>
      <c r="T16" s="10">
        <f t="shared" si="3"/>
        <v>0</v>
      </c>
      <c r="U16" s="10">
        <f t="shared" si="4"/>
        <v>1</v>
      </c>
      <c r="V16" s="10">
        <f t="shared" si="5"/>
        <v>1</v>
      </c>
      <c r="W16" s="10">
        <f t="shared" si="6"/>
        <v>1</v>
      </c>
      <c r="X16" s="10">
        <f t="shared" si="7"/>
        <v>1</v>
      </c>
      <c r="Y16" s="10">
        <f t="shared" si="8"/>
        <v>1</v>
      </c>
      <c r="Z16" s="10">
        <f t="shared" si="9"/>
        <v>1</v>
      </c>
      <c r="AA16" s="10">
        <f t="shared" si="10"/>
        <v>1</v>
      </c>
      <c r="AB16" s="10">
        <f t="shared" si="11"/>
        <v>1</v>
      </c>
      <c r="AC16" s="10">
        <f t="shared" si="12"/>
        <v>1</v>
      </c>
      <c r="AD16" s="10">
        <f t="shared" si="13"/>
        <v>1</v>
      </c>
      <c r="AE16" s="10">
        <f t="shared" si="14"/>
        <v>1</v>
      </c>
    </row>
    <row r="17" spans="1:39" x14ac:dyDescent="0.25">
      <c r="A17" s="7" t="s">
        <v>33</v>
      </c>
      <c r="B17" s="33">
        <f t="shared" si="0"/>
        <v>12</v>
      </c>
      <c r="C17" s="60" t="s">
        <v>68</v>
      </c>
      <c r="D17" s="6" t="s">
        <v>63</v>
      </c>
      <c r="E17" s="6" t="s">
        <v>71</v>
      </c>
      <c r="F17" s="6" t="s">
        <v>77</v>
      </c>
      <c r="G17" s="6" t="s">
        <v>76</v>
      </c>
      <c r="H17" s="6" t="s">
        <v>84</v>
      </c>
      <c r="I17" s="6" t="s">
        <v>83</v>
      </c>
      <c r="J17" s="6" t="s">
        <v>72</v>
      </c>
      <c r="K17" s="6" t="s">
        <v>87</v>
      </c>
      <c r="L17" s="6" t="s">
        <v>90</v>
      </c>
      <c r="M17" s="6" t="s">
        <v>82</v>
      </c>
      <c r="N17" s="6" t="s">
        <v>69</v>
      </c>
      <c r="O17" s="6" t="s">
        <v>66</v>
      </c>
      <c r="P17" s="33" t="s">
        <v>74</v>
      </c>
      <c r="R17" s="10">
        <f t="shared" si="1"/>
        <v>1</v>
      </c>
      <c r="S17" s="10">
        <f t="shared" si="2"/>
        <v>0</v>
      </c>
      <c r="T17" s="10">
        <f t="shared" si="3"/>
        <v>1</v>
      </c>
      <c r="U17" s="10">
        <f t="shared" si="4"/>
        <v>1</v>
      </c>
      <c r="V17" s="10">
        <f t="shared" si="5"/>
        <v>1</v>
      </c>
      <c r="W17" s="10">
        <f t="shared" si="6"/>
        <v>1</v>
      </c>
      <c r="X17" s="10">
        <f t="shared" si="7"/>
        <v>1</v>
      </c>
      <c r="Y17" s="10">
        <f t="shared" si="8"/>
        <v>1</v>
      </c>
      <c r="Z17" s="10">
        <f t="shared" si="9"/>
        <v>0</v>
      </c>
      <c r="AA17" s="10">
        <f t="shared" si="10"/>
        <v>1</v>
      </c>
      <c r="AB17" s="10">
        <f t="shared" si="11"/>
        <v>1</v>
      </c>
      <c r="AC17" s="10">
        <f t="shared" si="12"/>
        <v>1</v>
      </c>
      <c r="AD17" s="10">
        <f t="shared" si="13"/>
        <v>1</v>
      </c>
      <c r="AE17" s="10">
        <f t="shared" si="14"/>
        <v>1</v>
      </c>
    </row>
    <row r="18" spans="1:39" x14ac:dyDescent="0.25">
      <c r="A18" s="7" t="s">
        <v>34</v>
      </c>
      <c r="B18" s="33">
        <f t="shared" si="0"/>
        <v>11</v>
      </c>
      <c r="C18" s="60" t="s">
        <v>68</v>
      </c>
      <c r="D18" s="6" t="s">
        <v>63</v>
      </c>
      <c r="E18" s="6" t="s">
        <v>71</v>
      </c>
      <c r="F18" s="6" t="s">
        <v>77</v>
      </c>
      <c r="G18" s="6" t="s">
        <v>76</v>
      </c>
      <c r="H18" s="6" t="s">
        <v>84</v>
      </c>
      <c r="I18" s="6" t="s">
        <v>64</v>
      </c>
      <c r="J18" s="6" t="s">
        <v>72</v>
      </c>
      <c r="K18" s="6" t="s">
        <v>91</v>
      </c>
      <c r="L18" s="6" t="s">
        <v>90</v>
      </c>
      <c r="M18" s="6" t="s">
        <v>82</v>
      </c>
      <c r="N18" s="6" t="s">
        <v>69</v>
      </c>
      <c r="O18" s="6" t="s">
        <v>85</v>
      </c>
      <c r="P18" s="33" t="s">
        <v>74</v>
      </c>
      <c r="R18" s="10">
        <f t="shared" si="1"/>
        <v>1</v>
      </c>
      <c r="S18" s="10">
        <f t="shared" si="2"/>
        <v>0</v>
      </c>
      <c r="T18" s="10">
        <f t="shared" si="3"/>
        <v>1</v>
      </c>
      <c r="U18" s="10">
        <f t="shared" si="4"/>
        <v>1</v>
      </c>
      <c r="V18" s="10">
        <f t="shared" si="5"/>
        <v>1</v>
      </c>
      <c r="W18" s="10">
        <f t="shared" si="6"/>
        <v>1</v>
      </c>
      <c r="X18" s="10">
        <f t="shared" si="7"/>
        <v>0</v>
      </c>
      <c r="Y18" s="10">
        <f t="shared" si="8"/>
        <v>1</v>
      </c>
      <c r="Z18" s="10">
        <f t="shared" si="9"/>
        <v>1</v>
      </c>
      <c r="AA18" s="10">
        <f t="shared" si="10"/>
        <v>1</v>
      </c>
      <c r="AB18" s="10">
        <f t="shared" si="11"/>
        <v>1</v>
      </c>
      <c r="AC18" s="10">
        <f t="shared" si="12"/>
        <v>1</v>
      </c>
      <c r="AD18" s="10">
        <f t="shared" si="13"/>
        <v>0</v>
      </c>
      <c r="AE18" s="10">
        <f t="shared" si="14"/>
        <v>1</v>
      </c>
    </row>
    <row r="19" spans="1:39" x14ac:dyDescent="0.25">
      <c r="A19" s="7" t="s">
        <v>35</v>
      </c>
      <c r="B19" s="33">
        <f t="shared" si="0"/>
        <v>13</v>
      </c>
      <c r="C19" s="60" t="s">
        <v>68</v>
      </c>
      <c r="D19" s="6" t="s">
        <v>67</v>
      </c>
      <c r="E19" s="6" t="s">
        <v>71</v>
      </c>
      <c r="F19" s="6" t="s">
        <v>77</v>
      </c>
      <c r="G19" s="6" t="s">
        <v>76</v>
      </c>
      <c r="H19" s="6" t="s">
        <v>84</v>
      </c>
      <c r="I19" s="6" t="s">
        <v>83</v>
      </c>
      <c r="J19" s="6" t="s">
        <v>72</v>
      </c>
      <c r="K19" s="6" t="s">
        <v>91</v>
      </c>
      <c r="L19" s="6" t="s">
        <v>70</v>
      </c>
      <c r="M19" s="6" t="s">
        <v>82</v>
      </c>
      <c r="N19" s="6" t="s">
        <v>69</v>
      </c>
      <c r="O19" s="6" t="s">
        <v>66</v>
      </c>
      <c r="P19" s="33" t="s">
        <v>74</v>
      </c>
      <c r="R19" s="10">
        <f t="shared" si="1"/>
        <v>1</v>
      </c>
      <c r="S19" s="10">
        <f t="shared" si="2"/>
        <v>1</v>
      </c>
      <c r="T19" s="10">
        <f t="shared" si="3"/>
        <v>1</v>
      </c>
      <c r="U19" s="10">
        <f t="shared" si="4"/>
        <v>1</v>
      </c>
      <c r="V19" s="10">
        <f t="shared" si="5"/>
        <v>1</v>
      </c>
      <c r="W19" s="10">
        <f t="shared" si="6"/>
        <v>1</v>
      </c>
      <c r="X19" s="10">
        <f t="shared" si="7"/>
        <v>1</v>
      </c>
      <c r="Y19" s="10">
        <f t="shared" si="8"/>
        <v>1</v>
      </c>
      <c r="Z19" s="10">
        <f t="shared" si="9"/>
        <v>1</v>
      </c>
      <c r="AA19" s="10">
        <f t="shared" si="10"/>
        <v>0</v>
      </c>
      <c r="AB19" s="10">
        <f t="shared" si="11"/>
        <v>1</v>
      </c>
      <c r="AC19" s="10">
        <f t="shared" si="12"/>
        <v>1</v>
      </c>
      <c r="AD19" s="10">
        <f t="shared" si="13"/>
        <v>1</v>
      </c>
      <c r="AE19" s="10">
        <f t="shared" si="14"/>
        <v>1</v>
      </c>
    </row>
    <row r="20" spans="1:39" x14ac:dyDescent="0.25">
      <c r="A20" s="7" t="s">
        <v>56</v>
      </c>
      <c r="B20" s="33">
        <f t="shared" si="0"/>
        <v>12</v>
      </c>
      <c r="C20" s="60" t="s">
        <v>68</v>
      </c>
      <c r="D20" s="6" t="s">
        <v>63</v>
      </c>
      <c r="E20" s="6" t="s">
        <v>71</v>
      </c>
      <c r="F20" s="6" t="s">
        <v>77</v>
      </c>
      <c r="G20" s="6" t="s">
        <v>76</v>
      </c>
      <c r="H20" s="6" t="s">
        <v>75</v>
      </c>
      <c r="I20" s="6" t="s">
        <v>83</v>
      </c>
      <c r="J20" s="6" t="s">
        <v>72</v>
      </c>
      <c r="K20" s="6" t="s">
        <v>91</v>
      </c>
      <c r="L20" s="6" t="s">
        <v>90</v>
      </c>
      <c r="M20" s="6" t="s">
        <v>82</v>
      </c>
      <c r="N20" s="6" t="s">
        <v>69</v>
      </c>
      <c r="O20" s="6" t="s">
        <v>66</v>
      </c>
      <c r="P20" s="33" t="s">
        <v>74</v>
      </c>
      <c r="R20" s="10">
        <f t="shared" si="1"/>
        <v>1</v>
      </c>
      <c r="S20" s="10">
        <f t="shared" si="2"/>
        <v>0</v>
      </c>
      <c r="T20" s="10">
        <f t="shared" si="3"/>
        <v>1</v>
      </c>
      <c r="U20" s="10">
        <f t="shared" si="4"/>
        <v>1</v>
      </c>
      <c r="V20" s="10">
        <f t="shared" si="5"/>
        <v>1</v>
      </c>
      <c r="W20" s="10">
        <f t="shared" si="6"/>
        <v>0</v>
      </c>
      <c r="X20" s="10">
        <f t="shared" si="7"/>
        <v>1</v>
      </c>
      <c r="Y20" s="10">
        <f t="shared" si="8"/>
        <v>1</v>
      </c>
      <c r="Z20" s="10">
        <f t="shared" si="9"/>
        <v>1</v>
      </c>
      <c r="AA20" s="10">
        <f t="shared" si="10"/>
        <v>1</v>
      </c>
      <c r="AB20" s="10">
        <f t="shared" si="11"/>
        <v>1</v>
      </c>
      <c r="AC20" s="10">
        <f t="shared" si="12"/>
        <v>1</v>
      </c>
      <c r="AD20" s="10">
        <f t="shared" si="13"/>
        <v>1</v>
      </c>
      <c r="AE20" s="10">
        <f t="shared" si="14"/>
        <v>1</v>
      </c>
    </row>
    <row r="21" spans="1:39" x14ac:dyDescent="0.25">
      <c r="A21" s="7" t="s">
        <v>57</v>
      </c>
      <c r="B21" s="33">
        <f t="shared" si="0"/>
        <v>12</v>
      </c>
      <c r="C21" s="60" t="s">
        <v>68</v>
      </c>
      <c r="D21" s="6" t="s">
        <v>63</v>
      </c>
      <c r="E21" s="6" t="s">
        <v>71</v>
      </c>
      <c r="F21" s="6" t="s">
        <v>77</v>
      </c>
      <c r="G21" s="6" t="s">
        <v>76</v>
      </c>
      <c r="H21" s="6" t="s">
        <v>84</v>
      </c>
      <c r="I21" s="6" t="s">
        <v>83</v>
      </c>
      <c r="J21" s="6" t="s">
        <v>72</v>
      </c>
      <c r="K21" s="6" t="s">
        <v>91</v>
      </c>
      <c r="L21" s="6" t="s">
        <v>90</v>
      </c>
      <c r="M21" s="6" t="s">
        <v>82</v>
      </c>
      <c r="N21" s="6" t="s">
        <v>69</v>
      </c>
      <c r="O21" s="6" t="s">
        <v>85</v>
      </c>
      <c r="P21" s="33" t="s">
        <v>74</v>
      </c>
      <c r="R21" s="10">
        <f t="shared" si="1"/>
        <v>1</v>
      </c>
      <c r="S21" s="10">
        <f t="shared" si="2"/>
        <v>0</v>
      </c>
      <c r="T21" s="10">
        <f t="shared" si="3"/>
        <v>1</v>
      </c>
      <c r="U21" s="10">
        <f t="shared" si="4"/>
        <v>1</v>
      </c>
      <c r="V21" s="10">
        <f t="shared" si="5"/>
        <v>1</v>
      </c>
      <c r="W21" s="10">
        <f t="shared" si="6"/>
        <v>1</v>
      </c>
      <c r="X21" s="10">
        <f t="shared" si="7"/>
        <v>1</v>
      </c>
      <c r="Y21" s="10">
        <f t="shared" si="8"/>
        <v>1</v>
      </c>
      <c r="Z21" s="10">
        <f t="shared" si="9"/>
        <v>1</v>
      </c>
      <c r="AA21" s="10">
        <f t="shared" si="10"/>
        <v>1</v>
      </c>
      <c r="AB21" s="10">
        <f t="shared" si="11"/>
        <v>1</v>
      </c>
      <c r="AC21" s="10">
        <f t="shared" si="12"/>
        <v>1</v>
      </c>
      <c r="AD21" s="10">
        <f t="shared" si="13"/>
        <v>0</v>
      </c>
      <c r="AE21" s="10">
        <f t="shared" si="14"/>
        <v>1</v>
      </c>
    </row>
    <row r="22" spans="1:39" x14ac:dyDescent="0.25">
      <c r="A22" s="7" t="s">
        <v>58</v>
      </c>
      <c r="B22" s="33">
        <f t="shared" si="0"/>
        <v>13</v>
      </c>
      <c r="C22" s="60" t="s">
        <v>68</v>
      </c>
      <c r="D22" s="6" t="s">
        <v>63</v>
      </c>
      <c r="E22" s="6" t="s">
        <v>71</v>
      </c>
      <c r="F22" s="6" t="s">
        <v>77</v>
      </c>
      <c r="G22" s="6" t="s">
        <v>76</v>
      </c>
      <c r="H22" s="6" t="s">
        <v>84</v>
      </c>
      <c r="I22" s="6" t="s">
        <v>83</v>
      </c>
      <c r="J22" s="6" t="s">
        <v>72</v>
      </c>
      <c r="K22" s="6" t="s">
        <v>91</v>
      </c>
      <c r="L22" s="6" t="s">
        <v>90</v>
      </c>
      <c r="M22" s="6" t="s">
        <v>82</v>
      </c>
      <c r="N22" s="6" t="s">
        <v>69</v>
      </c>
      <c r="O22" s="6" t="s">
        <v>66</v>
      </c>
      <c r="P22" s="33" t="s">
        <v>74</v>
      </c>
      <c r="R22" s="10">
        <f t="shared" si="1"/>
        <v>1</v>
      </c>
      <c r="S22" s="10">
        <f t="shared" si="2"/>
        <v>0</v>
      </c>
      <c r="T22" s="10">
        <f t="shared" si="3"/>
        <v>1</v>
      </c>
      <c r="U22" s="10">
        <f t="shared" si="4"/>
        <v>1</v>
      </c>
      <c r="V22" s="10">
        <f t="shared" si="5"/>
        <v>1</v>
      </c>
      <c r="W22" s="10">
        <f t="shared" si="6"/>
        <v>1</v>
      </c>
      <c r="X22" s="10">
        <f t="shared" si="7"/>
        <v>1</v>
      </c>
      <c r="Y22" s="10">
        <f t="shared" si="8"/>
        <v>1</v>
      </c>
      <c r="Z22" s="10">
        <f t="shared" si="9"/>
        <v>1</v>
      </c>
      <c r="AA22" s="10">
        <f t="shared" si="10"/>
        <v>1</v>
      </c>
      <c r="AB22" s="10">
        <f t="shared" si="11"/>
        <v>1</v>
      </c>
      <c r="AC22" s="10">
        <f t="shared" si="12"/>
        <v>1</v>
      </c>
      <c r="AD22" s="10">
        <f t="shared" si="13"/>
        <v>1</v>
      </c>
      <c r="AE22" s="10">
        <f t="shared" si="14"/>
        <v>1</v>
      </c>
    </row>
    <row r="23" spans="1:39" ht="15.75" thickBot="1" x14ac:dyDescent="0.3">
      <c r="A23" s="34" t="s">
        <v>44</v>
      </c>
      <c r="B23" s="36">
        <f t="shared" si="0"/>
        <v>14</v>
      </c>
      <c r="C23" s="61" t="str">
        <f t="shared" ref="C23:P23" si="15">IF(C33&gt;0.5, C29, C30)</f>
        <v>K.C.</v>
      </c>
      <c r="D23" s="35" t="str">
        <f t="shared" si="15"/>
        <v>Seattle</v>
      </c>
      <c r="E23" s="35" t="str">
        <f t="shared" si="15"/>
        <v>T.B.</v>
      </c>
      <c r="F23" s="35" t="str">
        <f t="shared" si="15"/>
        <v>Indy</v>
      </c>
      <c r="G23" s="35" t="str">
        <f t="shared" si="15"/>
        <v>St.L.</v>
      </c>
      <c r="H23" s="35" t="str">
        <f t="shared" si="15"/>
        <v>N.E.</v>
      </c>
      <c r="I23" s="35" t="str">
        <f t="shared" si="15"/>
        <v>Det</v>
      </c>
      <c r="J23" s="35" t="str">
        <f t="shared" si="15"/>
        <v>G.B.</v>
      </c>
      <c r="K23" s="35" t="str">
        <f t="shared" si="15"/>
        <v>N.Y.G.</v>
      </c>
      <c r="L23" s="35" t="str">
        <f t="shared" si="15"/>
        <v>Oak</v>
      </c>
      <c r="M23" s="35" t="str">
        <f t="shared" si="15"/>
        <v>Miami</v>
      </c>
      <c r="N23" s="35" t="str">
        <f t="shared" si="15"/>
        <v>Minn</v>
      </c>
      <c r="O23" s="35" t="str">
        <f t="shared" si="15"/>
        <v>Dallas</v>
      </c>
      <c r="P23" s="36" t="str">
        <f t="shared" si="15"/>
        <v>Pitt</v>
      </c>
      <c r="R23" s="10">
        <f t="shared" si="1"/>
        <v>1</v>
      </c>
      <c r="S23" s="10">
        <f t="shared" si="2"/>
        <v>1</v>
      </c>
      <c r="T23" s="10">
        <f t="shared" si="3"/>
        <v>1</v>
      </c>
      <c r="U23" s="10">
        <f t="shared" si="4"/>
        <v>1</v>
      </c>
      <c r="V23" s="10">
        <f t="shared" si="5"/>
        <v>1</v>
      </c>
      <c r="W23" s="10">
        <f t="shared" si="6"/>
        <v>1</v>
      </c>
      <c r="X23" s="10">
        <f t="shared" si="7"/>
        <v>1</v>
      </c>
      <c r="Y23" s="10">
        <f t="shared" si="8"/>
        <v>1</v>
      </c>
      <c r="Z23" s="10">
        <f t="shared" si="9"/>
        <v>1</v>
      </c>
      <c r="AA23" s="10">
        <f t="shared" si="10"/>
        <v>1</v>
      </c>
      <c r="AB23" s="10">
        <f t="shared" si="11"/>
        <v>1</v>
      </c>
      <c r="AC23" s="10">
        <f t="shared" si="12"/>
        <v>1</v>
      </c>
      <c r="AD23" s="10">
        <f t="shared" si="13"/>
        <v>1</v>
      </c>
      <c r="AE23" s="10">
        <f t="shared" si="14"/>
        <v>1</v>
      </c>
    </row>
    <row r="24" spans="1:39" x14ac:dyDescent="0.25">
      <c r="A24" s="28" t="s">
        <v>115</v>
      </c>
    </row>
    <row r="25" spans="1:39" x14ac:dyDescent="0.25">
      <c r="A25" s="27"/>
      <c r="C25" s="6" t="s">
        <v>68</v>
      </c>
      <c r="D25" s="6" t="s">
        <v>67</v>
      </c>
      <c r="E25" s="6" t="s">
        <v>71</v>
      </c>
      <c r="F25" s="6" t="s">
        <v>77</v>
      </c>
      <c r="G25" s="6" t="s">
        <v>76</v>
      </c>
      <c r="H25" s="6" t="s">
        <v>84</v>
      </c>
      <c r="I25" s="6" t="s">
        <v>83</v>
      </c>
      <c r="J25" s="6" t="s">
        <v>72</v>
      </c>
      <c r="K25" s="6" t="s">
        <v>91</v>
      </c>
      <c r="L25" s="6" t="s">
        <v>90</v>
      </c>
      <c r="M25" s="6" t="s">
        <v>82</v>
      </c>
      <c r="N25" s="6" t="s">
        <v>69</v>
      </c>
      <c r="O25" s="6" t="s">
        <v>66</v>
      </c>
      <c r="P25" s="6" t="s">
        <v>74</v>
      </c>
    </row>
    <row r="26" spans="1:39" x14ac:dyDescent="0.25">
      <c r="A26" s="37"/>
      <c r="C26" s="10">
        <v>1</v>
      </c>
      <c r="D26" s="10">
        <v>1</v>
      </c>
      <c r="E26" s="10">
        <v>1</v>
      </c>
      <c r="F26" s="10">
        <v>1</v>
      </c>
      <c r="G26" s="10">
        <v>1</v>
      </c>
      <c r="H26" s="10">
        <v>1</v>
      </c>
      <c r="I26" s="10">
        <v>1</v>
      </c>
      <c r="J26" s="10">
        <v>1</v>
      </c>
      <c r="K26" s="10">
        <v>1</v>
      </c>
      <c r="L26" s="10">
        <v>1</v>
      </c>
      <c r="M26" s="10">
        <v>1</v>
      </c>
      <c r="N26" s="10">
        <v>1</v>
      </c>
      <c r="O26" s="10">
        <v>1</v>
      </c>
      <c r="P26" s="10">
        <v>1</v>
      </c>
    </row>
    <row r="28" spans="1:39" s="45" customFormat="1" x14ac:dyDescent="0.25">
      <c r="A28" s="43" t="s">
        <v>42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</row>
    <row r="29" spans="1:39" customFormat="1" x14ac:dyDescent="0.25">
      <c r="A29" s="46" t="s">
        <v>37</v>
      </c>
      <c r="B29" s="3"/>
      <c r="C29" s="3" t="s">
        <v>68</v>
      </c>
      <c r="D29" s="3" t="s">
        <v>67</v>
      </c>
      <c r="E29" s="3" t="s">
        <v>71</v>
      </c>
      <c r="F29" s="3" t="s">
        <v>77</v>
      </c>
      <c r="G29" s="3" t="s">
        <v>76</v>
      </c>
      <c r="H29" s="3" t="s">
        <v>84</v>
      </c>
      <c r="I29" s="3" t="s">
        <v>64</v>
      </c>
      <c r="J29" s="3" t="s">
        <v>72</v>
      </c>
      <c r="K29" s="3" t="s">
        <v>91</v>
      </c>
      <c r="L29" s="3" t="s">
        <v>90</v>
      </c>
      <c r="M29" s="3" t="s">
        <v>82</v>
      </c>
      <c r="N29" s="3" t="s">
        <v>69</v>
      </c>
      <c r="O29" s="3" t="s">
        <v>66</v>
      </c>
      <c r="P29" s="3" t="s">
        <v>74</v>
      </c>
      <c r="Q29" s="3"/>
      <c r="R29" s="3">
        <f t="shared" ref="R29:AE29" si="16">IF(C29=C$25,1,0)</f>
        <v>1</v>
      </c>
      <c r="S29" s="3">
        <f t="shared" si="16"/>
        <v>1</v>
      </c>
      <c r="T29" s="3">
        <f t="shared" si="16"/>
        <v>1</v>
      </c>
      <c r="U29" s="3">
        <f t="shared" si="16"/>
        <v>1</v>
      </c>
      <c r="V29" s="3">
        <f t="shared" si="16"/>
        <v>1</v>
      </c>
      <c r="W29" s="3">
        <f t="shared" si="16"/>
        <v>1</v>
      </c>
      <c r="X29" s="3">
        <f t="shared" si="16"/>
        <v>0</v>
      </c>
      <c r="Y29" s="3">
        <f t="shared" si="16"/>
        <v>1</v>
      </c>
      <c r="Z29" s="3">
        <f t="shared" si="16"/>
        <v>1</v>
      </c>
      <c r="AA29" s="3">
        <f t="shared" si="16"/>
        <v>1</v>
      </c>
      <c r="AB29" s="3">
        <f t="shared" si="16"/>
        <v>1</v>
      </c>
      <c r="AC29" s="3">
        <f t="shared" si="16"/>
        <v>1</v>
      </c>
      <c r="AD29" s="3">
        <f t="shared" si="16"/>
        <v>1</v>
      </c>
      <c r="AE29" s="3">
        <f t="shared" si="16"/>
        <v>1</v>
      </c>
      <c r="AF29" s="3"/>
      <c r="AG29" s="3"/>
      <c r="AH29" s="3"/>
      <c r="AI29" s="3"/>
      <c r="AJ29" s="3"/>
      <c r="AK29" s="3"/>
      <c r="AL29" s="3"/>
      <c r="AM29" s="3"/>
    </row>
    <row r="30" spans="1:39" customFormat="1" x14ac:dyDescent="0.25">
      <c r="A30" s="46" t="s">
        <v>38</v>
      </c>
      <c r="B30" s="3"/>
      <c r="C30" s="3" t="s">
        <v>62</v>
      </c>
      <c r="D30" s="3" t="s">
        <v>63</v>
      </c>
      <c r="E30" s="3" t="s">
        <v>79</v>
      </c>
      <c r="F30" s="3" t="s">
        <v>78</v>
      </c>
      <c r="G30" s="3" t="s">
        <v>81</v>
      </c>
      <c r="H30" s="3" t="s">
        <v>75</v>
      </c>
      <c r="I30" s="3" t="s">
        <v>83</v>
      </c>
      <c r="J30" s="3" t="s">
        <v>99</v>
      </c>
      <c r="K30" s="3" t="s">
        <v>87</v>
      </c>
      <c r="L30" s="3" t="s">
        <v>70</v>
      </c>
      <c r="M30" s="3" t="s">
        <v>100</v>
      </c>
      <c r="N30" s="3" t="s">
        <v>80</v>
      </c>
      <c r="O30" s="3" t="s">
        <v>85</v>
      </c>
      <c r="P30" s="3" t="s">
        <v>86</v>
      </c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</row>
    <row r="31" spans="1:39" customFormat="1" x14ac:dyDescent="0.25">
      <c r="A31" s="46" t="s">
        <v>39</v>
      </c>
      <c r="B31" s="3"/>
      <c r="C31" s="3">
        <f t="shared" ref="C31:P31" si="17">COUNTIF(C3:C22,C29)</f>
        <v>14</v>
      </c>
      <c r="D31" s="3">
        <f t="shared" si="17"/>
        <v>11</v>
      </c>
      <c r="E31" s="3">
        <f t="shared" si="17"/>
        <v>18</v>
      </c>
      <c r="F31" s="3">
        <f t="shared" si="17"/>
        <v>19</v>
      </c>
      <c r="G31" s="3">
        <f t="shared" si="17"/>
        <v>20</v>
      </c>
      <c r="H31" s="3">
        <f t="shared" si="17"/>
        <v>19</v>
      </c>
      <c r="I31" s="3">
        <f t="shared" si="17"/>
        <v>7</v>
      </c>
      <c r="J31" s="3">
        <f t="shared" si="17"/>
        <v>17</v>
      </c>
      <c r="K31" s="3">
        <f t="shared" si="17"/>
        <v>16</v>
      </c>
      <c r="L31" s="3">
        <f t="shared" si="17"/>
        <v>16</v>
      </c>
      <c r="M31" s="3">
        <f t="shared" si="17"/>
        <v>20</v>
      </c>
      <c r="N31" s="3">
        <f t="shared" si="17"/>
        <v>19</v>
      </c>
      <c r="O31" s="3">
        <f t="shared" si="17"/>
        <v>12</v>
      </c>
      <c r="P31" s="3">
        <f t="shared" si="17"/>
        <v>16</v>
      </c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</row>
    <row r="32" spans="1:39" customFormat="1" x14ac:dyDescent="0.25">
      <c r="A32" s="46" t="s">
        <v>40</v>
      </c>
      <c r="B32" s="3"/>
      <c r="C32" s="3">
        <f t="shared" ref="C32:P32" si="18">COUNTIF(C3:C22,C30)</f>
        <v>6</v>
      </c>
      <c r="D32" s="3">
        <f t="shared" si="18"/>
        <v>9</v>
      </c>
      <c r="E32" s="3">
        <f t="shared" si="18"/>
        <v>2</v>
      </c>
      <c r="F32" s="3">
        <f t="shared" si="18"/>
        <v>1</v>
      </c>
      <c r="G32" s="3">
        <f t="shared" si="18"/>
        <v>0</v>
      </c>
      <c r="H32" s="3">
        <f t="shared" si="18"/>
        <v>1</v>
      </c>
      <c r="I32" s="3">
        <f t="shared" si="18"/>
        <v>13</v>
      </c>
      <c r="J32" s="3">
        <f t="shared" si="18"/>
        <v>3</v>
      </c>
      <c r="K32" s="3">
        <f t="shared" si="18"/>
        <v>4</v>
      </c>
      <c r="L32" s="3">
        <f t="shared" si="18"/>
        <v>4</v>
      </c>
      <c r="M32" s="3">
        <f t="shared" si="18"/>
        <v>0</v>
      </c>
      <c r="N32" s="3">
        <f t="shared" si="18"/>
        <v>1</v>
      </c>
      <c r="O32" s="3">
        <f t="shared" si="18"/>
        <v>8</v>
      </c>
      <c r="P32" s="3">
        <f t="shared" si="18"/>
        <v>4</v>
      </c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</row>
    <row r="33" spans="1:39" customFormat="1" x14ac:dyDescent="0.25">
      <c r="A33" s="46" t="s">
        <v>41</v>
      </c>
      <c r="B33" s="3"/>
      <c r="C33" s="47">
        <f>C31/SUM(C31:C32)</f>
        <v>0.7</v>
      </c>
      <c r="D33" s="47">
        <f t="shared" ref="D33:P33" si="19">D31/SUM(D31:D32)</f>
        <v>0.55000000000000004</v>
      </c>
      <c r="E33" s="47">
        <f t="shared" si="19"/>
        <v>0.9</v>
      </c>
      <c r="F33" s="47">
        <f t="shared" si="19"/>
        <v>0.95</v>
      </c>
      <c r="G33" s="47">
        <f t="shared" si="19"/>
        <v>1</v>
      </c>
      <c r="H33" s="47">
        <f t="shared" si="19"/>
        <v>0.95</v>
      </c>
      <c r="I33" s="47">
        <f t="shared" si="19"/>
        <v>0.35</v>
      </c>
      <c r="J33" s="47">
        <f t="shared" si="19"/>
        <v>0.85</v>
      </c>
      <c r="K33" s="47">
        <f t="shared" si="19"/>
        <v>0.8</v>
      </c>
      <c r="L33" s="47">
        <f t="shared" si="19"/>
        <v>0.8</v>
      </c>
      <c r="M33" s="47">
        <f t="shared" si="19"/>
        <v>1</v>
      </c>
      <c r="N33" s="47">
        <f t="shared" si="19"/>
        <v>0.95</v>
      </c>
      <c r="O33" s="47">
        <f t="shared" si="19"/>
        <v>0.6</v>
      </c>
      <c r="P33" s="47">
        <f t="shared" si="19"/>
        <v>0.8</v>
      </c>
      <c r="Q33" s="47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</row>
    <row r="35" spans="1:39" s="45" customFormat="1" x14ac:dyDescent="0.25">
      <c r="A35" s="43" t="s">
        <v>23</v>
      </c>
      <c r="B35" s="44">
        <f>SUM(R29:AE29)</f>
        <v>13</v>
      </c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</row>
  </sheetData>
  <conditionalFormatting sqref="C3:C23">
    <cfRule type="cellIs" dxfId="172" priority="1067" operator="notEqual">
      <formula>$C$25</formula>
    </cfRule>
  </conditionalFormatting>
  <conditionalFormatting sqref="D3:D23">
    <cfRule type="cellIs" dxfId="171" priority="1069" operator="notEqual">
      <formula>$D$25</formula>
    </cfRule>
  </conditionalFormatting>
  <conditionalFormatting sqref="E3:E23">
    <cfRule type="cellIs" dxfId="170" priority="1071" operator="notEqual">
      <formula>$E$25</formula>
    </cfRule>
  </conditionalFormatting>
  <conditionalFormatting sqref="F3:F23">
    <cfRule type="cellIs" dxfId="169" priority="1073" operator="notEqual">
      <formula>$F$25</formula>
    </cfRule>
  </conditionalFormatting>
  <conditionalFormatting sqref="G3:G23">
    <cfRule type="cellIs" dxfId="168" priority="1075" operator="notEqual">
      <formula>$G$25</formula>
    </cfRule>
  </conditionalFormatting>
  <conditionalFormatting sqref="H3:H23">
    <cfRule type="cellIs" dxfId="167" priority="1077" operator="notEqual">
      <formula>$H$25</formula>
    </cfRule>
  </conditionalFormatting>
  <conditionalFormatting sqref="I3:I23">
    <cfRule type="cellIs" dxfId="166" priority="1079" operator="notEqual">
      <formula>$I$25</formula>
    </cfRule>
  </conditionalFormatting>
  <conditionalFormatting sqref="J3:J23">
    <cfRule type="cellIs" dxfId="165" priority="1081" operator="notEqual">
      <formula>$J$25</formula>
    </cfRule>
  </conditionalFormatting>
  <conditionalFormatting sqref="K3:K23">
    <cfRule type="cellIs" dxfId="164" priority="1083" operator="notEqual">
      <formula>$K$25</formula>
    </cfRule>
  </conditionalFormatting>
  <conditionalFormatting sqref="L3:L23">
    <cfRule type="cellIs" dxfId="163" priority="1085" operator="notEqual">
      <formula>$L$25</formula>
    </cfRule>
  </conditionalFormatting>
  <conditionalFormatting sqref="M3:M23">
    <cfRule type="cellIs" dxfId="162" priority="1087" operator="notEqual">
      <formula>$M$25</formula>
    </cfRule>
  </conditionalFormatting>
  <conditionalFormatting sqref="N3:N23">
    <cfRule type="cellIs" dxfId="161" priority="1089" operator="notEqual">
      <formula>$N$25</formula>
    </cfRule>
  </conditionalFormatting>
  <conditionalFormatting sqref="O3:O23">
    <cfRule type="cellIs" dxfId="160" priority="1091" operator="notEqual">
      <formula>$O$25</formula>
    </cfRule>
  </conditionalFormatting>
  <conditionalFormatting sqref="P3:P23">
    <cfRule type="cellIs" dxfId="159" priority="1093" operator="notEqual">
      <formula>$P$25</formula>
    </cfRule>
  </conditionalFormatting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5"/>
  <sheetViews>
    <sheetView workbookViewId="0">
      <selection activeCell="E1" sqref="E1"/>
    </sheetView>
  </sheetViews>
  <sheetFormatPr defaultColWidth="8.85546875" defaultRowHeight="15" x14ac:dyDescent="0.25"/>
  <cols>
    <col min="1" max="1" width="20.7109375" style="38" customWidth="1"/>
    <col min="2" max="3" width="7.42578125" style="10" bestFit="1" customWidth="1"/>
    <col min="4" max="6" width="6.5703125" style="10" bestFit="1" customWidth="1"/>
    <col min="7" max="7" width="7.28515625" style="10" bestFit="1" customWidth="1"/>
    <col min="8" max="8" width="6.7109375" style="10" bestFit="1" customWidth="1"/>
    <col min="9" max="9" width="7.5703125" style="10" bestFit="1" customWidth="1"/>
    <col min="10" max="15" width="6.5703125" style="10" bestFit="1" customWidth="1"/>
    <col min="16" max="16" width="8.28515625" style="10" bestFit="1" customWidth="1"/>
    <col min="17" max="17" width="2.7109375" style="10" customWidth="1"/>
    <col min="18" max="31" width="2" style="10" bestFit="1" customWidth="1"/>
    <col min="32" max="16384" width="8.85546875" style="13"/>
  </cols>
  <sheetData>
    <row r="1" spans="1:31" ht="15.75" x14ac:dyDescent="0.25">
      <c r="A1" s="29" t="s">
        <v>114</v>
      </c>
      <c r="B1" s="30"/>
    </row>
    <row r="2" spans="1:31" ht="15.75" thickBot="1" x14ac:dyDescent="0.3">
      <c r="A2" s="20"/>
      <c r="B2" s="20" t="s">
        <v>0</v>
      </c>
    </row>
    <row r="3" spans="1:31" x14ac:dyDescent="0.25">
      <c r="A3" s="26" t="s">
        <v>28</v>
      </c>
      <c r="B3" s="32">
        <f t="shared" ref="B3:B23" si="0">SUM(R3:AE3)</f>
        <v>9</v>
      </c>
      <c r="C3" s="59" t="s">
        <v>63</v>
      </c>
      <c r="D3" s="31" t="s">
        <v>86</v>
      </c>
      <c r="E3" s="31" t="s">
        <v>85</v>
      </c>
      <c r="F3" s="31" t="s">
        <v>87</v>
      </c>
      <c r="G3" s="31" t="s">
        <v>77</v>
      </c>
      <c r="H3" s="31" t="s">
        <v>73</v>
      </c>
      <c r="I3" s="31" t="s">
        <v>90</v>
      </c>
      <c r="J3" s="31" t="s">
        <v>69</v>
      </c>
      <c r="K3" s="31" t="s">
        <v>84</v>
      </c>
      <c r="L3" s="31" t="s">
        <v>91</v>
      </c>
      <c r="M3" s="31" t="s">
        <v>76</v>
      </c>
      <c r="N3" s="31" t="s">
        <v>68</v>
      </c>
      <c r="O3" s="31" t="s">
        <v>71</v>
      </c>
      <c r="P3" s="32" t="s">
        <v>72</v>
      </c>
      <c r="R3" s="10">
        <f t="shared" ref="R3:R23" si="1">IF(C3=$C$25,1,0)</f>
        <v>1</v>
      </c>
      <c r="S3" s="10">
        <f t="shared" ref="S3:S23" si="2">IF(D3=$D$25,1,0)</f>
        <v>1</v>
      </c>
      <c r="T3" s="10">
        <f t="shared" ref="T3:T23" si="3">IF(E3=$E$25,1,0)</f>
        <v>1</v>
      </c>
      <c r="U3" s="10">
        <f t="shared" ref="U3:U23" si="4">IF(F3=$F$25,1,0)</f>
        <v>0</v>
      </c>
      <c r="V3" s="10">
        <f t="shared" ref="V3:V23" si="5">IF(G3=$G$25,1,0)</f>
        <v>1</v>
      </c>
      <c r="W3" s="10">
        <f t="shared" ref="W3:W23" si="6">IF(H3=$H$25,1,0)</f>
        <v>1</v>
      </c>
      <c r="X3" s="10">
        <f t="shared" ref="X3:X23" si="7">IF(I3=$I$25,1,0)</f>
        <v>0</v>
      </c>
      <c r="Y3" s="10">
        <f t="shared" ref="Y3:Y23" si="8">IF(J3=$J$25,1,0)</f>
        <v>1</v>
      </c>
      <c r="Z3" s="10">
        <f t="shared" ref="Z3:Z23" si="9">IF(K3=$K$25,1,0)</f>
        <v>1</v>
      </c>
      <c r="AA3" s="10">
        <f t="shared" ref="AA3:AA23" si="10">IF(L3=$L$25,1,0)</f>
        <v>1</v>
      </c>
      <c r="AB3" s="10">
        <f t="shared" ref="AB3:AB23" si="11">IF(M3=$M$25,1,0)</f>
        <v>0</v>
      </c>
      <c r="AC3" s="10">
        <f t="shared" ref="AC3:AC23" si="12">IF(N3=$N$25,1,0)</f>
        <v>1</v>
      </c>
      <c r="AD3" s="10">
        <f t="shared" ref="AD3:AD23" si="13">IF(O3=$O$25,1,0)</f>
        <v>0</v>
      </c>
      <c r="AE3" s="10">
        <f t="shared" ref="AE3:AE23" si="14">IF(P3=$P$25,1,0)</f>
        <v>0</v>
      </c>
    </row>
    <row r="4" spans="1:31" x14ac:dyDescent="0.25">
      <c r="A4" s="7" t="s">
        <v>45</v>
      </c>
      <c r="B4" s="68">
        <f t="shared" si="0"/>
        <v>5</v>
      </c>
      <c r="C4" s="67" t="s">
        <v>120</v>
      </c>
      <c r="D4" s="12" t="s">
        <v>121</v>
      </c>
      <c r="E4" s="12" t="s">
        <v>122</v>
      </c>
      <c r="F4" s="12" t="s">
        <v>123</v>
      </c>
      <c r="G4" s="12" t="s">
        <v>124</v>
      </c>
      <c r="H4" s="12" t="s">
        <v>125</v>
      </c>
      <c r="I4" s="12" t="s">
        <v>126</v>
      </c>
      <c r="J4" s="12" t="s">
        <v>127</v>
      </c>
      <c r="K4" s="12" t="s">
        <v>128</v>
      </c>
      <c r="L4" s="12" t="s">
        <v>129</v>
      </c>
      <c r="M4" s="12" t="s">
        <v>130</v>
      </c>
      <c r="N4" s="12" t="s">
        <v>131</v>
      </c>
      <c r="O4" s="12" t="s">
        <v>132</v>
      </c>
      <c r="P4" s="68" t="s">
        <v>133</v>
      </c>
      <c r="R4" s="44">
        <v>0</v>
      </c>
      <c r="S4" s="44">
        <v>0</v>
      </c>
      <c r="T4" s="44">
        <v>0</v>
      </c>
      <c r="U4" s="44">
        <v>1</v>
      </c>
      <c r="V4" s="44">
        <v>0</v>
      </c>
      <c r="W4" s="44">
        <v>0</v>
      </c>
      <c r="X4" s="44">
        <v>1</v>
      </c>
      <c r="Y4" s="44">
        <v>0</v>
      </c>
      <c r="Z4" s="44">
        <v>0</v>
      </c>
      <c r="AA4" s="44">
        <v>0</v>
      </c>
      <c r="AB4" s="44">
        <v>1</v>
      </c>
      <c r="AC4" s="44">
        <v>0</v>
      </c>
      <c r="AD4" s="44">
        <v>1</v>
      </c>
      <c r="AE4" s="44">
        <v>1</v>
      </c>
    </row>
    <row r="5" spans="1:31" x14ac:dyDescent="0.25">
      <c r="A5" s="7" t="s">
        <v>29</v>
      </c>
      <c r="B5" s="33">
        <f t="shared" si="0"/>
        <v>10</v>
      </c>
      <c r="C5" s="60" t="s">
        <v>63</v>
      </c>
      <c r="D5" s="6" t="s">
        <v>86</v>
      </c>
      <c r="E5" s="6" t="s">
        <v>85</v>
      </c>
      <c r="F5" s="6" t="s">
        <v>87</v>
      </c>
      <c r="G5" s="6" t="s">
        <v>77</v>
      </c>
      <c r="H5" s="6" t="s">
        <v>73</v>
      </c>
      <c r="I5" s="6" t="s">
        <v>82</v>
      </c>
      <c r="J5" s="6" t="s">
        <v>69</v>
      </c>
      <c r="K5" s="6" t="s">
        <v>61</v>
      </c>
      <c r="L5" s="6" t="s">
        <v>91</v>
      </c>
      <c r="M5" s="6" t="s">
        <v>65</v>
      </c>
      <c r="N5" s="6" t="s">
        <v>99</v>
      </c>
      <c r="O5" s="6" t="s">
        <v>83</v>
      </c>
      <c r="P5" s="33" t="s">
        <v>72</v>
      </c>
      <c r="R5" s="10">
        <f t="shared" si="1"/>
        <v>1</v>
      </c>
      <c r="S5" s="10">
        <f t="shared" si="2"/>
        <v>1</v>
      </c>
      <c r="T5" s="10">
        <f t="shared" si="3"/>
        <v>1</v>
      </c>
      <c r="U5" s="10">
        <f t="shared" si="4"/>
        <v>0</v>
      </c>
      <c r="V5" s="10">
        <f t="shared" si="5"/>
        <v>1</v>
      </c>
      <c r="W5" s="10">
        <f t="shared" si="6"/>
        <v>1</v>
      </c>
      <c r="X5" s="10">
        <f t="shared" si="7"/>
        <v>1</v>
      </c>
      <c r="Y5" s="10">
        <f t="shared" si="8"/>
        <v>1</v>
      </c>
      <c r="Z5" s="10">
        <f t="shared" si="9"/>
        <v>0</v>
      </c>
      <c r="AA5" s="10">
        <f t="shared" si="10"/>
        <v>1</v>
      </c>
      <c r="AB5" s="10">
        <f t="shared" si="11"/>
        <v>1</v>
      </c>
      <c r="AC5" s="10">
        <f t="shared" si="12"/>
        <v>0</v>
      </c>
      <c r="AD5" s="10">
        <f t="shared" si="13"/>
        <v>1</v>
      </c>
      <c r="AE5" s="10">
        <f t="shared" si="14"/>
        <v>0</v>
      </c>
    </row>
    <row r="6" spans="1:31" x14ac:dyDescent="0.25">
      <c r="A6" s="7" t="s">
        <v>30</v>
      </c>
      <c r="B6" s="33">
        <f t="shared" si="0"/>
        <v>7</v>
      </c>
      <c r="C6" s="60" t="s">
        <v>63</v>
      </c>
      <c r="D6" s="6" t="s">
        <v>64</v>
      </c>
      <c r="E6" s="6" t="s">
        <v>85</v>
      </c>
      <c r="F6" s="6" t="s">
        <v>87</v>
      </c>
      <c r="G6" s="6" t="s">
        <v>66</v>
      </c>
      <c r="H6" s="6" t="s">
        <v>78</v>
      </c>
      <c r="I6" s="6" t="s">
        <v>82</v>
      </c>
      <c r="J6" s="6" t="s">
        <v>69</v>
      </c>
      <c r="K6" s="6" t="s">
        <v>84</v>
      </c>
      <c r="L6" s="6" t="s">
        <v>91</v>
      </c>
      <c r="M6" s="6" t="s">
        <v>76</v>
      </c>
      <c r="N6" s="6" t="s">
        <v>68</v>
      </c>
      <c r="O6" s="6" t="s">
        <v>71</v>
      </c>
      <c r="P6" s="33" t="s">
        <v>72</v>
      </c>
      <c r="R6" s="10">
        <f t="shared" si="1"/>
        <v>1</v>
      </c>
      <c r="S6" s="10">
        <f t="shared" si="2"/>
        <v>0</v>
      </c>
      <c r="T6" s="10">
        <f t="shared" si="3"/>
        <v>1</v>
      </c>
      <c r="U6" s="10">
        <f t="shared" si="4"/>
        <v>0</v>
      </c>
      <c r="V6" s="10">
        <f t="shared" si="5"/>
        <v>0</v>
      </c>
      <c r="W6" s="10">
        <f t="shared" si="6"/>
        <v>0</v>
      </c>
      <c r="X6" s="10">
        <f t="shared" si="7"/>
        <v>1</v>
      </c>
      <c r="Y6" s="10">
        <f t="shared" si="8"/>
        <v>1</v>
      </c>
      <c r="Z6" s="10">
        <f t="shared" si="9"/>
        <v>1</v>
      </c>
      <c r="AA6" s="10">
        <f t="shared" si="10"/>
        <v>1</v>
      </c>
      <c r="AB6" s="10">
        <f t="shared" si="11"/>
        <v>0</v>
      </c>
      <c r="AC6" s="10">
        <f t="shared" si="12"/>
        <v>1</v>
      </c>
      <c r="AD6" s="10">
        <f t="shared" si="13"/>
        <v>0</v>
      </c>
      <c r="AE6" s="10">
        <f t="shared" si="14"/>
        <v>0</v>
      </c>
    </row>
    <row r="7" spans="1:31" x14ac:dyDescent="0.25">
      <c r="A7" s="7" t="s">
        <v>47</v>
      </c>
      <c r="B7" s="33">
        <f t="shared" si="0"/>
        <v>7</v>
      </c>
      <c r="C7" s="60" t="s">
        <v>63</v>
      </c>
      <c r="D7" s="6" t="s">
        <v>86</v>
      </c>
      <c r="E7" s="6" t="s">
        <v>85</v>
      </c>
      <c r="F7" s="6" t="s">
        <v>87</v>
      </c>
      <c r="G7" s="6" t="s">
        <v>66</v>
      </c>
      <c r="H7" s="6" t="s">
        <v>73</v>
      </c>
      <c r="I7" s="6" t="s">
        <v>90</v>
      </c>
      <c r="J7" s="6" t="s">
        <v>69</v>
      </c>
      <c r="K7" s="6" t="s">
        <v>84</v>
      </c>
      <c r="L7" s="6" t="s">
        <v>100</v>
      </c>
      <c r="M7" s="6" t="s">
        <v>76</v>
      </c>
      <c r="N7" s="6" t="s">
        <v>68</v>
      </c>
      <c r="O7" s="6" t="s">
        <v>71</v>
      </c>
      <c r="P7" s="33" t="s">
        <v>72</v>
      </c>
      <c r="R7" s="10">
        <f t="shared" si="1"/>
        <v>1</v>
      </c>
      <c r="S7" s="10">
        <f t="shared" si="2"/>
        <v>1</v>
      </c>
      <c r="T7" s="10">
        <f t="shared" si="3"/>
        <v>1</v>
      </c>
      <c r="U7" s="10">
        <f t="shared" si="4"/>
        <v>0</v>
      </c>
      <c r="V7" s="10">
        <f t="shared" si="5"/>
        <v>0</v>
      </c>
      <c r="W7" s="10">
        <f t="shared" si="6"/>
        <v>1</v>
      </c>
      <c r="X7" s="10">
        <f t="shared" si="7"/>
        <v>0</v>
      </c>
      <c r="Y7" s="10">
        <f t="shared" si="8"/>
        <v>1</v>
      </c>
      <c r="Z7" s="10">
        <f t="shared" si="9"/>
        <v>1</v>
      </c>
      <c r="AA7" s="10">
        <f t="shared" si="10"/>
        <v>0</v>
      </c>
      <c r="AB7" s="10">
        <f t="shared" si="11"/>
        <v>0</v>
      </c>
      <c r="AC7" s="10">
        <f t="shared" si="12"/>
        <v>1</v>
      </c>
      <c r="AD7" s="10">
        <f t="shared" si="13"/>
        <v>0</v>
      </c>
      <c r="AE7" s="10">
        <f t="shared" si="14"/>
        <v>0</v>
      </c>
    </row>
    <row r="8" spans="1:31" x14ac:dyDescent="0.25">
      <c r="A8" s="7" t="s">
        <v>48</v>
      </c>
      <c r="B8" s="33">
        <f t="shared" si="0"/>
        <v>9</v>
      </c>
      <c r="C8" s="60" t="s">
        <v>63</v>
      </c>
      <c r="D8" s="6" t="s">
        <v>64</v>
      </c>
      <c r="E8" s="6" t="s">
        <v>85</v>
      </c>
      <c r="F8" s="6" t="s">
        <v>87</v>
      </c>
      <c r="G8" s="6" t="s">
        <v>66</v>
      </c>
      <c r="H8" s="6" t="s">
        <v>73</v>
      </c>
      <c r="I8" s="6" t="s">
        <v>82</v>
      </c>
      <c r="J8" s="6" t="s">
        <v>69</v>
      </c>
      <c r="K8" s="6" t="s">
        <v>84</v>
      </c>
      <c r="L8" s="6" t="s">
        <v>91</v>
      </c>
      <c r="M8" s="6" t="s">
        <v>76</v>
      </c>
      <c r="N8" s="6" t="s">
        <v>99</v>
      </c>
      <c r="O8" s="6" t="s">
        <v>83</v>
      </c>
      <c r="P8" s="33" t="s">
        <v>67</v>
      </c>
      <c r="R8" s="10">
        <f t="shared" si="1"/>
        <v>1</v>
      </c>
      <c r="S8" s="10">
        <f t="shared" si="2"/>
        <v>0</v>
      </c>
      <c r="T8" s="10">
        <f t="shared" si="3"/>
        <v>1</v>
      </c>
      <c r="U8" s="10">
        <f t="shared" si="4"/>
        <v>0</v>
      </c>
      <c r="V8" s="10">
        <f t="shared" si="5"/>
        <v>0</v>
      </c>
      <c r="W8" s="10">
        <f t="shared" si="6"/>
        <v>1</v>
      </c>
      <c r="X8" s="10">
        <f t="shared" si="7"/>
        <v>1</v>
      </c>
      <c r="Y8" s="10">
        <f t="shared" si="8"/>
        <v>1</v>
      </c>
      <c r="Z8" s="10">
        <f t="shared" si="9"/>
        <v>1</v>
      </c>
      <c r="AA8" s="10">
        <f t="shared" si="10"/>
        <v>1</v>
      </c>
      <c r="AB8" s="10">
        <f t="shared" si="11"/>
        <v>0</v>
      </c>
      <c r="AC8" s="10">
        <f t="shared" si="12"/>
        <v>0</v>
      </c>
      <c r="AD8" s="10">
        <f t="shared" si="13"/>
        <v>1</v>
      </c>
      <c r="AE8" s="10">
        <f t="shared" si="14"/>
        <v>1</v>
      </c>
    </row>
    <row r="9" spans="1:31" x14ac:dyDescent="0.25">
      <c r="A9" s="7" t="s">
        <v>49</v>
      </c>
      <c r="B9" s="33">
        <f t="shared" si="0"/>
        <v>10</v>
      </c>
      <c r="C9" s="60" t="s">
        <v>63</v>
      </c>
      <c r="D9" s="6" t="s">
        <v>64</v>
      </c>
      <c r="E9" s="6" t="s">
        <v>85</v>
      </c>
      <c r="F9" s="6" t="s">
        <v>87</v>
      </c>
      <c r="G9" s="6" t="s">
        <v>66</v>
      </c>
      <c r="H9" s="6" t="s">
        <v>73</v>
      </c>
      <c r="I9" s="6" t="s">
        <v>82</v>
      </c>
      <c r="J9" s="6" t="s">
        <v>69</v>
      </c>
      <c r="K9" s="6" t="s">
        <v>84</v>
      </c>
      <c r="L9" s="6" t="s">
        <v>91</v>
      </c>
      <c r="M9" s="6" t="s">
        <v>65</v>
      </c>
      <c r="N9" s="6" t="s">
        <v>99</v>
      </c>
      <c r="O9" s="6" t="s">
        <v>83</v>
      </c>
      <c r="P9" s="33" t="s">
        <v>67</v>
      </c>
      <c r="R9" s="10">
        <f t="shared" si="1"/>
        <v>1</v>
      </c>
      <c r="S9" s="10">
        <f t="shared" si="2"/>
        <v>0</v>
      </c>
      <c r="T9" s="10">
        <f t="shared" si="3"/>
        <v>1</v>
      </c>
      <c r="U9" s="10">
        <f t="shared" si="4"/>
        <v>0</v>
      </c>
      <c r="V9" s="10">
        <f t="shared" si="5"/>
        <v>0</v>
      </c>
      <c r="W9" s="10">
        <f t="shared" si="6"/>
        <v>1</v>
      </c>
      <c r="X9" s="10">
        <f t="shared" si="7"/>
        <v>1</v>
      </c>
      <c r="Y9" s="10">
        <f t="shared" si="8"/>
        <v>1</v>
      </c>
      <c r="Z9" s="10">
        <f t="shared" si="9"/>
        <v>1</v>
      </c>
      <c r="AA9" s="10">
        <f t="shared" si="10"/>
        <v>1</v>
      </c>
      <c r="AB9" s="10">
        <f t="shared" si="11"/>
        <v>1</v>
      </c>
      <c r="AC9" s="10">
        <f t="shared" si="12"/>
        <v>0</v>
      </c>
      <c r="AD9" s="10">
        <f t="shared" si="13"/>
        <v>1</v>
      </c>
      <c r="AE9" s="10">
        <f t="shared" si="14"/>
        <v>1</v>
      </c>
    </row>
    <row r="10" spans="1:31" x14ac:dyDescent="0.25">
      <c r="A10" s="7" t="s">
        <v>50</v>
      </c>
      <c r="B10" s="33">
        <f t="shared" si="0"/>
        <v>9</v>
      </c>
      <c r="C10" s="60" t="s">
        <v>63</v>
      </c>
      <c r="D10" s="6" t="s">
        <v>64</v>
      </c>
      <c r="E10" s="6" t="s">
        <v>85</v>
      </c>
      <c r="F10" s="6" t="s">
        <v>87</v>
      </c>
      <c r="G10" s="6" t="s">
        <v>66</v>
      </c>
      <c r="H10" s="6" t="s">
        <v>73</v>
      </c>
      <c r="I10" s="6" t="s">
        <v>82</v>
      </c>
      <c r="J10" s="6" t="s">
        <v>69</v>
      </c>
      <c r="K10" s="6" t="s">
        <v>84</v>
      </c>
      <c r="L10" s="6" t="s">
        <v>100</v>
      </c>
      <c r="M10" s="6" t="s">
        <v>65</v>
      </c>
      <c r="N10" s="6" t="s">
        <v>68</v>
      </c>
      <c r="O10" s="6" t="s">
        <v>83</v>
      </c>
      <c r="P10" s="33" t="s">
        <v>72</v>
      </c>
      <c r="R10" s="10">
        <f t="shared" si="1"/>
        <v>1</v>
      </c>
      <c r="S10" s="10">
        <f t="shared" si="2"/>
        <v>0</v>
      </c>
      <c r="T10" s="10">
        <f t="shared" si="3"/>
        <v>1</v>
      </c>
      <c r="U10" s="10">
        <f t="shared" si="4"/>
        <v>0</v>
      </c>
      <c r="V10" s="10">
        <f t="shared" si="5"/>
        <v>0</v>
      </c>
      <c r="W10" s="10">
        <f t="shared" si="6"/>
        <v>1</v>
      </c>
      <c r="X10" s="10">
        <f t="shared" si="7"/>
        <v>1</v>
      </c>
      <c r="Y10" s="10">
        <f t="shared" si="8"/>
        <v>1</v>
      </c>
      <c r="Z10" s="10">
        <f t="shared" si="9"/>
        <v>1</v>
      </c>
      <c r="AA10" s="10">
        <f t="shared" si="10"/>
        <v>0</v>
      </c>
      <c r="AB10" s="10">
        <f t="shared" si="11"/>
        <v>1</v>
      </c>
      <c r="AC10" s="10">
        <f t="shared" si="12"/>
        <v>1</v>
      </c>
      <c r="AD10" s="10">
        <f t="shared" si="13"/>
        <v>1</v>
      </c>
      <c r="AE10" s="10">
        <f t="shared" si="14"/>
        <v>0</v>
      </c>
    </row>
    <row r="11" spans="1:31" x14ac:dyDescent="0.25">
      <c r="A11" s="7" t="s">
        <v>32</v>
      </c>
      <c r="B11" s="33">
        <f t="shared" si="0"/>
        <v>10</v>
      </c>
      <c r="C11" s="60" t="s">
        <v>63</v>
      </c>
      <c r="D11" s="6" t="s">
        <v>86</v>
      </c>
      <c r="E11" s="6" t="s">
        <v>85</v>
      </c>
      <c r="F11" s="6" t="s">
        <v>87</v>
      </c>
      <c r="G11" s="6" t="s">
        <v>66</v>
      </c>
      <c r="H11" s="6" t="s">
        <v>73</v>
      </c>
      <c r="I11" s="6" t="s">
        <v>82</v>
      </c>
      <c r="J11" s="6" t="s">
        <v>69</v>
      </c>
      <c r="K11" s="6" t="s">
        <v>84</v>
      </c>
      <c r="L11" s="6" t="s">
        <v>91</v>
      </c>
      <c r="M11" s="6" t="s">
        <v>76</v>
      </c>
      <c r="N11" s="6" t="s">
        <v>68</v>
      </c>
      <c r="O11" s="6" t="s">
        <v>71</v>
      </c>
      <c r="P11" s="33" t="s">
        <v>67</v>
      </c>
      <c r="R11" s="10">
        <f t="shared" si="1"/>
        <v>1</v>
      </c>
      <c r="S11" s="10">
        <f t="shared" si="2"/>
        <v>1</v>
      </c>
      <c r="T11" s="10">
        <f t="shared" si="3"/>
        <v>1</v>
      </c>
      <c r="U11" s="10">
        <f t="shared" si="4"/>
        <v>0</v>
      </c>
      <c r="V11" s="10">
        <f t="shared" si="5"/>
        <v>0</v>
      </c>
      <c r="W11" s="10">
        <f t="shared" si="6"/>
        <v>1</v>
      </c>
      <c r="X11" s="10">
        <f t="shared" si="7"/>
        <v>1</v>
      </c>
      <c r="Y11" s="10">
        <f t="shared" si="8"/>
        <v>1</v>
      </c>
      <c r="Z11" s="10">
        <f t="shared" si="9"/>
        <v>1</v>
      </c>
      <c r="AA11" s="10">
        <f t="shared" si="10"/>
        <v>1</v>
      </c>
      <c r="AB11" s="10">
        <f t="shared" si="11"/>
        <v>0</v>
      </c>
      <c r="AC11" s="10">
        <f t="shared" si="12"/>
        <v>1</v>
      </c>
      <c r="AD11" s="10">
        <f t="shared" si="13"/>
        <v>0</v>
      </c>
      <c r="AE11" s="10">
        <f t="shared" si="14"/>
        <v>1</v>
      </c>
    </row>
    <row r="12" spans="1:31" x14ac:dyDescent="0.25">
      <c r="A12" s="7" t="s">
        <v>52</v>
      </c>
      <c r="B12" s="33">
        <f t="shared" si="0"/>
        <v>10</v>
      </c>
      <c r="C12" s="60" t="s">
        <v>63</v>
      </c>
      <c r="D12" s="6" t="s">
        <v>86</v>
      </c>
      <c r="E12" s="6" t="s">
        <v>85</v>
      </c>
      <c r="F12" s="6" t="s">
        <v>87</v>
      </c>
      <c r="G12" s="6" t="s">
        <v>66</v>
      </c>
      <c r="H12" s="6" t="s">
        <v>73</v>
      </c>
      <c r="I12" s="6" t="s">
        <v>82</v>
      </c>
      <c r="J12" s="6" t="s">
        <v>69</v>
      </c>
      <c r="K12" s="6" t="s">
        <v>84</v>
      </c>
      <c r="L12" s="6" t="s">
        <v>91</v>
      </c>
      <c r="M12" s="6" t="s">
        <v>76</v>
      </c>
      <c r="N12" s="6" t="s">
        <v>68</v>
      </c>
      <c r="O12" s="6" t="s">
        <v>71</v>
      </c>
      <c r="P12" s="33" t="s">
        <v>67</v>
      </c>
      <c r="R12" s="10">
        <f t="shared" si="1"/>
        <v>1</v>
      </c>
      <c r="S12" s="10">
        <f t="shared" si="2"/>
        <v>1</v>
      </c>
      <c r="T12" s="10">
        <f t="shared" si="3"/>
        <v>1</v>
      </c>
      <c r="U12" s="10">
        <f t="shared" si="4"/>
        <v>0</v>
      </c>
      <c r="V12" s="10">
        <f t="shared" si="5"/>
        <v>0</v>
      </c>
      <c r="W12" s="10">
        <f t="shared" si="6"/>
        <v>1</v>
      </c>
      <c r="X12" s="10">
        <f t="shared" si="7"/>
        <v>1</v>
      </c>
      <c r="Y12" s="10">
        <f t="shared" si="8"/>
        <v>1</v>
      </c>
      <c r="Z12" s="10">
        <f t="shared" si="9"/>
        <v>1</v>
      </c>
      <c r="AA12" s="10">
        <f t="shared" si="10"/>
        <v>1</v>
      </c>
      <c r="AB12" s="10">
        <f t="shared" si="11"/>
        <v>0</v>
      </c>
      <c r="AC12" s="10">
        <f t="shared" si="12"/>
        <v>1</v>
      </c>
      <c r="AD12" s="10">
        <f t="shared" si="13"/>
        <v>0</v>
      </c>
      <c r="AE12" s="10">
        <f t="shared" si="14"/>
        <v>1</v>
      </c>
    </row>
    <row r="13" spans="1:31" x14ac:dyDescent="0.25">
      <c r="A13" s="7" t="s">
        <v>53</v>
      </c>
      <c r="B13" s="33">
        <f t="shared" si="0"/>
        <v>10</v>
      </c>
      <c r="C13" s="60" t="s">
        <v>63</v>
      </c>
      <c r="D13" s="6" t="s">
        <v>64</v>
      </c>
      <c r="E13" s="6" t="s">
        <v>85</v>
      </c>
      <c r="F13" s="6" t="s">
        <v>87</v>
      </c>
      <c r="G13" s="6" t="s">
        <v>77</v>
      </c>
      <c r="H13" s="6" t="s">
        <v>73</v>
      </c>
      <c r="I13" s="6" t="s">
        <v>82</v>
      </c>
      <c r="J13" s="6" t="s">
        <v>69</v>
      </c>
      <c r="K13" s="6" t="s">
        <v>84</v>
      </c>
      <c r="L13" s="6" t="s">
        <v>91</v>
      </c>
      <c r="M13" s="6" t="s">
        <v>76</v>
      </c>
      <c r="N13" s="6" t="s">
        <v>68</v>
      </c>
      <c r="O13" s="6" t="s">
        <v>83</v>
      </c>
      <c r="P13" s="33" t="s">
        <v>72</v>
      </c>
      <c r="R13" s="10">
        <f t="shared" si="1"/>
        <v>1</v>
      </c>
      <c r="S13" s="10">
        <f t="shared" si="2"/>
        <v>0</v>
      </c>
      <c r="T13" s="10">
        <f t="shared" si="3"/>
        <v>1</v>
      </c>
      <c r="U13" s="10">
        <f t="shared" si="4"/>
        <v>0</v>
      </c>
      <c r="V13" s="10">
        <f t="shared" si="5"/>
        <v>1</v>
      </c>
      <c r="W13" s="10">
        <f t="shared" si="6"/>
        <v>1</v>
      </c>
      <c r="X13" s="10">
        <f t="shared" si="7"/>
        <v>1</v>
      </c>
      <c r="Y13" s="10">
        <f t="shared" si="8"/>
        <v>1</v>
      </c>
      <c r="Z13" s="10">
        <f t="shared" si="9"/>
        <v>1</v>
      </c>
      <c r="AA13" s="10">
        <f t="shared" si="10"/>
        <v>1</v>
      </c>
      <c r="AB13" s="10">
        <f t="shared" si="11"/>
        <v>0</v>
      </c>
      <c r="AC13" s="10">
        <f t="shared" si="12"/>
        <v>1</v>
      </c>
      <c r="AD13" s="10">
        <f t="shared" si="13"/>
        <v>1</v>
      </c>
      <c r="AE13" s="10">
        <f t="shared" si="14"/>
        <v>0</v>
      </c>
    </row>
    <row r="14" spans="1:31" x14ac:dyDescent="0.25">
      <c r="A14" s="7" t="s">
        <v>54</v>
      </c>
      <c r="B14" s="33">
        <f t="shared" si="0"/>
        <v>9</v>
      </c>
      <c r="C14" s="60" t="s">
        <v>63</v>
      </c>
      <c r="D14" s="6" t="s">
        <v>86</v>
      </c>
      <c r="E14" s="6" t="s">
        <v>85</v>
      </c>
      <c r="F14" s="6" t="s">
        <v>87</v>
      </c>
      <c r="G14" s="6" t="s">
        <v>66</v>
      </c>
      <c r="H14" s="6" t="s">
        <v>73</v>
      </c>
      <c r="I14" s="6" t="s">
        <v>82</v>
      </c>
      <c r="J14" s="6" t="s">
        <v>69</v>
      </c>
      <c r="K14" s="6" t="s">
        <v>84</v>
      </c>
      <c r="L14" s="6" t="s">
        <v>100</v>
      </c>
      <c r="M14" s="6" t="s">
        <v>76</v>
      </c>
      <c r="N14" s="6" t="s">
        <v>68</v>
      </c>
      <c r="O14" s="6" t="s">
        <v>83</v>
      </c>
      <c r="P14" s="33" t="s">
        <v>72</v>
      </c>
      <c r="R14" s="10">
        <f t="shared" si="1"/>
        <v>1</v>
      </c>
      <c r="S14" s="10">
        <f t="shared" si="2"/>
        <v>1</v>
      </c>
      <c r="T14" s="10">
        <f t="shared" si="3"/>
        <v>1</v>
      </c>
      <c r="U14" s="10">
        <f t="shared" si="4"/>
        <v>0</v>
      </c>
      <c r="V14" s="10">
        <f t="shared" si="5"/>
        <v>0</v>
      </c>
      <c r="W14" s="10">
        <f t="shared" si="6"/>
        <v>1</v>
      </c>
      <c r="X14" s="10">
        <f t="shared" si="7"/>
        <v>1</v>
      </c>
      <c r="Y14" s="10">
        <f t="shared" si="8"/>
        <v>1</v>
      </c>
      <c r="Z14" s="10">
        <f t="shared" si="9"/>
        <v>1</v>
      </c>
      <c r="AA14" s="10">
        <f t="shared" si="10"/>
        <v>0</v>
      </c>
      <c r="AB14" s="10">
        <f t="shared" si="11"/>
        <v>0</v>
      </c>
      <c r="AC14" s="10">
        <f t="shared" si="12"/>
        <v>1</v>
      </c>
      <c r="AD14" s="10">
        <f t="shared" si="13"/>
        <v>1</v>
      </c>
      <c r="AE14" s="10">
        <f t="shared" si="14"/>
        <v>0</v>
      </c>
    </row>
    <row r="15" spans="1:31" x14ac:dyDescent="0.25">
      <c r="A15" s="7" t="s">
        <v>55</v>
      </c>
      <c r="B15" s="33">
        <f t="shared" si="0"/>
        <v>9</v>
      </c>
      <c r="C15" s="60" t="s">
        <v>63</v>
      </c>
      <c r="D15" s="6" t="s">
        <v>64</v>
      </c>
      <c r="E15" s="6" t="s">
        <v>85</v>
      </c>
      <c r="F15" s="6" t="s">
        <v>87</v>
      </c>
      <c r="G15" s="6" t="s">
        <v>66</v>
      </c>
      <c r="H15" s="6" t="s">
        <v>73</v>
      </c>
      <c r="I15" s="6" t="s">
        <v>82</v>
      </c>
      <c r="J15" s="6" t="s">
        <v>69</v>
      </c>
      <c r="K15" s="6" t="s">
        <v>84</v>
      </c>
      <c r="L15" s="6" t="s">
        <v>91</v>
      </c>
      <c r="M15" s="6" t="s">
        <v>76</v>
      </c>
      <c r="N15" s="6" t="s">
        <v>68</v>
      </c>
      <c r="O15" s="6" t="s">
        <v>83</v>
      </c>
      <c r="P15" s="33" t="s">
        <v>72</v>
      </c>
      <c r="R15" s="10">
        <f t="shared" si="1"/>
        <v>1</v>
      </c>
      <c r="S15" s="10">
        <f t="shared" si="2"/>
        <v>0</v>
      </c>
      <c r="T15" s="10">
        <f t="shared" si="3"/>
        <v>1</v>
      </c>
      <c r="U15" s="10">
        <f t="shared" si="4"/>
        <v>0</v>
      </c>
      <c r="V15" s="10">
        <f t="shared" si="5"/>
        <v>0</v>
      </c>
      <c r="W15" s="10">
        <f t="shared" si="6"/>
        <v>1</v>
      </c>
      <c r="X15" s="10">
        <f t="shared" si="7"/>
        <v>1</v>
      </c>
      <c r="Y15" s="10">
        <f t="shared" si="8"/>
        <v>1</v>
      </c>
      <c r="Z15" s="10">
        <f t="shared" si="9"/>
        <v>1</v>
      </c>
      <c r="AA15" s="10">
        <f t="shared" si="10"/>
        <v>1</v>
      </c>
      <c r="AB15" s="10">
        <f t="shared" si="11"/>
        <v>0</v>
      </c>
      <c r="AC15" s="10">
        <f t="shared" si="12"/>
        <v>1</v>
      </c>
      <c r="AD15" s="10">
        <f t="shared" si="13"/>
        <v>1</v>
      </c>
      <c r="AE15" s="10">
        <f t="shared" si="14"/>
        <v>0</v>
      </c>
    </row>
    <row r="16" spans="1:31" x14ac:dyDescent="0.25">
      <c r="A16" s="7" t="s">
        <v>43</v>
      </c>
      <c r="B16" s="33">
        <f t="shared" si="0"/>
        <v>9</v>
      </c>
      <c r="C16" s="60" t="s">
        <v>63</v>
      </c>
      <c r="D16" s="6" t="s">
        <v>64</v>
      </c>
      <c r="E16" s="6" t="s">
        <v>85</v>
      </c>
      <c r="F16" s="6" t="s">
        <v>87</v>
      </c>
      <c r="G16" s="6" t="s">
        <v>66</v>
      </c>
      <c r="H16" s="6" t="s">
        <v>73</v>
      </c>
      <c r="I16" s="6" t="s">
        <v>82</v>
      </c>
      <c r="J16" s="6" t="s">
        <v>69</v>
      </c>
      <c r="K16" s="6" t="s">
        <v>84</v>
      </c>
      <c r="L16" s="6" t="s">
        <v>91</v>
      </c>
      <c r="M16" s="6" t="s">
        <v>76</v>
      </c>
      <c r="N16" s="6" t="s">
        <v>68</v>
      </c>
      <c r="O16" s="6" t="s">
        <v>83</v>
      </c>
      <c r="P16" s="33" t="s">
        <v>72</v>
      </c>
      <c r="R16" s="10">
        <f t="shared" si="1"/>
        <v>1</v>
      </c>
      <c r="S16" s="10">
        <f t="shared" si="2"/>
        <v>0</v>
      </c>
      <c r="T16" s="10">
        <f t="shared" si="3"/>
        <v>1</v>
      </c>
      <c r="U16" s="10">
        <f t="shared" si="4"/>
        <v>0</v>
      </c>
      <c r="V16" s="10">
        <f t="shared" si="5"/>
        <v>0</v>
      </c>
      <c r="W16" s="10">
        <f t="shared" si="6"/>
        <v>1</v>
      </c>
      <c r="X16" s="10">
        <f t="shared" si="7"/>
        <v>1</v>
      </c>
      <c r="Y16" s="10">
        <f t="shared" si="8"/>
        <v>1</v>
      </c>
      <c r="Z16" s="10">
        <f t="shared" si="9"/>
        <v>1</v>
      </c>
      <c r="AA16" s="10">
        <f t="shared" si="10"/>
        <v>1</v>
      </c>
      <c r="AB16" s="10">
        <f t="shared" si="11"/>
        <v>0</v>
      </c>
      <c r="AC16" s="10">
        <f t="shared" si="12"/>
        <v>1</v>
      </c>
      <c r="AD16" s="10">
        <f t="shared" si="13"/>
        <v>1</v>
      </c>
      <c r="AE16" s="10">
        <f t="shared" si="14"/>
        <v>0</v>
      </c>
    </row>
    <row r="17" spans="1:39" x14ac:dyDescent="0.25">
      <c r="A17" s="7" t="s">
        <v>33</v>
      </c>
      <c r="B17" s="33">
        <f t="shared" si="0"/>
        <v>7</v>
      </c>
      <c r="C17" s="60" t="s">
        <v>63</v>
      </c>
      <c r="D17" s="6" t="s">
        <v>64</v>
      </c>
      <c r="E17" s="6" t="s">
        <v>85</v>
      </c>
      <c r="F17" s="6" t="s">
        <v>87</v>
      </c>
      <c r="G17" s="6" t="s">
        <v>66</v>
      </c>
      <c r="H17" s="6" t="s">
        <v>73</v>
      </c>
      <c r="I17" s="6" t="s">
        <v>90</v>
      </c>
      <c r="J17" s="6" t="s">
        <v>69</v>
      </c>
      <c r="K17" s="6" t="s">
        <v>84</v>
      </c>
      <c r="L17" s="6" t="s">
        <v>91</v>
      </c>
      <c r="M17" s="6" t="s">
        <v>76</v>
      </c>
      <c r="N17" s="6" t="s">
        <v>68</v>
      </c>
      <c r="O17" s="6" t="s">
        <v>71</v>
      </c>
      <c r="P17" s="33" t="s">
        <v>72</v>
      </c>
      <c r="R17" s="10">
        <f t="shared" si="1"/>
        <v>1</v>
      </c>
      <c r="S17" s="10">
        <f t="shared" si="2"/>
        <v>0</v>
      </c>
      <c r="T17" s="10">
        <f t="shared" si="3"/>
        <v>1</v>
      </c>
      <c r="U17" s="10">
        <f t="shared" si="4"/>
        <v>0</v>
      </c>
      <c r="V17" s="10">
        <f t="shared" si="5"/>
        <v>0</v>
      </c>
      <c r="W17" s="10">
        <f t="shared" si="6"/>
        <v>1</v>
      </c>
      <c r="X17" s="10">
        <f t="shared" si="7"/>
        <v>0</v>
      </c>
      <c r="Y17" s="10">
        <f t="shared" si="8"/>
        <v>1</v>
      </c>
      <c r="Z17" s="10">
        <f t="shared" si="9"/>
        <v>1</v>
      </c>
      <c r="AA17" s="10">
        <f t="shared" si="10"/>
        <v>1</v>
      </c>
      <c r="AB17" s="10">
        <f t="shared" si="11"/>
        <v>0</v>
      </c>
      <c r="AC17" s="10">
        <f t="shared" si="12"/>
        <v>1</v>
      </c>
      <c r="AD17" s="10">
        <f t="shared" si="13"/>
        <v>0</v>
      </c>
      <c r="AE17" s="10">
        <f t="shared" si="14"/>
        <v>0</v>
      </c>
    </row>
    <row r="18" spans="1:39" x14ac:dyDescent="0.25">
      <c r="A18" s="7" t="s">
        <v>34</v>
      </c>
      <c r="B18" s="33">
        <f t="shared" si="0"/>
        <v>9</v>
      </c>
      <c r="C18" s="60" t="s">
        <v>63</v>
      </c>
      <c r="D18" s="6" t="s">
        <v>86</v>
      </c>
      <c r="E18" s="6" t="s">
        <v>85</v>
      </c>
      <c r="F18" s="6" t="s">
        <v>87</v>
      </c>
      <c r="G18" s="6" t="s">
        <v>66</v>
      </c>
      <c r="H18" s="6" t="s">
        <v>73</v>
      </c>
      <c r="I18" s="6" t="s">
        <v>90</v>
      </c>
      <c r="J18" s="6" t="s">
        <v>69</v>
      </c>
      <c r="K18" s="6" t="s">
        <v>84</v>
      </c>
      <c r="L18" s="6" t="s">
        <v>91</v>
      </c>
      <c r="M18" s="6" t="s">
        <v>76</v>
      </c>
      <c r="N18" s="6" t="s">
        <v>68</v>
      </c>
      <c r="O18" s="6" t="s">
        <v>83</v>
      </c>
      <c r="P18" s="33" t="s">
        <v>72</v>
      </c>
      <c r="R18" s="10">
        <f t="shared" si="1"/>
        <v>1</v>
      </c>
      <c r="S18" s="10">
        <f t="shared" si="2"/>
        <v>1</v>
      </c>
      <c r="T18" s="10">
        <f t="shared" si="3"/>
        <v>1</v>
      </c>
      <c r="U18" s="10">
        <f t="shared" si="4"/>
        <v>0</v>
      </c>
      <c r="V18" s="10">
        <f t="shared" si="5"/>
        <v>0</v>
      </c>
      <c r="W18" s="10">
        <f t="shared" si="6"/>
        <v>1</v>
      </c>
      <c r="X18" s="10">
        <f t="shared" si="7"/>
        <v>0</v>
      </c>
      <c r="Y18" s="10">
        <f t="shared" si="8"/>
        <v>1</v>
      </c>
      <c r="Z18" s="10">
        <f t="shared" si="9"/>
        <v>1</v>
      </c>
      <c r="AA18" s="10">
        <f t="shared" si="10"/>
        <v>1</v>
      </c>
      <c r="AB18" s="10">
        <f t="shared" si="11"/>
        <v>0</v>
      </c>
      <c r="AC18" s="10">
        <f t="shared" si="12"/>
        <v>1</v>
      </c>
      <c r="AD18" s="10">
        <f t="shared" si="13"/>
        <v>1</v>
      </c>
      <c r="AE18" s="10">
        <f t="shared" si="14"/>
        <v>0</v>
      </c>
    </row>
    <row r="19" spans="1:39" x14ac:dyDescent="0.25">
      <c r="A19" s="7" t="s">
        <v>35</v>
      </c>
      <c r="B19" s="33">
        <f t="shared" si="0"/>
        <v>10</v>
      </c>
      <c r="C19" s="60" t="s">
        <v>63</v>
      </c>
      <c r="D19" s="6" t="s">
        <v>86</v>
      </c>
      <c r="E19" s="6" t="s">
        <v>85</v>
      </c>
      <c r="F19" s="6" t="s">
        <v>87</v>
      </c>
      <c r="G19" s="6" t="s">
        <v>66</v>
      </c>
      <c r="H19" s="6" t="s">
        <v>73</v>
      </c>
      <c r="I19" s="6" t="s">
        <v>82</v>
      </c>
      <c r="J19" s="6" t="s">
        <v>69</v>
      </c>
      <c r="K19" s="6" t="s">
        <v>84</v>
      </c>
      <c r="L19" s="6" t="s">
        <v>91</v>
      </c>
      <c r="M19" s="6" t="s">
        <v>76</v>
      </c>
      <c r="N19" s="6" t="s">
        <v>68</v>
      </c>
      <c r="O19" s="6" t="s">
        <v>83</v>
      </c>
      <c r="P19" s="33" t="s">
        <v>72</v>
      </c>
      <c r="R19" s="10">
        <f t="shared" si="1"/>
        <v>1</v>
      </c>
      <c r="S19" s="10">
        <f t="shared" si="2"/>
        <v>1</v>
      </c>
      <c r="T19" s="10">
        <f t="shared" si="3"/>
        <v>1</v>
      </c>
      <c r="U19" s="10">
        <f t="shared" si="4"/>
        <v>0</v>
      </c>
      <c r="V19" s="10">
        <f t="shared" si="5"/>
        <v>0</v>
      </c>
      <c r="W19" s="10">
        <f t="shared" si="6"/>
        <v>1</v>
      </c>
      <c r="X19" s="10">
        <f t="shared" si="7"/>
        <v>1</v>
      </c>
      <c r="Y19" s="10">
        <f t="shared" si="8"/>
        <v>1</v>
      </c>
      <c r="Z19" s="10">
        <f t="shared" si="9"/>
        <v>1</v>
      </c>
      <c r="AA19" s="10">
        <f t="shared" si="10"/>
        <v>1</v>
      </c>
      <c r="AB19" s="10">
        <f t="shared" si="11"/>
        <v>0</v>
      </c>
      <c r="AC19" s="10">
        <f t="shared" si="12"/>
        <v>1</v>
      </c>
      <c r="AD19" s="10">
        <f t="shared" si="13"/>
        <v>1</v>
      </c>
      <c r="AE19" s="10">
        <f t="shared" si="14"/>
        <v>0</v>
      </c>
    </row>
    <row r="20" spans="1:39" x14ac:dyDescent="0.25">
      <c r="A20" s="7" t="s">
        <v>56</v>
      </c>
      <c r="B20" s="33">
        <f t="shared" si="0"/>
        <v>7</v>
      </c>
      <c r="C20" s="60" t="s">
        <v>63</v>
      </c>
      <c r="D20" s="6" t="s">
        <v>64</v>
      </c>
      <c r="E20" s="6" t="s">
        <v>85</v>
      </c>
      <c r="F20" s="6" t="s">
        <v>87</v>
      </c>
      <c r="G20" s="6" t="s">
        <v>66</v>
      </c>
      <c r="H20" s="6" t="s">
        <v>73</v>
      </c>
      <c r="I20" s="6" t="s">
        <v>82</v>
      </c>
      <c r="J20" s="6" t="s">
        <v>69</v>
      </c>
      <c r="K20" s="6" t="s">
        <v>61</v>
      </c>
      <c r="L20" s="6" t="s">
        <v>91</v>
      </c>
      <c r="M20" s="6" t="s">
        <v>76</v>
      </c>
      <c r="N20" s="6" t="s">
        <v>68</v>
      </c>
      <c r="O20" s="6" t="s">
        <v>71</v>
      </c>
      <c r="P20" s="33" t="s">
        <v>72</v>
      </c>
      <c r="R20" s="10">
        <f t="shared" si="1"/>
        <v>1</v>
      </c>
      <c r="S20" s="10">
        <f t="shared" si="2"/>
        <v>0</v>
      </c>
      <c r="T20" s="10">
        <f t="shared" si="3"/>
        <v>1</v>
      </c>
      <c r="U20" s="10">
        <f t="shared" si="4"/>
        <v>0</v>
      </c>
      <c r="V20" s="10">
        <f t="shared" si="5"/>
        <v>0</v>
      </c>
      <c r="W20" s="10">
        <f t="shared" si="6"/>
        <v>1</v>
      </c>
      <c r="X20" s="10">
        <f t="shared" si="7"/>
        <v>1</v>
      </c>
      <c r="Y20" s="10">
        <f t="shared" si="8"/>
        <v>1</v>
      </c>
      <c r="Z20" s="10">
        <f t="shared" si="9"/>
        <v>0</v>
      </c>
      <c r="AA20" s="10">
        <f t="shared" si="10"/>
        <v>1</v>
      </c>
      <c r="AB20" s="10">
        <f t="shared" si="11"/>
        <v>0</v>
      </c>
      <c r="AC20" s="10">
        <f t="shared" si="12"/>
        <v>1</v>
      </c>
      <c r="AD20" s="10">
        <f t="shared" si="13"/>
        <v>0</v>
      </c>
      <c r="AE20" s="10">
        <f t="shared" si="14"/>
        <v>0</v>
      </c>
    </row>
    <row r="21" spans="1:39" x14ac:dyDescent="0.25">
      <c r="A21" s="7" t="s">
        <v>57</v>
      </c>
      <c r="B21" s="33">
        <f t="shared" si="0"/>
        <v>10</v>
      </c>
      <c r="C21" s="60" t="s">
        <v>63</v>
      </c>
      <c r="D21" s="6" t="s">
        <v>86</v>
      </c>
      <c r="E21" s="6" t="s">
        <v>85</v>
      </c>
      <c r="F21" s="6" t="s">
        <v>87</v>
      </c>
      <c r="G21" s="6" t="s">
        <v>77</v>
      </c>
      <c r="H21" s="6" t="s">
        <v>73</v>
      </c>
      <c r="I21" s="6" t="s">
        <v>82</v>
      </c>
      <c r="J21" s="6" t="s">
        <v>69</v>
      </c>
      <c r="K21" s="6" t="s">
        <v>84</v>
      </c>
      <c r="L21" s="6" t="s">
        <v>91</v>
      </c>
      <c r="M21" s="6" t="s">
        <v>76</v>
      </c>
      <c r="N21" s="6" t="s">
        <v>68</v>
      </c>
      <c r="O21" s="6" t="s">
        <v>71</v>
      </c>
      <c r="P21" s="33" t="s">
        <v>72</v>
      </c>
      <c r="R21" s="10">
        <f t="shared" si="1"/>
        <v>1</v>
      </c>
      <c r="S21" s="10">
        <f t="shared" si="2"/>
        <v>1</v>
      </c>
      <c r="T21" s="10">
        <f t="shared" si="3"/>
        <v>1</v>
      </c>
      <c r="U21" s="10">
        <f t="shared" si="4"/>
        <v>0</v>
      </c>
      <c r="V21" s="10">
        <f t="shared" si="5"/>
        <v>1</v>
      </c>
      <c r="W21" s="10">
        <f t="shared" si="6"/>
        <v>1</v>
      </c>
      <c r="X21" s="10">
        <f t="shared" si="7"/>
        <v>1</v>
      </c>
      <c r="Y21" s="10">
        <f t="shared" si="8"/>
        <v>1</v>
      </c>
      <c r="Z21" s="10">
        <f t="shared" si="9"/>
        <v>1</v>
      </c>
      <c r="AA21" s="10">
        <f t="shared" si="10"/>
        <v>1</v>
      </c>
      <c r="AB21" s="10">
        <f t="shared" si="11"/>
        <v>0</v>
      </c>
      <c r="AC21" s="10">
        <f t="shared" si="12"/>
        <v>1</v>
      </c>
      <c r="AD21" s="10">
        <f t="shared" si="13"/>
        <v>0</v>
      </c>
      <c r="AE21" s="10">
        <f t="shared" si="14"/>
        <v>0</v>
      </c>
    </row>
    <row r="22" spans="1:39" x14ac:dyDescent="0.25">
      <c r="A22" s="7" t="s">
        <v>58</v>
      </c>
      <c r="B22" s="33">
        <f t="shared" si="0"/>
        <v>9</v>
      </c>
      <c r="C22" s="60" t="s">
        <v>63</v>
      </c>
      <c r="D22" s="6" t="s">
        <v>64</v>
      </c>
      <c r="E22" s="6" t="s">
        <v>85</v>
      </c>
      <c r="F22" s="6" t="s">
        <v>87</v>
      </c>
      <c r="G22" s="6" t="s">
        <v>66</v>
      </c>
      <c r="H22" s="6" t="s">
        <v>73</v>
      </c>
      <c r="I22" s="6" t="s">
        <v>82</v>
      </c>
      <c r="J22" s="6" t="s">
        <v>69</v>
      </c>
      <c r="K22" s="6" t="s">
        <v>84</v>
      </c>
      <c r="L22" s="6" t="s">
        <v>91</v>
      </c>
      <c r="M22" s="6" t="s">
        <v>76</v>
      </c>
      <c r="N22" s="6" t="s">
        <v>68</v>
      </c>
      <c r="O22" s="6" t="s">
        <v>83</v>
      </c>
      <c r="P22" s="33" t="s">
        <v>72</v>
      </c>
      <c r="R22" s="10">
        <f t="shared" si="1"/>
        <v>1</v>
      </c>
      <c r="S22" s="10">
        <f t="shared" si="2"/>
        <v>0</v>
      </c>
      <c r="T22" s="10">
        <f t="shared" si="3"/>
        <v>1</v>
      </c>
      <c r="U22" s="10">
        <f t="shared" si="4"/>
        <v>0</v>
      </c>
      <c r="V22" s="10">
        <f t="shared" si="5"/>
        <v>0</v>
      </c>
      <c r="W22" s="10">
        <f t="shared" si="6"/>
        <v>1</v>
      </c>
      <c r="X22" s="10">
        <f t="shared" si="7"/>
        <v>1</v>
      </c>
      <c r="Y22" s="10">
        <f t="shared" si="8"/>
        <v>1</v>
      </c>
      <c r="Z22" s="10">
        <f t="shared" si="9"/>
        <v>1</v>
      </c>
      <c r="AA22" s="10">
        <f t="shared" si="10"/>
        <v>1</v>
      </c>
      <c r="AB22" s="10">
        <f t="shared" si="11"/>
        <v>0</v>
      </c>
      <c r="AC22" s="10">
        <f t="shared" si="12"/>
        <v>1</v>
      </c>
      <c r="AD22" s="10">
        <f t="shared" si="13"/>
        <v>1</v>
      </c>
      <c r="AE22" s="10">
        <f t="shared" si="14"/>
        <v>0</v>
      </c>
    </row>
    <row r="23" spans="1:39" ht="15.75" thickBot="1" x14ac:dyDescent="0.3">
      <c r="A23" s="34" t="s">
        <v>44</v>
      </c>
      <c r="B23" s="36">
        <f t="shared" si="0"/>
        <v>9</v>
      </c>
      <c r="C23" s="61" t="str">
        <f t="shared" ref="C23:P23" si="15">IF(C33&gt;0.5, C29, C30)</f>
        <v>Buff</v>
      </c>
      <c r="D23" s="35" t="str">
        <f t="shared" si="15"/>
        <v>Car</v>
      </c>
      <c r="E23" s="35" t="str">
        <f t="shared" si="15"/>
        <v>Wash</v>
      </c>
      <c r="F23" s="35" t="str">
        <f t="shared" si="15"/>
        <v>N.O.</v>
      </c>
      <c r="G23" s="35" t="str">
        <f t="shared" si="15"/>
        <v>Dallas</v>
      </c>
      <c r="H23" s="35" t="str">
        <f t="shared" si="15"/>
        <v>Jax</v>
      </c>
      <c r="I23" s="35" t="str">
        <f t="shared" si="15"/>
        <v>Miami</v>
      </c>
      <c r="J23" s="35" t="str">
        <f t="shared" si="15"/>
        <v>Minn</v>
      </c>
      <c r="K23" s="35" t="str">
        <f t="shared" si="15"/>
        <v>N.E.</v>
      </c>
      <c r="L23" s="35" t="str">
        <f t="shared" si="15"/>
        <v>N.Y.G.</v>
      </c>
      <c r="M23" s="35" t="str">
        <f t="shared" si="15"/>
        <v>St.L.</v>
      </c>
      <c r="N23" s="35" t="str">
        <f t="shared" si="15"/>
        <v>K.C.</v>
      </c>
      <c r="O23" s="35" t="str">
        <f t="shared" si="15"/>
        <v>Det</v>
      </c>
      <c r="P23" s="36" t="str">
        <f t="shared" si="15"/>
        <v>G.B.</v>
      </c>
      <c r="R23" s="10">
        <f t="shared" si="1"/>
        <v>1</v>
      </c>
      <c r="S23" s="10">
        <f t="shared" si="2"/>
        <v>0</v>
      </c>
      <c r="T23" s="10">
        <f t="shared" si="3"/>
        <v>1</v>
      </c>
      <c r="U23" s="10">
        <f t="shared" si="4"/>
        <v>0</v>
      </c>
      <c r="V23" s="10">
        <f t="shared" si="5"/>
        <v>0</v>
      </c>
      <c r="W23" s="10">
        <f t="shared" si="6"/>
        <v>1</v>
      </c>
      <c r="X23" s="10">
        <f t="shared" si="7"/>
        <v>1</v>
      </c>
      <c r="Y23" s="10">
        <f t="shared" si="8"/>
        <v>1</v>
      </c>
      <c r="Z23" s="10">
        <f t="shared" si="9"/>
        <v>1</v>
      </c>
      <c r="AA23" s="10">
        <f t="shared" si="10"/>
        <v>1</v>
      </c>
      <c r="AB23" s="10">
        <f t="shared" si="11"/>
        <v>0</v>
      </c>
      <c r="AC23" s="10">
        <f t="shared" si="12"/>
        <v>1</v>
      </c>
      <c r="AD23" s="10">
        <f t="shared" si="13"/>
        <v>1</v>
      </c>
      <c r="AE23" s="10">
        <f t="shared" si="14"/>
        <v>0</v>
      </c>
    </row>
    <row r="24" spans="1:39" x14ac:dyDescent="0.25">
      <c r="A24" s="28" t="s">
        <v>115</v>
      </c>
      <c r="C24" s="44" t="s">
        <v>134</v>
      </c>
    </row>
    <row r="25" spans="1:39" x14ac:dyDescent="0.25">
      <c r="A25" s="27"/>
      <c r="C25" s="6" t="s">
        <v>63</v>
      </c>
      <c r="D25" s="6" t="s">
        <v>86</v>
      </c>
      <c r="E25" s="6" t="s">
        <v>85</v>
      </c>
      <c r="F25" s="6" t="s">
        <v>81</v>
      </c>
      <c r="G25" s="6" t="s">
        <v>77</v>
      </c>
      <c r="H25" s="6" t="s">
        <v>73</v>
      </c>
      <c r="I25" s="6" t="s">
        <v>82</v>
      </c>
      <c r="J25" s="6" t="s">
        <v>69</v>
      </c>
      <c r="K25" s="6" t="s">
        <v>84</v>
      </c>
      <c r="L25" s="6" t="s">
        <v>91</v>
      </c>
      <c r="M25" s="6" t="s">
        <v>65</v>
      </c>
      <c r="N25" s="6" t="s">
        <v>68</v>
      </c>
      <c r="O25" s="6" t="s">
        <v>83</v>
      </c>
      <c r="P25" s="6" t="s">
        <v>67</v>
      </c>
    </row>
    <row r="26" spans="1:39" x14ac:dyDescent="0.25">
      <c r="A26" s="37"/>
      <c r="C26" s="10">
        <v>1</v>
      </c>
      <c r="D26" s="10">
        <v>1</v>
      </c>
      <c r="E26" s="10">
        <v>1</v>
      </c>
      <c r="F26" s="10">
        <v>1</v>
      </c>
      <c r="G26" s="10">
        <v>1</v>
      </c>
      <c r="H26" s="10">
        <v>1</v>
      </c>
      <c r="I26" s="10">
        <v>1</v>
      </c>
      <c r="J26" s="10">
        <v>1</v>
      </c>
      <c r="K26" s="10">
        <v>1</v>
      </c>
      <c r="L26" s="10">
        <v>1</v>
      </c>
      <c r="M26" s="10">
        <v>1</v>
      </c>
      <c r="N26" s="10">
        <v>1</v>
      </c>
      <c r="O26" s="10">
        <v>1</v>
      </c>
      <c r="P26" s="10">
        <v>1</v>
      </c>
    </row>
    <row r="28" spans="1:39" s="45" customFormat="1" x14ac:dyDescent="0.25">
      <c r="A28" s="43" t="s">
        <v>42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</row>
    <row r="29" spans="1:39" customFormat="1" x14ac:dyDescent="0.25">
      <c r="A29" s="46" t="s">
        <v>37</v>
      </c>
      <c r="B29" s="3"/>
      <c r="C29" s="3" t="s">
        <v>63</v>
      </c>
      <c r="D29" s="3" t="s">
        <v>86</v>
      </c>
      <c r="E29" s="3" t="s">
        <v>85</v>
      </c>
      <c r="F29" s="3" t="s">
        <v>87</v>
      </c>
      <c r="G29" s="3" t="s">
        <v>77</v>
      </c>
      <c r="H29" s="3" t="s">
        <v>73</v>
      </c>
      <c r="I29" s="3" t="s">
        <v>90</v>
      </c>
      <c r="J29" s="3" t="s">
        <v>69</v>
      </c>
      <c r="K29" s="3" t="s">
        <v>84</v>
      </c>
      <c r="L29" s="3" t="s">
        <v>91</v>
      </c>
      <c r="M29" s="3" t="s">
        <v>76</v>
      </c>
      <c r="N29" s="3" t="s">
        <v>68</v>
      </c>
      <c r="O29" s="3" t="s">
        <v>71</v>
      </c>
      <c r="P29" s="3" t="s">
        <v>72</v>
      </c>
      <c r="Q29" s="3"/>
      <c r="R29" s="3">
        <f t="shared" ref="R29:AE29" si="16">IF(C29=C$25,1,0)</f>
        <v>1</v>
      </c>
      <c r="S29" s="3">
        <f t="shared" si="16"/>
        <v>1</v>
      </c>
      <c r="T29" s="3">
        <f t="shared" si="16"/>
        <v>1</v>
      </c>
      <c r="U29" s="3">
        <f t="shared" si="16"/>
        <v>0</v>
      </c>
      <c r="V29" s="3">
        <f t="shared" si="16"/>
        <v>1</v>
      </c>
      <c r="W29" s="3">
        <f t="shared" si="16"/>
        <v>1</v>
      </c>
      <c r="X29" s="3">
        <f t="shared" si="16"/>
        <v>0</v>
      </c>
      <c r="Y29" s="3">
        <f t="shared" si="16"/>
        <v>1</v>
      </c>
      <c r="Z29" s="3">
        <f t="shared" si="16"/>
        <v>1</v>
      </c>
      <c r="AA29" s="3">
        <f t="shared" si="16"/>
        <v>1</v>
      </c>
      <c r="AB29" s="3">
        <f t="shared" si="16"/>
        <v>0</v>
      </c>
      <c r="AC29" s="3">
        <f t="shared" si="16"/>
        <v>1</v>
      </c>
      <c r="AD29" s="3">
        <f t="shared" si="16"/>
        <v>0</v>
      </c>
      <c r="AE29" s="3">
        <f t="shared" si="16"/>
        <v>0</v>
      </c>
      <c r="AF29" s="3"/>
      <c r="AG29" s="3"/>
      <c r="AH29" s="3"/>
      <c r="AI29" s="3"/>
      <c r="AJ29" s="3"/>
      <c r="AK29" s="3"/>
      <c r="AL29" s="3"/>
      <c r="AM29" s="3"/>
    </row>
    <row r="30" spans="1:39" customFormat="1" x14ac:dyDescent="0.25">
      <c r="A30" s="46" t="s">
        <v>38</v>
      </c>
      <c r="B30" s="3"/>
      <c r="C30" s="3" t="s">
        <v>62</v>
      </c>
      <c r="D30" s="3" t="s">
        <v>64</v>
      </c>
      <c r="E30" s="3" t="s">
        <v>79</v>
      </c>
      <c r="F30" s="3" t="s">
        <v>81</v>
      </c>
      <c r="G30" s="3" t="s">
        <v>66</v>
      </c>
      <c r="H30" s="3" t="s">
        <v>78</v>
      </c>
      <c r="I30" s="3" t="s">
        <v>82</v>
      </c>
      <c r="J30" s="3" t="s">
        <v>75</v>
      </c>
      <c r="K30" s="3" t="s">
        <v>61</v>
      </c>
      <c r="L30" s="3" t="s">
        <v>100</v>
      </c>
      <c r="M30" s="3" t="s">
        <v>65</v>
      </c>
      <c r="N30" s="3" t="s">
        <v>99</v>
      </c>
      <c r="O30" s="3" t="s">
        <v>83</v>
      </c>
      <c r="P30" s="3" t="s">
        <v>67</v>
      </c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</row>
    <row r="31" spans="1:39" customFormat="1" x14ac:dyDescent="0.25">
      <c r="A31" s="46" t="s">
        <v>39</v>
      </c>
      <c r="B31" s="3"/>
      <c r="C31" s="3">
        <f t="shared" ref="C31:P31" si="17">COUNTIF(C3:C22,C29)</f>
        <v>19</v>
      </c>
      <c r="D31" s="3">
        <f t="shared" si="17"/>
        <v>9</v>
      </c>
      <c r="E31" s="3">
        <f t="shared" si="17"/>
        <v>19</v>
      </c>
      <c r="F31" s="3">
        <f t="shared" si="17"/>
        <v>19</v>
      </c>
      <c r="G31" s="3">
        <f t="shared" si="17"/>
        <v>4</v>
      </c>
      <c r="H31" s="3">
        <f t="shared" si="17"/>
        <v>18</v>
      </c>
      <c r="I31" s="3">
        <f t="shared" si="17"/>
        <v>4</v>
      </c>
      <c r="J31" s="3">
        <f t="shared" si="17"/>
        <v>19</v>
      </c>
      <c r="K31" s="3">
        <f t="shared" si="17"/>
        <v>17</v>
      </c>
      <c r="L31" s="3">
        <f t="shared" si="17"/>
        <v>16</v>
      </c>
      <c r="M31" s="3">
        <f t="shared" si="17"/>
        <v>16</v>
      </c>
      <c r="N31" s="3">
        <f t="shared" si="17"/>
        <v>16</v>
      </c>
      <c r="O31" s="3">
        <f t="shared" si="17"/>
        <v>8</v>
      </c>
      <c r="P31" s="3">
        <f t="shared" si="17"/>
        <v>15</v>
      </c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</row>
    <row r="32" spans="1:39" customFormat="1" x14ac:dyDescent="0.25">
      <c r="A32" s="46" t="s">
        <v>40</v>
      </c>
      <c r="B32" s="3"/>
      <c r="C32" s="3">
        <f t="shared" ref="C32:P32" si="18">COUNTIF(C3:C22,C30)</f>
        <v>0</v>
      </c>
      <c r="D32" s="3">
        <f t="shared" si="18"/>
        <v>10</v>
      </c>
      <c r="E32" s="3">
        <f t="shared" si="18"/>
        <v>0</v>
      </c>
      <c r="F32" s="3">
        <f t="shared" si="18"/>
        <v>0</v>
      </c>
      <c r="G32" s="3">
        <f t="shared" si="18"/>
        <v>15</v>
      </c>
      <c r="H32" s="3">
        <f t="shared" si="18"/>
        <v>1</v>
      </c>
      <c r="I32" s="3">
        <f t="shared" si="18"/>
        <v>15</v>
      </c>
      <c r="J32" s="3">
        <f t="shared" si="18"/>
        <v>0</v>
      </c>
      <c r="K32" s="3">
        <f t="shared" si="18"/>
        <v>2</v>
      </c>
      <c r="L32" s="3">
        <f t="shared" si="18"/>
        <v>3</v>
      </c>
      <c r="M32" s="3">
        <f t="shared" si="18"/>
        <v>3</v>
      </c>
      <c r="N32" s="3">
        <f t="shared" si="18"/>
        <v>3</v>
      </c>
      <c r="O32" s="3">
        <f t="shared" si="18"/>
        <v>11</v>
      </c>
      <c r="P32" s="3">
        <f t="shared" si="18"/>
        <v>4</v>
      </c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</row>
    <row r="33" spans="1:39" customFormat="1" x14ac:dyDescent="0.25">
      <c r="A33" s="46" t="s">
        <v>41</v>
      </c>
      <c r="B33" s="3"/>
      <c r="C33" s="47">
        <f>C31/SUM(C31:C32)</f>
        <v>1</v>
      </c>
      <c r="D33" s="47">
        <f t="shared" ref="D33:P33" si="19">D31/SUM(D31:D32)</f>
        <v>0.47368421052631576</v>
      </c>
      <c r="E33" s="47">
        <f t="shared" si="19"/>
        <v>1</v>
      </c>
      <c r="F33" s="47">
        <f t="shared" si="19"/>
        <v>1</v>
      </c>
      <c r="G33" s="47">
        <f t="shared" si="19"/>
        <v>0.21052631578947367</v>
      </c>
      <c r="H33" s="47">
        <f t="shared" si="19"/>
        <v>0.94736842105263153</v>
      </c>
      <c r="I33" s="47">
        <f t="shared" si="19"/>
        <v>0.21052631578947367</v>
      </c>
      <c r="J33" s="47">
        <f t="shared" si="19"/>
        <v>1</v>
      </c>
      <c r="K33" s="47">
        <f t="shared" si="19"/>
        <v>0.89473684210526316</v>
      </c>
      <c r="L33" s="47">
        <f t="shared" si="19"/>
        <v>0.84210526315789469</v>
      </c>
      <c r="M33" s="47">
        <f t="shared" si="19"/>
        <v>0.84210526315789469</v>
      </c>
      <c r="N33" s="47">
        <f t="shared" si="19"/>
        <v>0.84210526315789469</v>
      </c>
      <c r="O33" s="47">
        <f t="shared" si="19"/>
        <v>0.42105263157894735</v>
      </c>
      <c r="P33" s="47">
        <f t="shared" si="19"/>
        <v>0.78947368421052633</v>
      </c>
      <c r="Q33" s="47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</row>
    <row r="35" spans="1:39" s="45" customFormat="1" x14ac:dyDescent="0.25">
      <c r="A35" s="43" t="s">
        <v>23</v>
      </c>
      <c r="B35" s="44">
        <f>SUM(R29:AE29)</f>
        <v>9</v>
      </c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</row>
  </sheetData>
  <conditionalFormatting sqref="C3 C5:C23">
    <cfRule type="cellIs" dxfId="158" priority="1156" operator="notEqual">
      <formula>$C$25</formula>
    </cfRule>
  </conditionalFormatting>
  <conditionalFormatting sqref="D3 D5:D23">
    <cfRule type="cellIs" dxfId="157" priority="1158" operator="notEqual">
      <formula>$D$25</formula>
    </cfRule>
  </conditionalFormatting>
  <conditionalFormatting sqref="E3 E5:E23">
    <cfRule type="cellIs" dxfId="156" priority="1160" operator="notEqual">
      <formula>$E$25</formula>
    </cfRule>
  </conditionalFormatting>
  <conditionalFormatting sqref="F3 F5:F23">
    <cfRule type="cellIs" dxfId="155" priority="1162" operator="notEqual">
      <formula>$F$25</formula>
    </cfRule>
  </conditionalFormatting>
  <conditionalFormatting sqref="G3 G5:G23">
    <cfRule type="cellIs" dxfId="154" priority="1164" operator="notEqual">
      <formula>$G$25</formula>
    </cfRule>
  </conditionalFormatting>
  <conditionalFormatting sqref="H3 H5:H23">
    <cfRule type="cellIs" dxfId="153" priority="1166" operator="notEqual">
      <formula>$H$25</formula>
    </cfRule>
  </conditionalFormatting>
  <conditionalFormatting sqref="I3 I5:I23">
    <cfRule type="cellIs" dxfId="152" priority="1168" operator="notEqual">
      <formula>$I$25</formula>
    </cfRule>
  </conditionalFormatting>
  <conditionalFormatting sqref="J3 J5:J23">
    <cfRule type="cellIs" dxfId="151" priority="1170" operator="notEqual">
      <formula>$J$25</formula>
    </cfRule>
  </conditionalFormatting>
  <conditionalFormatting sqref="K3 K5:K23">
    <cfRule type="cellIs" dxfId="150" priority="1172" operator="notEqual">
      <formula>$K$25</formula>
    </cfRule>
  </conditionalFormatting>
  <conditionalFormatting sqref="L3 L5:L23">
    <cfRule type="cellIs" dxfId="149" priority="1174" operator="notEqual">
      <formula>$L$25</formula>
    </cfRule>
  </conditionalFormatting>
  <conditionalFormatting sqref="M3 M5:M23">
    <cfRule type="cellIs" dxfId="148" priority="1176" operator="notEqual">
      <formula>$M$25</formula>
    </cfRule>
  </conditionalFormatting>
  <conditionalFormatting sqref="N3 N5:N23">
    <cfRule type="cellIs" dxfId="147" priority="1178" operator="notEqual">
      <formula>$N$25</formula>
    </cfRule>
  </conditionalFormatting>
  <conditionalFormatting sqref="O3 O5:O23">
    <cfRule type="cellIs" dxfId="146" priority="1180" operator="notEqual">
      <formula>$O$25</formula>
    </cfRule>
  </conditionalFormatting>
  <conditionalFormatting sqref="P3 P5:P23">
    <cfRule type="cellIs" dxfId="145" priority="1182" operator="notEqual">
      <formula>$P$25</formula>
    </cfRule>
  </conditionalFormatting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5"/>
  <sheetViews>
    <sheetView workbookViewId="0">
      <selection activeCell="E1" sqref="E1"/>
    </sheetView>
  </sheetViews>
  <sheetFormatPr defaultColWidth="8.85546875" defaultRowHeight="15" x14ac:dyDescent="0.25"/>
  <cols>
    <col min="1" max="1" width="20.7109375" style="38" customWidth="1"/>
    <col min="2" max="3" width="7.42578125" style="10" bestFit="1" customWidth="1"/>
    <col min="4" max="6" width="6.5703125" style="10" bestFit="1" customWidth="1"/>
    <col min="7" max="7" width="7.28515625" style="10" bestFit="1" customWidth="1"/>
    <col min="8" max="15" width="6.5703125" style="10" bestFit="1" customWidth="1"/>
    <col min="16" max="16" width="7.28515625" style="10" bestFit="1" customWidth="1"/>
    <col min="17" max="17" width="2.7109375" style="10" customWidth="1"/>
    <col min="18" max="31" width="2" style="10" bestFit="1" customWidth="1"/>
    <col min="32" max="16384" width="8.85546875" style="13"/>
  </cols>
  <sheetData>
    <row r="1" spans="1:31" ht="15.75" x14ac:dyDescent="0.25">
      <c r="A1" s="29" t="s">
        <v>118</v>
      </c>
      <c r="B1" s="30"/>
    </row>
    <row r="2" spans="1:31" ht="15.75" thickBot="1" x14ac:dyDescent="0.3">
      <c r="A2" s="20"/>
      <c r="B2" s="20" t="s">
        <v>0</v>
      </c>
    </row>
    <row r="3" spans="1:31" x14ac:dyDescent="0.25">
      <c r="A3" s="26" t="s">
        <v>28</v>
      </c>
      <c r="B3" s="69">
        <f t="shared" ref="B3:B23" si="0">SUM(R3:AE3)</f>
        <v>8</v>
      </c>
      <c r="C3" s="59" t="s">
        <v>61</v>
      </c>
      <c r="D3" s="31" t="s">
        <v>62</v>
      </c>
      <c r="E3" s="31" t="s">
        <v>85</v>
      </c>
      <c r="F3" s="31" t="s">
        <v>72</v>
      </c>
      <c r="G3" s="31" t="s">
        <v>67</v>
      </c>
      <c r="H3" s="31" t="s">
        <v>75</v>
      </c>
      <c r="I3" s="31" t="s">
        <v>73</v>
      </c>
      <c r="J3" s="31" t="s">
        <v>77</v>
      </c>
      <c r="K3" s="31" t="s">
        <v>64</v>
      </c>
      <c r="L3" s="31" t="s">
        <v>74</v>
      </c>
      <c r="M3" s="31" t="s">
        <v>76</v>
      </c>
      <c r="N3" s="31" t="s">
        <v>71</v>
      </c>
      <c r="O3" s="31" t="s">
        <v>65</v>
      </c>
      <c r="P3" s="32" t="s">
        <v>66</v>
      </c>
      <c r="R3" s="10">
        <f>IF(C3=$C$25,1,0)</f>
        <v>0</v>
      </c>
      <c r="S3" s="10">
        <f>IF(D3=$D$25,1,0)</f>
        <v>1</v>
      </c>
      <c r="T3" s="10">
        <f>IF(E3=$E$25,1,0)</f>
        <v>0</v>
      </c>
      <c r="U3" s="10">
        <f>IF(F3=$F$25,1,0)</f>
        <v>0</v>
      </c>
      <c r="V3" s="10">
        <f>IF(G3=$G$25,1,0)</f>
        <v>1</v>
      </c>
      <c r="W3" s="10">
        <f>IF(H3=$H$25,1,0)</f>
        <v>1</v>
      </c>
      <c r="X3" s="10">
        <f>IF(I3=$I$25,1,0)</f>
        <v>1</v>
      </c>
      <c r="Y3" s="10">
        <f>IF(J3=$J$25,1,0)</f>
        <v>1</v>
      </c>
      <c r="Z3" s="10">
        <f>IF(K3=$K$25,1,0)</f>
        <v>1</v>
      </c>
      <c r="AA3" s="10">
        <f>IF(L3=$L$25,1,0)</f>
        <v>1</v>
      </c>
      <c r="AB3" s="10">
        <f>IF(M3=$M$25,1,0)</f>
        <v>0</v>
      </c>
      <c r="AC3" s="10">
        <f>IF(N3=$N$25,1,0)</f>
        <v>1</v>
      </c>
      <c r="AD3" s="10">
        <f>IF(O3=$O$25,1,0)</f>
        <v>0</v>
      </c>
      <c r="AE3" s="10">
        <f>IF(P3=$P$25,1,0)</f>
        <v>0</v>
      </c>
    </row>
    <row r="4" spans="1:31" x14ac:dyDescent="0.25">
      <c r="A4" s="7" t="s">
        <v>45</v>
      </c>
      <c r="B4" s="70">
        <f t="shared" si="0"/>
        <v>10</v>
      </c>
      <c r="C4" s="60" t="s">
        <v>70</v>
      </c>
      <c r="D4" s="6" t="s">
        <v>62</v>
      </c>
      <c r="E4" s="6" t="s">
        <v>85</v>
      </c>
      <c r="F4" s="6" t="s">
        <v>72</v>
      </c>
      <c r="G4" s="6" t="s">
        <v>67</v>
      </c>
      <c r="H4" s="6" t="s">
        <v>75</v>
      </c>
      <c r="I4" s="6" t="s">
        <v>73</v>
      </c>
      <c r="J4" s="6" t="s">
        <v>77</v>
      </c>
      <c r="K4" s="6" t="s">
        <v>64</v>
      </c>
      <c r="L4" s="6" t="s">
        <v>80</v>
      </c>
      <c r="M4" s="6" t="s">
        <v>76</v>
      </c>
      <c r="N4" s="6" t="s">
        <v>71</v>
      </c>
      <c r="O4" s="6" t="s">
        <v>82</v>
      </c>
      <c r="P4" s="33" t="s">
        <v>69</v>
      </c>
      <c r="R4" s="10">
        <f>IF(C4=$C$25,1,0)</f>
        <v>1</v>
      </c>
      <c r="S4" s="10">
        <f>IF(D4=$D$25,1,0)</f>
        <v>1</v>
      </c>
      <c r="T4" s="10">
        <f>IF(E4=$E$25,1,0)</f>
        <v>0</v>
      </c>
      <c r="U4" s="10">
        <f>IF(F4=$F$25,1,0)</f>
        <v>0</v>
      </c>
      <c r="V4" s="10">
        <f>IF(G4=$G$25,1,0)</f>
        <v>1</v>
      </c>
      <c r="W4" s="10">
        <f>IF(H4=$H$25,1,0)</f>
        <v>1</v>
      </c>
      <c r="X4" s="10">
        <f>IF(I4=$I$25,1,0)</f>
        <v>1</v>
      </c>
      <c r="Y4" s="10">
        <f>IF(J4=$J$25,1,0)</f>
        <v>1</v>
      </c>
      <c r="Z4" s="10">
        <f>IF(K4=$K$25,1,0)</f>
        <v>1</v>
      </c>
      <c r="AA4" s="10">
        <f>IF(L4=$L$25,1,0)</f>
        <v>0</v>
      </c>
      <c r="AB4" s="10">
        <f>IF(M4=$M$25,1,0)</f>
        <v>0</v>
      </c>
      <c r="AC4" s="10">
        <f>IF(N4=$N$25,1,0)</f>
        <v>1</v>
      </c>
      <c r="AD4" s="10">
        <f>IF(O4=$O$25,1,0)</f>
        <v>1</v>
      </c>
      <c r="AE4" s="10">
        <f>IF(P4=$P$25,1,0)</f>
        <v>1</v>
      </c>
    </row>
    <row r="5" spans="1:31" x14ac:dyDescent="0.25">
      <c r="A5" s="7" t="s">
        <v>29</v>
      </c>
      <c r="B5" s="72">
        <f t="shared" si="0"/>
        <v>4</v>
      </c>
      <c r="C5" s="67" t="s">
        <v>128</v>
      </c>
      <c r="D5" s="12" t="s">
        <v>123</v>
      </c>
      <c r="E5" s="12" t="s">
        <v>136</v>
      </c>
      <c r="F5" s="12" t="s">
        <v>122</v>
      </c>
      <c r="G5" s="12" t="s">
        <v>125</v>
      </c>
      <c r="H5" s="12" t="s">
        <v>131</v>
      </c>
      <c r="I5" s="12" t="s">
        <v>137</v>
      </c>
      <c r="J5" s="12" t="s">
        <v>138</v>
      </c>
      <c r="K5" s="12" t="s">
        <v>129</v>
      </c>
      <c r="L5" s="12" t="s">
        <v>139</v>
      </c>
      <c r="M5" s="12" t="s">
        <v>132</v>
      </c>
      <c r="N5" s="12" t="s">
        <v>140</v>
      </c>
      <c r="O5" s="12" t="s">
        <v>130</v>
      </c>
      <c r="P5" s="68" t="s">
        <v>124</v>
      </c>
      <c r="R5" s="44">
        <v>0</v>
      </c>
      <c r="S5" s="44">
        <v>0</v>
      </c>
      <c r="T5" s="44">
        <v>1</v>
      </c>
      <c r="U5" s="44">
        <v>1</v>
      </c>
      <c r="V5" s="44">
        <v>0</v>
      </c>
      <c r="W5" s="44">
        <v>0</v>
      </c>
      <c r="X5" s="44">
        <v>0</v>
      </c>
      <c r="Y5" s="44">
        <v>0</v>
      </c>
      <c r="Z5" s="44">
        <v>0</v>
      </c>
      <c r="AA5" s="44">
        <v>1</v>
      </c>
      <c r="AB5" s="44">
        <v>1</v>
      </c>
      <c r="AC5" s="44">
        <v>0</v>
      </c>
      <c r="AD5" s="44">
        <v>0</v>
      </c>
      <c r="AE5" s="44">
        <v>0</v>
      </c>
    </row>
    <row r="6" spans="1:31" x14ac:dyDescent="0.25">
      <c r="A6" s="7" t="s">
        <v>30</v>
      </c>
      <c r="B6" s="70">
        <f t="shared" si="0"/>
        <v>7</v>
      </c>
      <c r="C6" s="60" t="s">
        <v>61</v>
      </c>
      <c r="D6" s="6" t="s">
        <v>62</v>
      </c>
      <c r="E6" s="6" t="s">
        <v>85</v>
      </c>
      <c r="F6" s="6" t="s">
        <v>72</v>
      </c>
      <c r="G6" s="6" t="s">
        <v>67</v>
      </c>
      <c r="H6" s="6" t="s">
        <v>75</v>
      </c>
      <c r="I6" s="6" t="s">
        <v>73</v>
      </c>
      <c r="J6" s="6" t="s">
        <v>77</v>
      </c>
      <c r="K6" s="6" t="s">
        <v>100</v>
      </c>
      <c r="L6" s="6" t="s">
        <v>80</v>
      </c>
      <c r="M6" s="6" t="s">
        <v>83</v>
      </c>
      <c r="N6" s="6" t="s">
        <v>87</v>
      </c>
      <c r="O6" s="6" t="s">
        <v>82</v>
      </c>
      <c r="P6" s="33" t="s">
        <v>66</v>
      </c>
      <c r="R6" s="10">
        <f t="shared" ref="R6:R23" si="1">IF(C6=$C$25,1,0)</f>
        <v>0</v>
      </c>
      <c r="S6" s="10">
        <f t="shared" ref="S6:S23" si="2">IF(D6=$D$25,1,0)</f>
        <v>1</v>
      </c>
      <c r="T6" s="10">
        <f t="shared" ref="T6:T23" si="3">IF(E6=$E$25,1,0)</f>
        <v>0</v>
      </c>
      <c r="U6" s="10">
        <f t="shared" ref="U6:U23" si="4">IF(F6=$F$25,1,0)</f>
        <v>0</v>
      </c>
      <c r="V6" s="10">
        <f t="shared" ref="V6:V23" si="5">IF(G6=$G$25,1,0)</f>
        <v>1</v>
      </c>
      <c r="W6" s="10">
        <f t="shared" ref="W6:W23" si="6">IF(H6=$H$25,1,0)</f>
        <v>1</v>
      </c>
      <c r="X6" s="10">
        <f t="shared" ref="X6:X23" si="7">IF(I6=$I$25,1,0)</f>
        <v>1</v>
      </c>
      <c r="Y6" s="10">
        <f t="shared" ref="Y6:Y23" si="8">IF(J6=$J$25,1,0)</f>
        <v>1</v>
      </c>
      <c r="Z6" s="10">
        <f t="shared" ref="Z6:Z23" si="9">IF(K6=$K$25,1,0)</f>
        <v>0</v>
      </c>
      <c r="AA6" s="10">
        <f t="shared" ref="AA6:AA23" si="10">IF(L6=$L$25,1,0)</f>
        <v>0</v>
      </c>
      <c r="AB6" s="10">
        <f t="shared" ref="AB6:AB23" si="11">IF(M6=$M$25,1,0)</f>
        <v>1</v>
      </c>
      <c r="AC6" s="10">
        <f t="shared" ref="AC6:AC23" si="12">IF(N6=$N$25,1,0)</f>
        <v>0</v>
      </c>
      <c r="AD6" s="10">
        <f t="shared" ref="AD6:AD23" si="13">IF(O6=$O$25,1,0)</f>
        <v>1</v>
      </c>
      <c r="AE6" s="10">
        <f t="shared" ref="AE6:AE23" si="14">IF(P6=$P$25,1,0)</f>
        <v>0</v>
      </c>
    </row>
    <row r="7" spans="1:31" x14ac:dyDescent="0.25">
      <c r="A7" s="7" t="s">
        <v>47</v>
      </c>
      <c r="B7" s="70">
        <f t="shared" si="0"/>
        <v>5</v>
      </c>
      <c r="C7" s="60" t="s">
        <v>70</v>
      </c>
      <c r="D7" s="6" t="s">
        <v>81</v>
      </c>
      <c r="E7" s="6" t="s">
        <v>85</v>
      </c>
      <c r="F7" s="6" t="s">
        <v>72</v>
      </c>
      <c r="G7" s="6" t="s">
        <v>67</v>
      </c>
      <c r="H7" s="6" t="s">
        <v>99</v>
      </c>
      <c r="I7" s="6" t="s">
        <v>86</v>
      </c>
      <c r="J7" s="6" t="s">
        <v>77</v>
      </c>
      <c r="K7" s="6" t="s">
        <v>100</v>
      </c>
      <c r="L7" s="6" t="s">
        <v>80</v>
      </c>
      <c r="M7" s="6" t="s">
        <v>76</v>
      </c>
      <c r="N7" s="6" t="s">
        <v>71</v>
      </c>
      <c r="O7" s="6" t="s">
        <v>82</v>
      </c>
      <c r="P7" s="33" t="s">
        <v>66</v>
      </c>
      <c r="R7" s="10">
        <f t="shared" si="1"/>
        <v>1</v>
      </c>
      <c r="S7" s="10">
        <f t="shared" si="2"/>
        <v>0</v>
      </c>
      <c r="T7" s="10">
        <f t="shared" si="3"/>
        <v>0</v>
      </c>
      <c r="U7" s="10">
        <f t="shared" si="4"/>
        <v>0</v>
      </c>
      <c r="V7" s="10">
        <f t="shared" si="5"/>
        <v>1</v>
      </c>
      <c r="W7" s="10">
        <f t="shared" si="6"/>
        <v>0</v>
      </c>
      <c r="X7" s="10">
        <f t="shared" si="7"/>
        <v>0</v>
      </c>
      <c r="Y7" s="10">
        <f t="shared" si="8"/>
        <v>1</v>
      </c>
      <c r="Z7" s="10">
        <f t="shared" si="9"/>
        <v>0</v>
      </c>
      <c r="AA7" s="10">
        <f t="shared" si="10"/>
        <v>0</v>
      </c>
      <c r="AB7" s="10">
        <f t="shared" si="11"/>
        <v>0</v>
      </c>
      <c r="AC7" s="10">
        <f t="shared" si="12"/>
        <v>1</v>
      </c>
      <c r="AD7" s="10">
        <f t="shared" si="13"/>
        <v>1</v>
      </c>
      <c r="AE7" s="10">
        <f t="shared" si="14"/>
        <v>0</v>
      </c>
    </row>
    <row r="8" spans="1:31" x14ac:dyDescent="0.25">
      <c r="A8" s="7" t="s">
        <v>48</v>
      </c>
      <c r="B8" s="70">
        <f t="shared" si="0"/>
        <v>9</v>
      </c>
      <c r="C8" s="60" t="s">
        <v>61</v>
      </c>
      <c r="D8" s="6" t="s">
        <v>62</v>
      </c>
      <c r="E8" s="6" t="s">
        <v>85</v>
      </c>
      <c r="F8" s="6" t="s">
        <v>72</v>
      </c>
      <c r="G8" s="6" t="s">
        <v>67</v>
      </c>
      <c r="H8" s="6" t="s">
        <v>99</v>
      </c>
      <c r="I8" s="6" t="s">
        <v>73</v>
      </c>
      <c r="J8" s="6" t="s">
        <v>77</v>
      </c>
      <c r="K8" s="6" t="s">
        <v>64</v>
      </c>
      <c r="L8" s="6" t="s">
        <v>74</v>
      </c>
      <c r="M8" s="6" t="s">
        <v>76</v>
      </c>
      <c r="N8" s="6" t="s">
        <v>71</v>
      </c>
      <c r="O8" s="6" t="s">
        <v>82</v>
      </c>
      <c r="P8" s="33" t="s">
        <v>69</v>
      </c>
      <c r="R8" s="10">
        <f t="shared" si="1"/>
        <v>0</v>
      </c>
      <c r="S8" s="10">
        <f t="shared" si="2"/>
        <v>1</v>
      </c>
      <c r="T8" s="10">
        <f t="shared" si="3"/>
        <v>0</v>
      </c>
      <c r="U8" s="10">
        <f t="shared" si="4"/>
        <v>0</v>
      </c>
      <c r="V8" s="10">
        <f t="shared" si="5"/>
        <v>1</v>
      </c>
      <c r="W8" s="10">
        <f t="shared" si="6"/>
        <v>0</v>
      </c>
      <c r="X8" s="10">
        <f t="shared" si="7"/>
        <v>1</v>
      </c>
      <c r="Y8" s="10">
        <f t="shared" si="8"/>
        <v>1</v>
      </c>
      <c r="Z8" s="10">
        <f t="shared" si="9"/>
        <v>1</v>
      </c>
      <c r="AA8" s="10">
        <f t="shared" si="10"/>
        <v>1</v>
      </c>
      <c r="AB8" s="10">
        <f t="shared" si="11"/>
        <v>0</v>
      </c>
      <c r="AC8" s="10">
        <f t="shared" si="12"/>
        <v>1</v>
      </c>
      <c r="AD8" s="10">
        <f t="shared" si="13"/>
        <v>1</v>
      </c>
      <c r="AE8" s="10">
        <f t="shared" si="14"/>
        <v>1</v>
      </c>
    </row>
    <row r="9" spans="1:31" x14ac:dyDescent="0.25">
      <c r="A9" s="7" t="s">
        <v>49</v>
      </c>
      <c r="B9" s="70">
        <f t="shared" si="0"/>
        <v>8</v>
      </c>
      <c r="C9" s="60" t="s">
        <v>61</v>
      </c>
      <c r="D9" s="6" t="s">
        <v>62</v>
      </c>
      <c r="E9" s="6" t="s">
        <v>85</v>
      </c>
      <c r="F9" s="6" t="s">
        <v>72</v>
      </c>
      <c r="G9" s="6" t="s">
        <v>67</v>
      </c>
      <c r="H9" s="6" t="s">
        <v>99</v>
      </c>
      <c r="I9" s="6" t="s">
        <v>73</v>
      </c>
      <c r="J9" s="6" t="s">
        <v>77</v>
      </c>
      <c r="K9" s="6" t="s">
        <v>64</v>
      </c>
      <c r="L9" s="6" t="s">
        <v>74</v>
      </c>
      <c r="M9" s="6" t="s">
        <v>76</v>
      </c>
      <c r="N9" s="6" t="s">
        <v>71</v>
      </c>
      <c r="O9" s="6" t="s">
        <v>65</v>
      </c>
      <c r="P9" s="33" t="s">
        <v>69</v>
      </c>
      <c r="R9" s="10">
        <f t="shared" si="1"/>
        <v>0</v>
      </c>
      <c r="S9" s="10">
        <f t="shared" si="2"/>
        <v>1</v>
      </c>
      <c r="T9" s="10">
        <f t="shared" si="3"/>
        <v>0</v>
      </c>
      <c r="U9" s="10">
        <f t="shared" si="4"/>
        <v>0</v>
      </c>
      <c r="V9" s="10">
        <f t="shared" si="5"/>
        <v>1</v>
      </c>
      <c r="W9" s="10">
        <f t="shared" si="6"/>
        <v>0</v>
      </c>
      <c r="X9" s="10">
        <f t="shared" si="7"/>
        <v>1</v>
      </c>
      <c r="Y9" s="10">
        <f t="shared" si="8"/>
        <v>1</v>
      </c>
      <c r="Z9" s="10">
        <f t="shared" si="9"/>
        <v>1</v>
      </c>
      <c r="AA9" s="10">
        <f t="shared" si="10"/>
        <v>1</v>
      </c>
      <c r="AB9" s="10">
        <f t="shared" si="11"/>
        <v>0</v>
      </c>
      <c r="AC9" s="10">
        <f t="shared" si="12"/>
        <v>1</v>
      </c>
      <c r="AD9" s="10">
        <f t="shared" si="13"/>
        <v>0</v>
      </c>
      <c r="AE9" s="10">
        <f t="shared" si="14"/>
        <v>1</v>
      </c>
    </row>
    <row r="10" spans="1:31" x14ac:dyDescent="0.25">
      <c r="A10" s="7" t="s">
        <v>50</v>
      </c>
      <c r="B10" s="70">
        <f t="shared" si="0"/>
        <v>8</v>
      </c>
      <c r="C10" s="60" t="s">
        <v>70</v>
      </c>
      <c r="D10" s="6" t="s">
        <v>81</v>
      </c>
      <c r="E10" s="6" t="s">
        <v>85</v>
      </c>
      <c r="F10" s="6" t="s">
        <v>72</v>
      </c>
      <c r="G10" s="6" t="s">
        <v>67</v>
      </c>
      <c r="H10" s="6" t="s">
        <v>75</v>
      </c>
      <c r="I10" s="6" t="s">
        <v>73</v>
      </c>
      <c r="J10" s="6" t="s">
        <v>68</v>
      </c>
      <c r="K10" s="6" t="s">
        <v>64</v>
      </c>
      <c r="L10" s="6" t="s">
        <v>80</v>
      </c>
      <c r="M10" s="6" t="s">
        <v>83</v>
      </c>
      <c r="N10" s="6" t="s">
        <v>87</v>
      </c>
      <c r="O10" s="6" t="s">
        <v>82</v>
      </c>
      <c r="P10" s="33" t="s">
        <v>69</v>
      </c>
      <c r="R10" s="10">
        <f t="shared" si="1"/>
        <v>1</v>
      </c>
      <c r="S10" s="10">
        <f t="shared" si="2"/>
        <v>0</v>
      </c>
      <c r="T10" s="10">
        <f t="shared" si="3"/>
        <v>0</v>
      </c>
      <c r="U10" s="10">
        <f t="shared" si="4"/>
        <v>0</v>
      </c>
      <c r="V10" s="10">
        <f t="shared" si="5"/>
        <v>1</v>
      </c>
      <c r="W10" s="10">
        <f t="shared" si="6"/>
        <v>1</v>
      </c>
      <c r="X10" s="10">
        <f t="shared" si="7"/>
        <v>1</v>
      </c>
      <c r="Y10" s="10">
        <f t="shared" si="8"/>
        <v>0</v>
      </c>
      <c r="Z10" s="10">
        <f t="shared" si="9"/>
        <v>1</v>
      </c>
      <c r="AA10" s="10">
        <f t="shared" si="10"/>
        <v>0</v>
      </c>
      <c r="AB10" s="10">
        <f t="shared" si="11"/>
        <v>1</v>
      </c>
      <c r="AC10" s="10">
        <f t="shared" si="12"/>
        <v>0</v>
      </c>
      <c r="AD10" s="10">
        <f t="shared" si="13"/>
        <v>1</v>
      </c>
      <c r="AE10" s="10">
        <f t="shared" si="14"/>
        <v>1</v>
      </c>
    </row>
    <row r="11" spans="1:31" x14ac:dyDescent="0.25">
      <c r="A11" s="7" t="s">
        <v>32</v>
      </c>
      <c r="B11" s="70">
        <f t="shared" si="0"/>
        <v>9</v>
      </c>
      <c r="C11" s="60" t="s">
        <v>70</v>
      </c>
      <c r="D11" s="6" t="s">
        <v>81</v>
      </c>
      <c r="E11" s="6" t="s">
        <v>63</v>
      </c>
      <c r="F11" s="6" t="s">
        <v>72</v>
      </c>
      <c r="G11" s="6" t="s">
        <v>67</v>
      </c>
      <c r="H11" s="6" t="s">
        <v>75</v>
      </c>
      <c r="I11" s="6" t="s">
        <v>73</v>
      </c>
      <c r="J11" s="6" t="s">
        <v>77</v>
      </c>
      <c r="K11" s="6" t="s">
        <v>64</v>
      </c>
      <c r="L11" s="6" t="s">
        <v>74</v>
      </c>
      <c r="M11" s="6" t="s">
        <v>76</v>
      </c>
      <c r="N11" s="6" t="s">
        <v>87</v>
      </c>
      <c r="O11" s="6" t="s">
        <v>82</v>
      </c>
      <c r="P11" s="33" t="s">
        <v>66</v>
      </c>
      <c r="R11" s="10">
        <f t="shared" si="1"/>
        <v>1</v>
      </c>
      <c r="S11" s="10">
        <f t="shared" si="2"/>
        <v>0</v>
      </c>
      <c r="T11" s="10">
        <f t="shared" si="3"/>
        <v>1</v>
      </c>
      <c r="U11" s="10">
        <f t="shared" si="4"/>
        <v>0</v>
      </c>
      <c r="V11" s="10">
        <f t="shared" si="5"/>
        <v>1</v>
      </c>
      <c r="W11" s="10">
        <f t="shared" si="6"/>
        <v>1</v>
      </c>
      <c r="X11" s="10">
        <f t="shared" si="7"/>
        <v>1</v>
      </c>
      <c r="Y11" s="10">
        <f t="shared" si="8"/>
        <v>1</v>
      </c>
      <c r="Z11" s="10">
        <f t="shared" si="9"/>
        <v>1</v>
      </c>
      <c r="AA11" s="10">
        <f t="shared" si="10"/>
        <v>1</v>
      </c>
      <c r="AB11" s="10">
        <f t="shared" si="11"/>
        <v>0</v>
      </c>
      <c r="AC11" s="10">
        <f t="shared" si="12"/>
        <v>0</v>
      </c>
      <c r="AD11" s="10">
        <f t="shared" si="13"/>
        <v>1</v>
      </c>
      <c r="AE11" s="10">
        <f t="shared" si="14"/>
        <v>0</v>
      </c>
    </row>
    <row r="12" spans="1:31" x14ac:dyDescent="0.25">
      <c r="A12" s="7" t="s">
        <v>52</v>
      </c>
      <c r="B12" s="70">
        <f t="shared" si="0"/>
        <v>6</v>
      </c>
      <c r="C12" s="60" t="s">
        <v>70</v>
      </c>
      <c r="D12" s="6" t="s">
        <v>62</v>
      </c>
      <c r="E12" s="6" t="s">
        <v>85</v>
      </c>
      <c r="F12" s="6" t="s">
        <v>72</v>
      </c>
      <c r="G12" s="6" t="s">
        <v>67</v>
      </c>
      <c r="H12" s="6" t="s">
        <v>99</v>
      </c>
      <c r="I12" s="6" t="s">
        <v>86</v>
      </c>
      <c r="J12" s="6" t="s">
        <v>68</v>
      </c>
      <c r="K12" s="6" t="s">
        <v>64</v>
      </c>
      <c r="L12" s="6" t="s">
        <v>74</v>
      </c>
      <c r="M12" s="6" t="s">
        <v>76</v>
      </c>
      <c r="N12" s="6" t="s">
        <v>87</v>
      </c>
      <c r="O12" s="6" t="s">
        <v>65</v>
      </c>
      <c r="P12" s="33" t="s">
        <v>69</v>
      </c>
      <c r="R12" s="10">
        <f t="shared" si="1"/>
        <v>1</v>
      </c>
      <c r="S12" s="10">
        <f t="shared" si="2"/>
        <v>1</v>
      </c>
      <c r="T12" s="10">
        <f t="shared" si="3"/>
        <v>0</v>
      </c>
      <c r="U12" s="10">
        <f t="shared" si="4"/>
        <v>0</v>
      </c>
      <c r="V12" s="10">
        <f t="shared" si="5"/>
        <v>1</v>
      </c>
      <c r="W12" s="10">
        <f t="shared" si="6"/>
        <v>0</v>
      </c>
      <c r="X12" s="10">
        <f t="shared" si="7"/>
        <v>0</v>
      </c>
      <c r="Y12" s="10">
        <f t="shared" si="8"/>
        <v>0</v>
      </c>
      <c r="Z12" s="10">
        <f t="shared" si="9"/>
        <v>1</v>
      </c>
      <c r="AA12" s="10">
        <f t="shared" si="10"/>
        <v>1</v>
      </c>
      <c r="AB12" s="10">
        <f t="shared" si="11"/>
        <v>0</v>
      </c>
      <c r="AC12" s="10">
        <f t="shared" si="12"/>
        <v>0</v>
      </c>
      <c r="AD12" s="10">
        <f t="shared" si="13"/>
        <v>0</v>
      </c>
      <c r="AE12" s="10">
        <f t="shared" si="14"/>
        <v>1</v>
      </c>
    </row>
    <row r="13" spans="1:31" x14ac:dyDescent="0.25">
      <c r="A13" s="7" t="s">
        <v>53</v>
      </c>
      <c r="B13" s="70">
        <f t="shared" si="0"/>
        <v>9</v>
      </c>
      <c r="C13" s="60" t="s">
        <v>70</v>
      </c>
      <c r="D13" s="6" t="s">
        <v>62</v>
      </c>
      <c r="E13" s="6" t="s">
        <v>85</v>
      </c>
      <c r="F13" s="6" t="s">
        <v>72</v>
      </c>
      <c r="G13" s="6" t="s">
        <v>67</v>
      </c>
      <c r="H13" s="6" t="s">
        <v>99</v>
      </c>
      <c r="I13" s="6" t="s">
        <v>73</v>
      </c>
      <c r="J13" s="6" t="s">
        <v>77</v>
      </c>
      <c r="K13" s="6" t="s">
        <v>64</v>
      </c>
      <c r="L13" s="6" t="s">
        <v>80</v>
      </c>
      <c r="M13" s="6" t="s">
        <v>76</v>
      </c>
      <c r="N13" s="6" t="s">
        <v>71</v>
      </c>
      <c r="O13" s="6" t="s">
        <v>82</v>
      </c>
      <c r="P13" s="33" t="s">
        <v>69</v>
      </c>
      <c r="R13" s="10">
        <f t="shared" si="1"/>
        <v>1</v>
      </c>
      <c r="S13" s="10">
        <f t="shared" si="2"/>
        <v>1</v>
      </c>
      <c r="T13" s="10">
        <f t="shared" si="3"/>
        <v>0</v>
      </c>
      <c r="U13" s="10">
        <f t="shared" si="4"/>
        <v>0</v>
      </c>
      <c r="V13" s="10">
        <f t="shared" si="5"/>
        <v>1</v>
      </c>
      <c r="W13" s="10">
        <f t="shared" si="6"/>
        <v>0</v>
      </c>
      <c r="X13" s="10">
        <f t="shared" si="7"/>
        <v>1</v>
      </c>
      <c r="Y13" s="10">
        <f t="shared" si="8"/>
        <v>1</v>
      </c>
      <c r="Z13" s="10">
        <f t="shared" si="9"/>
        <v>1</v>
      </c>
      <c r="AA13" s="10">
        <f t="shared" si="10"/>
        <v>0</v>
      </c>
      <c r="AB13" s="10">
        <f t="shared" si="11"/>
        <v>0</v>
      </c>
      <c r="AC13" s="10">
        <f t="shared" si="12"/>
        <v>1</v>
      </c>
      <c r="AD13" s="10">
        <f t="shared" si="13"/>
        <v>1</v>
      </c>
      <c r="AE13" s="10">
        <f t="shared" si="14"/>
        <v>1</v>
      </c>
    </row>
    <row r="14" spans="1:31" x14ac:dyDescent="0.25">
      <c r="A14" s="7" t="s">
        <v>54</v>
      </c>
      <c r="B14" s="70">
        <f t="shared" si="0"/>
        <v>9</v>
      </c>
      <c r="C14" s="60" t="s">
        <v>70</v>
      </c>
      <c r="D14" s="6" t="s">
        <v>62</v>
      </c>
      <c r="E14" s="6" t="s">
        <v>85</v>
      </c>
      <c r="F14" s="6" t="s">
        <v>72</v>
      </c>
      <c r="G14" s="6" t="s">
        <v>67</v>
      </c>
      <c r="H14" s="6" t="s">
        <v>75</v>
      </c>
      <c r="I14" s="6" t="s">
        <v>73</v>
      </c>
      <c r="J14" s="6" t="s">
        <v>68</v>
      </c>
      <c r="K14" s="6" t="s">
        <v>100</v>
      </c>
      <c r="L14" s="6" t="s">
        <v>74</v>
      </c>
      <c r="M14" s="6" t="s">
        <v>83</v>
      </c>
      <c r="N14" s="6" t="s">
        <v>71</v>
      </c>
      <c r="O14" s="6" t="s">
        <v>82</v>
      </c>
      <c r="P14" s="33" t="s">
        <v>66</v>
      </c>
      <c r="R14" s="10">
        <f t="shared" si="1"/>
        <v>1</v>
      </c>
      <c r="S14" s="10">
        <f t="shared" si="2"/>
        <v>1</v>
      </c>
      <c r="T14" s="10">
        <f t="shared" si="3"/>
        <v>0</v>
      </c>
      <c r="U14" s="10">
        <f t="shared" si="4"/>
        <v>0</v>
      </c>
      <c r="V14" s="10">
        <f t="shared" si="5"/>
        <v>1</v>
      </c>
      <c r="W14" s="10">
        <f t="shared" si="6"/>
        <v>1</v>
      </c>
      <c r="X14" s="10">
        <f t="shared" si="7"/>
        <v>1</v>
      </c>
      <c r="Y14" s="10">
        <f t="shared" si="8"/>
        <v>0</v>
      </c>
      <c r="Z14" s="10">
        <f t="shared" si="9"/>
        <v>0</v>
      </c>
      <c r="AA14" s="10">
        <f t="shared" si="10"/>
        <v>1</v>
      </c>
      <c r="AB14" s="10">
        <f t="shared" si="11"/>
        <v>1</v>
      </c>
      <c r="AC14" s="10">
        <f t="shared" si="12"/>
        <v>1</v>
      </c>
      <c r="AD14" s="10">
        <f t="shared" si="13"/>
        <v>1</v>
      </c>
      <c r="AE14" s="10">
        <f t="shared" si="14"/>
        <v>0</v>
      </c>
    </row>
    <row r="15" spans="1:31" x14ac:dyDescent="0.25">
      <c r="A15" s="7" t="s">
        <v>55</v>
      </c>
      <c r="B15" s="70">
        <f t="shared" si="0"/>
        <v>10</v>
      </c>
      <c r="C15" s="60" t="s">
        <v>70</v>
      </c>
      <c r="D15" s="6" t="s">
        <v>62</v>
      </c>
      <c r="E15" s="6" t="s">
        <v>85</v>
      </c>
      <c r="F15" s="6" t="s">
        <v>72</v>
      </c>
      <c r="G15" s="6" t="s">
        <v>67</v>
      </c>
      <c r="H15" s="6" t="s">
        <v>75</v>
      </c>
      <c r="I15" s="6" t="s">
        <v>73</v>
      </c>
      <c r="J15" s="6" t="s">
        <v>77</v>
      </c>
      <c r="K15" s="6" t="s">
        <v>64</v>
      </c>
      <c r="L15" s="6" t="s">
        <v>80</v>
      </c>
      <c r="M15" s="6" t="s">
        <v>83</v>
      </c>
      <c r="N15" s="6" t="s">
        <v>71</v>
      </c>
      <c r="O15" s="6" t="s">
        <v>65</v>
      </c>
      <c r="P15" s="33" t="s">
        <v>69</v>
      </c>
      <c r="R15" s="10">
        <f t="shared" si="1"/>
        <v>1</v>
      </c>
      <c r="S15" s="10">
        <f t="shared" si="2"/>
        <v>1</v>
      </c>
      <c r="T15" s="10">
        <f t="shared" si="3"/>
        <v>0</v>
      </c>
      <c r="U15" s="10">
        <f t="shared" si="4"/>
        <v>0</v>
      </c>
      <c r="V15" s="10">
        <f t="shared" si="5"/>
        <v>1</v>
      </c>
      <c r="W15" s="10">
        <f t="shared" si="6"/>
        <v>1</v>
      </c>
      <c r="X15" s="10">
        <f t="shared" si="7"/>
        <v>1</v>
      </c>
      <c r="Y15" s="10">
        <f t="shared" si="8"/>
        <v>1</v>
      </c>
      <c r="Z15" s="10">
        <f t="shared" si="9"/>
        <v>1</v>
      </c>
      <c r="AA15" s="10">
        <f t="shared" si="10"/>
        <v>0</v>
      </c>
      <c r="AB15" s="10">
        <f t="shared" si="11"/>
        <v>1</v>
      </c>
      <c r="AC15" s="10">
        <f t="shared" si="12"/>
        <v>1</v>
      </c>
      <c r="AD15" s="10">
        <f t="shared" si="13"/>
        <v>0</v>
      </c>
      <c r="AE15" s="10">
        <f t="shared" si="14"/>
        <v>1</v>
      </c>
    </row>
    <row r="16" spans="1:31" x14ac:dyDescent="0.25">
      <c r="A16" s="7" t="s">
        <v>43</v>
      </c>
      <c r="B16" s="70">
        <f t="shared" si="0"/>
        <v>8</v>
      </c>
      <c r="C16" s="60" t="s">
        <v>70</v>
      </c>
      <c r="D16" s="6" t="s">
        <v>62</v>
      </c>
      <c r="E16" s="6" t="s">
        <v>85</v>
      </c>
      <c r="F16" s="6" t="s">
        <v>72</v>
      </c>
      <c r="G16" s="6" t="s">
        <v>67</v>
      </c>
      <c r="H16" s="6" t="s">
        <v>99</v>
      </c>
      <c r="I16" s="6" t="s">
        <v>73</v>
      </c>
      <c r="J16" s="6" t="s">
        <v>77</v>
      </c>
      <c r="K16" s="6" t="s">
        <v>64</v>
      </c>
      <c r="L16" s="6" t="s">
        <v>74</v>
      </c>
      <c r="M16" s="6" t="s">
        <v>76</v>
      </c>
      <c r="N16" s="6" t="s">
        <v>87</v>
      </c>
      <c r="O16" s="6" t="s">
        <v>82</v>
      </c>
      <c r="P16" s="33" t="s">
        <v>66</v>
      </c>
      <c r="R16" s="10">
        <f t="shared" si="1"/>
        <v>1</v>
      </c>
      <c r="S16" s="10">
        <f t="shared" si="2"/>
        <v>1</v>
      </c>
      <c r="T16" s="10">
        <f t="shared" si="3"/>
        <v>0</v>
      </c>
      <c r="U16" s="10">
        <f t="shared" si="4"/>
        <v>0</v>
      </c>
      <c r="V16" s="10">
        <f t="shared" si="5"/>
        <v>1</v>
      </c>
      <c r="W16" s="10">
        <f t="shared" si="6"/>
        <v>0</v>
      </c>
      <c r="X16" s="10">
        <f t="shared" si="7"/>
        <v>1</v>
      </c>
      <c r="Y16" s="10">
        <f t="shared" si="8"/>
        <v>1</v>
      </c>
      <c r="Z16" s="10">
        <f t="shared" si="9"/>
        <v>1</v>
      </c>
      <c r="AA16" s="10">
        <f t="shared" si="10"/>
        <v>1</v>
      </c>
      <c r="AB16" s="10">
        <f t="shared" si="11"/>
        <v>0</v>
      </c>
      <c r="AC16" s="10">
        <f t="shared" si="12"/>
        <v>0</v>
      </c>
      <c r="AD16" s="10">
        <f t="shared" si="13"/>
        <v>1</v>
      </c>
      <c r="AE16" s="10">
        <f t="shared" si="14"/>
        <v>0</v>
      </c>
    </row>
    <row r="17" spans="1:39" x14ac:dyDescent="0.25">
      <c r="A17" s="7" t="s">
        <v>33</v>
      </c>
      <c r="B17" s="70">
        <f t="shared" si="0"/>
        <v>9</v>
      </c>
      <c r="C17" s="60" t="s">
        <v>70</v>
      </c>
      <c r="D17" s="6" t="s">
        <v>62</v>
      </c>
      <c r="E17" s="6" t="s">
        <v>63</v>
      </c>
      <c r="F17" s="6" t="s">
        <v>72</v>
      </c>
      <c r="G17" s="6" t="s">
        <v>67</v>
      </c>
      <c r="H17" s="6" t="s">
        <v>99</v>
      </c>
      <c r="I17" s="6" t="s">
        <v>73</v>
      </c>
      <c r="J17" s="6" t="s">
        <v>77</v>
      </c>
      <c r="K17" s="6" t="s">
        <v>64</v>
      </c>
      <c r="L17" s="6" t="s">
        <v>80</v>
      </c>
      <c r="M17" s="6" t="s">
        <v>76</v>
      </c>
      <c r="N17" s="6" t="s">
        <v>71</v>
      </c>
      <c r="O17" s="6" t="s">
        <v>82</v>
      </c>
      <c r="P17" s="33" t="s">
        <v>66</v>
      </c>
      <c r="R17" s="10">
        <f t="shared" si="1"/>
        <v>1</v>
      </c>
      <c r="S17" s="10">
        <f t="shared" si="2"/>
        <v>1</v>
      </c>
      <c r="T17" s="10">
        <f t="shared" si="3"/>
        <v>1</v>
      </c>
      <c r="U17" s="10">
        <f t="shared" si="4"/>
        <v>0</v>
      </c>
      <c r="V17" s="10">
        <f t="shared" si="5"/>
        <v>1</v>
      </c>
      <c r="W17" s="10">
        <f t="shared" si="6"/>
        <v>0</v>
      </c>
      <c r="X17" s="10">
        <f t="shared" si="7"/>
        <v>1</v>
      </c>
      <c r="Y17" s="10">
        <f t="shared" si="8"/>
        <v>1</v>
      </c>
      <c r="Z17" s="10">
        <f t="shared" si="9"/>
        <v>1</v>
      </c>
      <c r="AA17" s="10">
        <f t="shared" si="10"/>
        <v>0</v>
      </c>
      <c r="AB17" s="10">
        <f t="shared" si="11"/>
        <v>0</v>
      </c>
      <c r="AC17" s="10">
        <f t="shared" si="12"/>
        <v>1</v>
      </c>
      <c r="AD17" s="10">
        <f t="shared" si="13"/>
        <v>1</v>
      </c>
      <c r="AE17" s="10">
        <f t="shared" si="14"/>
        <v>0</v>
      </c>
    </row>
    <row r="18" spans="1:39" x14ac:dyDescent="0.25">
      <c r="A18" s="7" t="s">
        <v>34</v>
      </c>
      <c r="B18" s="70">
        <f t="shared" si="0"/>
        <v>10</v>
      </c>
      <c r="C18" s="60" t="s">
        <v>70</v>
      </c>
      <c r="D18" s="6" t="s">
        <v>62</v>
      </c>
      <c r="E18" s="6" t="s">
        <v>85</v>
      </c>
      <c r="F18" s="6" t="s">
        <v>72</v>
      </c>
      <c r="G18" s="6" t="s">
        <v>67</v>
      </c>
      <c r="H18" s="6" t="s">
        <v>75</v>
      </c>
      <c r="I18" s="6" t="s">
        <v>73</v>
      </c>
      <c r="J18" s="6" t="s">
        <v>77</v>
      </c>
      <c r="K18" s="6" t="s">
        <v>64</v>
      </c>
      <c r="L18" s="6" t="s">
        <v>74</v>
      </c>
      <c r="M18" s="6" t="s">
        <v>76</v>
      </c>
      <c r="N18" s="6" t="s">
        <v>71</v>
      </c>
      <c r="O18" s="6" t="s">
        <v>65</v>
      </c>
      <c r="P18" s="33" t="s">
        <v>69</v>
      </c>
      <c r="R18" s="10">
        <f t="shared" si="1"/>
        <v>1</v>
      </c>
      <c r="S18" s="10">
        <f t="shared" si="2"/>
        <v>1</v>
      </c>
      <c r="T18" s="10">
        <f t="shared" si="3"/>
        <v>0</v>
      </c>
      <c r="U18" s="10">
        <f t="shared" si="4"/>
        <v>0</v>
      </c>
      <c r="V18" s="10">
        <f t="shared" si="5"/>
        <v>1</v>
      </c>
      <c r="W18" s="10">
        <f t="shared" si="6"/>
        <v>1</v>
      </c>
      <c r="X18" s="10">
        <f t="shared" si="7"/>
        <v>1</v>
      </c>
      <c r="Y18" s="10">
        <f t="shared" si="8"/>
        <v>1</v>
      </c>
      <c r="Z18" s="10">
        <f t="shared" si="9"/>
        <v>1</v>
      </c>
      <c r="AA18" s="10">
        <f t="shared" si="10"/>
        <v>1</v>
      </c>
      <c r="AB18" s="10">
        <f t="shared" si="11"/>
        <v>0</v>
      </c>
      <c r="AC18" s="10">
        <f t="shared" si="12"/>
        <v>1</v>
      </c>
      <c r="AD18" s="10">
        <f t="shared" si="13"/>
        <v>0</v>
      </c>
      <c r="AE18" s="10">
        <f t="shared" si="14"/>
        <v>1</v>
      </c>
    </row>
    <row r="19" spans="1:39" x14ac:dyDescent="0.25">
      <c r="A19" s="7" t="s">
        <v>35</v>
      </c>
      <c r="B19" s="70">
        <f t="shared" si="0"/>
        <v>6</v>
      </c>
      <c r="C19" s="60" t="s">
        <v>61</v>
      </c>
      <c r="D19" s="6" t="s">
        <v>81</v>
      </c>
      <c r="E19" s="6" t="s">
        <v>85</v>
      </c>
      <c r="F19" s="6" t="s">
        <v>72</v>
      </c>
      <c r="G19" s="6" t="s">
        <v>67</v>
      </c>
      <c r="H19" s="6" t="s">
        <v>99</v>
      </c>
      <c r="I19" s="6" t="s">
        <v>73</v>
      </c>
      <c r="J19" s="6" t="s">
        <v>77</v>
      </c>
      <c r="K19" s="6" t="s">
        <v>64</v>
      </c>
      <c r="L19" s="6" t="s">
        <v>80</v>
      </c>
      <c r="M19" s="6" t="s">
        <v>83</v>
      </c>
      <c r="N19" s="6" t="s">
        <v>87</v>
      </c>
      <c r="O19" s="6" t="s">
        <v>82</v>
      </c>
      <c r="P19" s="33" t="s">
        <v>66</v>
      </c>
      <c r="R19" s="10">
        <f t="shared" si="1"/>
        <v>0</v>
      </c>
      <c r="S19" s="10">
        <f t="shared" si="2"/>
        <v>0</v>
      </c>
      <c r="T19" s="10">
        <f t="shared" si="3"/>
        <v>0</v>
      </c>
      <c r="U19" s="10">
        <f t="shared" si="4"/>
        <v>0</v>
      </c>
      <c r="V19" s="10">
        <f t="shared" si="5"/>
        <v>1</v>
      </c>
      <c r="W19" s="10">
        <f t="shared" si="6"/>
        <v>0</v>
      </c>
      <c r="X19" s="10">
        <f t="shared" si="7"/>
        <v>1</v>
      </c>
      <c r="Y19" s="10">
        <f t="shared" si="8"/>
        <v>1</v>
      </c>
      <c r="Z19" s="10">
        <f t="shared" si="9"/>
        <v>1</v>
      </c>
      <c r="AA19" s="10">
        <f t="shared" si="10"/>
        <v>0</v>
      </c>
      <c r="AB19" s="10">
        <f t="shared" si="11"/>
        <v>1</v>
      </c>
      <c r="AC19" s="10">
        <f t="shared" si="12"/>
        <v>0</v>
      </c>
      <c r="AD19" s="10">
        <f t="shared" si="13"/>
        <v>1</v>
      </c>
      <c r="AE19" s="10">
        <f t="shared" si="14"/>
        <v>0</v>
      </c>
    </row>
    <row r="20" spans="1:39" x14ac:dyDescent="0.25">
      <c r="A20" s="7" t="s">
        <v>56</v>
      </c>
      <c r="B20" s="70">
        <f t="shared" si="0"/>
        <v>9</v>
      </c>
      <c r="C20" s="60" t="s">
        <v>61</v>
      </c>
      <c r="D20" s="6" t="s">
        <v>62</v>
      </c>
      <c r="E20" s="6" t="s">
        <v>85</v>
      </c>
      <c r="F20" s="6" t="s">
        <v>72</v>
      </c>
      <c r="G20" s="6" t="s">
        <v>67</v>
      </c>
      <c r="H20" s="6" t="s">
        <v>75</v>
      </c>
      <c r="I20" s="6" t="s">
        <v>73</v>
      </c>
      <c r="J20" s="6" t="s">
        <v>77</v>
      </c>
      <c r="K20" s="6" t="s">
        <v>64</v>
      </c>
      <c r="L20" s="6" t="s">
        <v>74</v>
      </c>
      <c r="M20" s="6" t="s">
        <v>76</v>
      </c>
      <c r="N20" s="6" t="s">
        <v>71</v>
      </c>
      <c r="O20" s="6" t="s">
        <v>82</v>
      </c>
      <c r="P20" s="33" t="s">
        <v>66</v>
      </c>
      <c r="R20" s="10">
        <f t="shared" si="1"/>
        <v>0</v>
      </c>
      <c r="S20" s="10">
        <f t="shared" si="2"/>
        <v>1</v>
      </c>
      <c r="T20" s="10">
        <f t="shared" si="3"/>
        <v>0</v>
      </c>
      <c r="U20" s="10">
        <f t="shared" si="4"/>
        <v>0</v>
      </c>
      <c r="V20" s="10">
        <f t="shared" si="5"/>
        <v>1</v>
      </c>
      <c r="W20" s="10">
        <f t="shared" si="6"/>
        <v>1</v>
      </c>
      <c r="X20" s="10">
        <f t="shared" si="7"/>
        <v>1</v>
      </c>
      <c r="Y20" s="10">
        <f t="shared" si="8"/>
        <v>1</v>
      </c>
      <c r="Z20" s="10">
        <f t="shared" si="9"/>
        <v>1</v>
      </c>
      <c r="AA20" s="10">
        <f t="shared" si="10"/>
        <v>1</v>
      </c>
      <c r="AB20" s="10">
        <f t="shared" si="11"/>
        <v>0</v>
      </c>
      <c r="AC20" s="10">
        <f t="shared" si="12"/>
        <v>1</v>
      </c>
      <c r="AD20" s="10">
        <f t="shared" si="13"/>
        <v>1</v>
      </c>
      <c r="AE20" s="10">
        <f t="shared" si="14"/>
        <v>0</v>
      </c>
    </row>
    <row r="21" spans="1:39" x14ac:dyDescent="0.25">
      <c r="A21" s="7" t="s">
        <v>57</v>
      </c>
      <c r="B21" s="70">
        <f t="shared" si="0"/>
        <v>9</v>
      </c>
      <c r="C21" s="60" t="s">
        <v>70</v>
      </c>
      <c r="D21" s="6" t="s">
        <v>62</v>
      </c>
      <c r="E21" s="6" t="s">
        <v>85</v>
      </c>
      <c r="F21" s="6" t="s">
        <v>72</v>
      </c>
      <c r="G21" s="6" t="s">
        <v>67</v>
      </c>
      <c r="H21" s="6" t="s">
        <v>99</v>
      </c>
      <c r="I21" s="6" t="s">
        <v>73</v>
      </c>
      <c r="J21" s="6" t="s">
        <v>77</v>
      </c>
      <c r="K21" s="6" t="s">
        <v>64</v>
      </c>
      <c r="L21" s="6" t="s">
        <v>80</v>
      </c>
      <c r="M21" s="6" t="s">
        <v>76</v>
      </c>
      <c r="N21" s="6" t="s">
        <v>71</v>
      </c>
      <c r="O21" s="6" t="s">
        <v>82</v>
      </c>
      <c r="P21" s="33" t="s">
        <v>69</v>
      </c>
      <c r="R21" s="10">
        <f t="shared" si="1"/>
        <v>1</v>
      </c>
      <c r="S21" s="10">
        <f t="shared" si="2"/>
        <v>1</v>
      </c>
      <c r="T21" s="10">
        <f t="shared" si="3"/>
        <v>0</v>
      </c>
      <c r="U21" s="10">
        <f t="shared" si="4"/>
        <v>0</v>
      </c>
      <c r="V21" s="10">
        <f t="shared" si="5"/>
        <v>1</v>
      </c>
      <c r="W21" s="10">
        <f t="shared" si="6"/>
        <v>0</v>
      </c>
      <c r="X21" s="10">
        <f t="shared" si="7"/>
        <v>1</v>
      </c>
      <c r="Y21" s="10">
        <f t="shared" si="8"/>
        <v>1</v>
      </c>
      <c r="Z21" s="10">
        <f t="shared" si="9"/>
        <v>1</v>
      </c>
      <c r="AA21" s="10">
        <f t="shared" si="10"/>
        <v>0</v>
      </c>
      <c r="AB21" s="10">
        <f t="shared" si="11"/>
        <v>0</v>
      </c>
      <c r="AC21" s="10">
        <f t="shared" si="12"/>
        <v>1</v>
      </c>
      <c r="AD21" s="10">
        <f t="shared" si="13"/>
        <v>1</v>
      </c>
      <c r="AE21" s="10">
        <f t="shared" si="14"/>
        <v>1</v>
      </c>
    </row>
    <row r="22" spans="1:39" x14ac:dyDescent="0.25">
      <c r="A22" s="7" t="s">
        <v>58</v>
      </c>
      <c r="B22" s="70">
        <f t="shared" si="0"/>
        <v>6</v>
      </c>
      <c r="C22" s="60" t="s">
        <v>70</v>
      </c>
      <c r="D22" s="6" t="s">
        <v>62</v>
      </c>
      <c r="E22" s="6" t="s">
        <v>85</v>
      </c>
      <c r="F22" s="6" t="s">
        <v>72</v>
      </c>
      <c r="G22" s="6" t="s">
        <v>67</v>
      </c>
      <c r="H22" s="6" t="s">
        <v>99</v>
      </c>
      <c r="I22" s="6" t="s">
        <v>73</v>
      </c>
      <c r="J22" s="6" t="s">
        <v>68</v>
      </c>
      <c r="K22" s="6" t="s">
        <v>64</v>
      </c>
      <c r="L22" s="6" t="s">
        <v>80</v>
      </c>
      <c r="M22" s="6" t="s">
        <v>76</v>
      </c>
      <c r="N22" s="6" t="s">
        <v>71</v>
      </c>
      <c r="O22" s="6" t="s">
        <v>65</v>
      </c>
      <c r="P22" s="33" t="s">
        <v>66</v>
      </c>
      <c r="R22" s="10">
        <f t="shared" si="1"/>
        <v>1</v>
      </c>
      <c r="S22" s="10">
        <f t="shared" si="2"/>
        <v>1</v>
      </c>
      <c r="T22" s="10">
        <f t="shared" si="3"/>
        <v>0</v>
      </c>
      <c r="U22" s="10">
        <f t="shared" si="4"/>
        <v>0</v>
      </c>
      <c r="V22" s="10">
        <f t="shared" si="5"/>
        <v>1</v>
      </c>
      <c r="W22" s="10">
        <f t="shared" si="6"/>
        <v>0</v>
      </c>
      <c r="X22" s="10">
        <f t="shared" si="7"/>
        <v>1</v>
      </c>
      <c r="Y22" s="10">
        <f t="shared" si="8"/>
        <v>0</v>
      </c>
      <c r="Z22" s="10">
        <f t="shared" si="9"/>
        <v>1</v>
      </c>
      <c r="AA22" s="10">
        <f t="shared" si="10"/>
        <v>0</v>
      </c>
      <c r="AB22" s="10">
        <f t="shared" si="11"/>
        <v>0</v>
      </c>
      <c r="AC22" s="10">
        <f t="shared" si="12"/>
        <v>1</v>
      </c>
      <c r="AD22" s="10">
        <f t="shared" si="13"/>
        <v>0</v>
      </c>
      <c r="AE22" s="10">
        <f t="shared" si="14"/>
        <v>0</v>
      </c>
    </row>
    <row r="23" spans="1:39" ht="15.75" thickBot="1" x14ac:dyDescent="0.3">
      <c r="A23" s="34" t="s">
        <v>44</v>
      </c>
      <c r="B23" s="71">
        <f t="shared" si="0"/>
        <v>8</v>
      </c>
      <c r="C23" s="61" t="str">
        <f t="shared" ref="C23:P23" si="15">IF(C33&gt;0.5, C29, C30)</f>
        <v>N.Y.J.</v>
      </c>
      <c r="D23" s="35" t="str">
        <f t="shared" si="15"/>
        <v>Balt</v>
      </c>
      <c r="E23" s="35" t="str">
        <f t="shared" si="15"/>
        <v>Wash</v>
      </c>
      <c r="F23" s="35" t="str">
        <f t="shared" si="15"/>
        <v>G.B.</v>
      </c>
      <c r="G23" s="35" t="str">
        <f t="shared" si="15"/>
        <v>Seattle</v>
      </c>
      <c r="H23" s="35" t="str">
        <f t="shared" si="15"/>
        <v>S.D.</v>
      </c>
      <c r="I23" s="35" t="str">
        <f t="shared" si="15"/>
        <v>Jax</v>
      </c>
      <c r="J23" s="35" t="str">
        <f t="shared" si="15"/>
        <v>Indy</v>
      </c>
      <c r="K23" s="35" t="str">
        <f t="shared" si="15"/>
        <v>Car</v>
      </c>
      <c r="L23" s="35" t="str">
        <f t="shared" si="15"/>
        <v>S.F.</v>
      </c>
      <c r="M23" s="35" t="str">
        <f t="shared" si="15"/>
        <v>St.L.</v>
      </c>
      <c r="N23" s="35" t="str">
        <f t="shared" si="15"/>
        <v>T.B.</v>
      </c>
      <c r="O23" s="35" t="str">
        <f t="shared" si="15"/>
        <v>Miami</v>
      </c>
      <c r="P23" s="36" t="str">
        <f t="shared" si="15"/>
        <v>Dallas</v>
      </c>
      <c r="R23" s="10">
        <f t="shared" si="1"/>
        <v>1</v>
      </c>
      <c r="S23" s="10">
        <f t="shared" si="2"/>
        <v>1</v>
      </c>
      <c r="T23" s="10">
        <f t="shared" si="3"/>
        <v>0</v>
      </c>
      <c r="U23" s="10">
        <f t="shared" si="4"/>
        <v>0</v>
      </c>
      <c r="V23" s="10">
        <f t="shared" si="5"/>
        <v>1</v>
      </c>
      <c r="W23" s="10">
        <f t="shared" si="6"/>
        <v>0</v>
      </c>
      <c r="X23" s="10">
        <f t="shared" si="7"/>
        <v>1</v>
      </c>
      <c r="Y23" s="10">
        <f t="shared" si="8"/>
        <v>1</v>
      </c>
      <c r="Z23" s="10">
        <f t="shared" si="9"/>
        <v>1</v>
      </c>
      <c r="AA23" s="10">
        <f t="shared" si="10"/>
        <v>0</v>
      </c>
      <c r="AB23" s="10">
        <f t="shared" si="11"/>
        <v>0</v>
      </c>
      <c r="AC23" s="10">
        <f t="shared" si="12"/>
        <v>1</v>
      </c>
      <c r="AD23" s="10">
        <f t="shared" si="13"/>
        <v>1</v>
      </c>
      <c r="AE23" s="10">
        <f t="shared" si="14"/>
        <v>0</v>
      </c>
    </row>
    <row r="24" spans="1:39" x14ac:dyDescent="0.25">
      <c r="A24" s="28" t="s">
        <v>115</v>
      </c>
      <c r="C24" s="44" t="s">
        <v>134</v>
      </c>
    </row>
    <row r="25" spans="1:39" x14ac:dyDescent="0.25">
      <c r="A25" s="27"/>
      <c r="C25" s="6" t="s">
        <v>70</v>
      </c>
      <c r="D25" s="6" t="s">
        <v>62</v>
      </c>
      <c r="E25" s="6" t="s">
        <v>63</v>
      </c>
      <c r="F25" s="6" t="s">
        <v>79</v>
      </c>
      <c r="G25" s="6" t="s">
        <v>67</v>
      </c>
      <c r="H25" s="6" t="s">
        <v>75</v>
      </c>
      <c r="I25" s="6" t="s">
        <v>73</v>
      </c>
      <c r="J25" s="6" t="s">
        <v>77</v>
      </c>
      <c r="K25" s="6" t="s">
        <v>64</v>
      </c>
      <c r="L25" s="6" t="s">
        <v>74</v>
      </c>
      <c r="M25" s="6" t="s">
        <v>83</v>
      </c>
      <c r="N25" s="6" t="s">
        <v>71</v>
      </c>
      <c r="O25" s="6" t="s">
        <v>82</v>
      </c>
      <c r="P25" s="6" t="s">
        <v>69</v>
      </c>
    </row>
    <row r="26" spans="1:39" x14ac:dyDescent="0.25">
      <c r="A26" s="37"/>
      <c r="C26" s="10">
        <v>1</v>
      </c>
      <c r="D26" s="10">
        <v>1</v>
      </c>
      <c r="E26" s="10">
        <v>1</v>
      </c>
      <c r="F26" s="10">
        <v>1</v>
      </c>
      <c r="G26" s="10">
        <v>1</v>
      </c>
      <c r="H26" s="10">
        <v>1</v>
      </c>
      <c r="I26" s="10">
        <v>1</v>
      </c>
      <c r="J26" s="10">
        <v>1</v>
      </c>
      <c r="K26" s="10">
        <v>1</v>
      </c>
      <c r="L26" s="10">
        <v>1</v>
      </c>
      <c r="M26" s="10">
        <v>1</v>
      </c>
      <c r="N26" s="10">
        <v>1</v>
      </c>
      <c r="O26" s="10">
        <v>1</v>
      </c>
      <c r="P26" s="10">
        <v>1</v>
      </c>
    </row>
    <row r="28" spans="1:39" s="45" customFormat="1" x14ac:dyDescent="0.25">
      <c r="A28" s="43" t="s">
        <v>42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</row>
    <row r="29" spans="1:39" customFormat="1" x14ac:dyDescent="0.25">
      <c r="A29" s="46" t="s">
        <v>37</v>
      </c>
      <c r="B29" s="3"/>
      <c r="C29" s="3" t="s">
        <v>70</v>
      </c>
      <c r="D29" s="3" t="s">
        <v>62</v>
      </c>
      <c r="E29" s="3" t="s">
        <v>85</v>
      </c>
      <c r="F29" s="3" t="s">
        <v>72</v>
      </c>
      <c r="G29" s="3" t="s">
        <v>67</v>
      </c>
      <c r="H29" s="3" t="s">
        <v>75</v>
      </c>
      <c r="I29" s="3" t="s">
        <v>73</v>
      </c>
      <c r="J29" s="3" t="s">
        <v>77</v>
      </c>
      <c r="K29" s="3" t="s">
        <v>64</v>
      </c>
      <c r="L29" s="3" t="s">
        <v>80</v>
      </c>
      <c r="M29" s="3" t="s">
        <v>76</v>
      </c>
      <c r="N29" s="3" t="s">
        <v>71</v>
      </c>
      <c r="O29" s="3" t="s">
        <v>82</v>
      </c>
      <c r="P29" s="3" t="s">
        <v>69</v>
      </c>
      <c r="Q29" s="3"/>
      <c r="R29" s="3">
        <f t="shared" ref="R29:AE29" si="16">IF(C29=C$25,1,0)</f>
        <v>1</v>
      </c>
      <c r="S29" s="3">
        <f t="shared" si="16"/>
        <v>1</v>
      </c>
      <c r="T29" s="3">
        <f t="shared" si="16"/>
        <v>0</v>
      </c>
      <c r="U29" s="3">
        <f t="shared" si="16"/>
        <v>0</v>
      </c>
      <c r="V29" s="3">
        <f t="shared" si="16"/>
        <v>1</v>
      </c>
      <c r="W29" s="3">
        <f t="shared" si="16"/>
        <v>1</v>
      </c>
      <c r="X29" s="3">
        <f t="shared" si="16"/>
        <v>1</v>
      </c>
      <c r="Y29" s="3">
        <f t="shared" si="16"/>
        <v>1</v>
      </c>
      <c r="Z29" s="3">
        <f t="shared" si="16"/>
        <v>1</v>
      </c>
      <c r="AA29" s="3">
        <f t="shared" si="16"/>
        <v>0</v>
      </c>
      <c r="AB29" s="3">
        <f t="shared" si="16"/>
        <v>0</v>
      </c>
      <c r="AC29" s="3">
        <f t="shared" si="16"/>
        <v>1</v>
      </c>
      <c r="AD29" s="3">
        <f t="shared" si="16"/>
        <v>1</v>
      </c>
      <c r="AE29" s="3">
        <f t="shared" si="16"/>
        <v>1</v>
      </c>
      <c r="AF29" s="3"/>
      <c r="AG29" s="3"/>
      <c r="AH29" s="3"/>
      <c r="AI29" s="3"/>
      <c r="AJ29" s="3"/>
      <c r="AK29" s="3"/>
      <c r="AL29" s="3"/>
      <c r="AM29" s="3"/>
    </row>
    <row r="30" spans="1:39" customFormat="1" x14ac:dyDescent="0.25">
      <c r="A30" s="46" t="s">
        <v>38</v>
      </c>
      <c r="B30" s="3"/>
      <c r="C30" s="3" t="s">
        <v>61</v>
      </c>
      <c r="D30" s="3" t="s">
        <v>81</v>
      </c>
      <c r="E30" s="3" t="s">
        <v>63</v>
      </c>
      <c r="F30" s="3" t="s">
        <v>79</v>
      </c>
      <c r="G30" s="3" t="s">
        <v>78</v>
      </c>
      <c r="H30" s="3" t="s">
        <v>99</v>
      </c>
      <c r="I30" s="3" t="s">
        <v>86</v>
      </c>
      <c r="J30" s="3" t="s">
        <v>68</v>
      </c>
      <c r="K30" s="3" t="s">
        <v>100</v>
      </c>
      <c r="L30" s="3" t="s">
        <v>74</v>
      </c>
      <c r="M30" s="3" t="s">
        <v>83</v>
      </c>
      <c r="N30" s="3" t="s">
        <v>87</v>
      </c>
      <c r="O30" s="3" t="s">
        <v>65</v>
      </c>
      <c r="P30" s="3" t="s">
        <v>66</v>
      </c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</row>
    <row r="31" spans="1:39" customFormat="1" x14ac:dyDescent="0.25">
      <c r="A31" s="46" t="s">
        <v>39</v>
      </c>
      <c r="B31" s="3"/>
      <c r="C31" s="3">
        <f t="shared" ref="C31:P31" si="17">COUNTIF(C3:C22,C29)</f>
        <v>13</v>
      </c>
      <c r="D31" s="3">
        <f t="shared" si="17"/>
        <v>15</v>
      </c>
      <c r="E31" s="3">
        <f t="shared" si="17"/>
        <v>17</v>
      </c>
      <c r="F31" s="3">
        <f t="shared" si="17"/>
        <v>19</v>
      </c>
      <c r="G31" s="3">
        <f t="shared" si="17"/>
        <v>19</v>
      </c>
      <c r="H31" s="3">
        <f t="shared" si="17"/>
        <v>9</v>
      </c>
      <c r="I31" s="3">
        <f t="shared" si="17"/>
        <v>17</v>
      </c>
      <c r="J31" s="3">
        <f t="shared" si="17"/>
        <v>15</v>
      </c>
      <c r="K31" s="3">
        <f t="shared" si="17"/>
        <v>16</v>
      </c>
      <c r="L31" s="3">
        <f t="shared" si="17"/>
        <v>10</v>
      </c>
      <c r="M31" s="3">
        <f t="shared" si="17"/>
        <v>14</v>
      </c>
      <c r="N31" s="3">
        <f t="shared" si="17"/>
        <v>13</v>
      </c>
      <c r="O31" s="3">
        <f t="shared" si="17"/>
        <v>13</v>
      </c>
      <c r="P31" s="3">
        <f t="shared" si="17"/>
        <v>9</v>
      </c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</row>
    <row r="32" spans="1:39" customFormat="1" x14ac:dyDescent="0.25">
      <c r="A32" s="46" t="s">
        <v>40</v>
      </c>
      <c r="B32" s="3"/>
      <c r="C32" s="3">
        <f t="shared" ref="C32:P32" si="18">COUNTIF(C3:C22,C30)</f>
        <v>6</v>
      </c>
      <c r="D32" s="3">
        <f t="shared" si="18"/>
        <v>4</v>
      </c>
      <c r="E32" s="3">
        <f t="shared" si="18"/>
        <v>2</v>
      </c>
      <c r="F32" s="3">
        <f t="shared" si="18"/>
        <v>0</v>
      </c>
      <c r="G32" s="3">
        <f t="shared" si="18"/>
        <v>0</v>
      </c>
      <c r="H32" s="3">
        <f t="shared" si="18"/>
        <v>10</v>
      </c>
      <c r="I32" s="3">
        <f t="shared" si="18"/>
        <v>2</v>
      </c>
      <c r="J32" s="3">
        <f t="shared" si="18"/>
        <v>4</v>
      </c>
      <c r="K32" s="3">
        <f t="shared" si="18"/>
        <v>3</v>
      </c>
      <c r="L32" s="3">
        <f t="shared" si="18"/>
        <v>9</v>
      </c>
      <c r="M32" s="3">
        <f t="shared" si="18"/>
        <v>5</v>
      </c>
      <c r="N32" s="3">
        <f t="shared" si="18"/>
        <v>6</v>
      </c>
      <c r="O32" s="3">
        <f t="shared" si="18"/>
        <v>6</v>
      </c>
      <c r="P32" s="3">
        <f t="shared" si="18"/>
        <v>10</v>
      </c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</row>
    <row r="33" spans="1:39" customFormat="1" x14ac:dyDescent="0.25">
      <c r="A33" s="46" t="s">
        <v>41</v>
      </c>
      <c r="B33" s="3"/>
      <c r="C33" s="47">
        <f>C31/SUM(C31:C32)</f>
        <v>0.68421052631578949</v>
      </c>
      <c r="D33" s="47">
        <f t="shared" ref="D33:P33" si="19">D31/SUM(D31:D32)</f>
        <v>0.78947368421052633</v>
      </c>
      <c r="E33" s="47">
        <f t="shared" si="19"/>
        <v>0.89473684210526316</v>
      </c>
      <c r="F33" s="47">
        <f t="shared" si="19"/>
        <v>1</v>
      </c>
      <c r="G33" s="47">
        <f t="shared" si="19"/>
        <v>1</v>
      </c>
      <c r="H33" s="47">
        <f t="shared" si="19"/>
        <v>0.47368421052631576</v>
      </c>
      <c r="I33" s="47">
        <f t="shared" si="19"/>
        <v>0.89473684210526316</v>
      </c>
      <c r="J33" s="47">
        <f t="shared" si="19"/>
        <v>0.78947368421052633</v>
      </c>
      <c r="K33" s="47">
        <f t="shared" si="19"/>
        <v>0.84210526315789469</v>
      </c>
      <c r="L33" s="47">
        <f t="shared" si="19"/>
        <v>0.52631578947368418</v>
      </c>
      <c r="M33" s="47">
        <f t="shared" si="19"/>
        <v>0.73684210526315785</v>
      </c>
      <c r="N33" s="47">
        <f t="shared" si="19"/>
        <v>0.68421052631578949</v>
      </c>
      <c r="O33" s="47">
        <f t="shared" si="19"/>
        <v>0.68421052631578949</v>
      </c>
      <c r="P33" s="47">
        <f t="shared" si="19"/>
        <v>0.47368421052631576</v>
      </c>
      <c r="Q33" s="47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</row>
    <row r="35" spans="1:39" s="45" customFormat="1" x14ac:dyDescent="0.25">
      <c r="A35" s="43" t="s">
        <v>23</v>
      </c>
      <c r="B35" s="44">
        <f>SUM(R29:AE29)</f>
        <v>10</v>
      </c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</row>
  </sheetData>
  <conditionalFormatting sqref="C3:C4 C6:C23">
    <cfRule type="cellIs" dxfId="144" priority="1245" operator="notEqual">
      <formula>$C$25</formula>
    </cfRule>
  </conditionalFormatting>
  <conditionalFormatting sqref="D3:D4 D6:D23">
    <cfRule type="cellIs" dxfId="143" priority="1247" operator="notEqual">
      <formula>$D$25</formula>
    </cfRule>
  </conditionalFormatting>
  <conditionalFormatting sqref="E3:E4 E6:E23">
    <cfRule type="cellIs" dxfId="142" priority="1249" operator="notEqual">
      <formula>$E$25</formula>
    </cfRule>
  </conditionalFormatting>
  <conditionalFormatting sqref="F3:F4 F6:F23">
    <cfRule type="cellIs" dxfId="141" priority="1251" operator="notEqual">
      <formula>$F$25</formula>
    </cfRule>
  </conditionalFormatting>
  <conditionalFormatting sqref="G3:G4 G6:G23">
    <cfRule type="cellIs" dxfId="140" priority="1253" operator="notEqual">
      <formula>$G$25</formula>
    </cfRule>
  </conditionalFormatting>
  <conditionalFormatting sqref="H3:H4 H6:H23">
    <cfRule type="cellIs" dxfId="139" priority="1255" operator="notEqual">
      <formula>$H$25</formula>
    </cfRule>
  </conditionalFormatting>
  <conditionalFormatting sqref="I3:I4 I6:I23">
    <cfRule type="cellIs" dxfId="138" priority="1257" operator="notEqual">
      <formula>$I$25</formula>
    </cfRule>
  </conditionalFormatting>
  <conditionalFormatting sqref="J3:J4 J6:J23">
    <cfRule type="cellIs" dxfId="137" priority="1259" operator="notEqual">
      <formula>$J$25</formula>
    </cfRule>
  </conditionalFormatting>
  <conditionalFormatting sqref="K3:K4 K6:K23">
    <cfRule type="cellIs" dxfId="136" priority="1261" operator="notEqual">
      <formula>$K$25</formula>
    </cfRule>
  </conditionalFormatting>
  <conditionalFormatting sqref="L3:L4 L6:L23">
    <cfRule type="cellIs" dxfId="135" priority="1263" operator="notEqual">
      <formula>$L$25</formula>
    </cfRule>
  </conditionalFormatting>
  <conditionalFormatting sqref="M3:M4 M6:M23">
    <cfRule type="cellIs" dxfId="134" priority="1265" operator="notEqual">
      <formula>$M$25</formula>
    </cfRule>
  </conditionalFormatting>
  <conditionalFormatting sqref="N3:N4 N6:N23">
    <cfRule type="cellIs" dxfId="133" priority="1267" operator="notEqual">
      <formula>$N$25</formula>
    </cfRule>
  </conditionalFormatting>
  <conditionalFormatting sqref="O3:O4 O6:O23">
    <cfRule type="cellIs" dxfId="132" priority="1269" operator="notEqual">
      <formula>$O$25</formula>
    </cfRule>
  </conditionalFormatting>
  <conditionalFormatting sqref="P3:P4 P6:P23">
    <cfRule type="cellIs" dxfId="131" priority="1271" operator="notEqual">
      <formula>$P$25</formula>
    </cfRule>
  </conditionalFormatting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35"/>
  <sheetViews>
    <sheetView workbookViewId="0">
      <selection activeCell="E1" sqref="E1"/>
    </sheetView>
  </sheetViews>
  <sheetFormatPr defaultColWidth="8.85546875" defaultRowHeight="15" x14ac:dyDescent="0.25"/>
  <cols>
    <col min="1" max="1" width="20.7109375" style="38" customWidth="1"/>
    <col min="2" max="2" width="7.42578125" style="10" bestFit="1" customWidth="1"/>
    <col min="3" max="15" width="6.5703125" style="10" bestFit="1" customWidth="1"/>
    <col min="16" max="16" width="7.28515625" style="10" bestFit="1" customWidth="1"/>
    <col min="17" max="17" width="6.5703125" style="10" bestFit="1" customWidth="1"/>
    <col min="18" max="18" width="2.7109375" style="10" customWidth="1"/>
    <col min="19" max="25" width="2" style="10" bestFit="1" customWidth="1"/>
    <col min="26" max="26" width="4" style="10" bestFit="1" customWidth="1"/>
    <col min="27" max="33" width="2" style="10" bestFit="1" customWidth="1"/>
    <col min="34" max="16384" width="8.85546875" style="13"/>
  </cols>
  <sheetData>
    <row r="1" spans="1:33" ht="15.75" x14ac:dyDescent="0.25">
      <c r="A1" s="29" t="s">
        <v>119</v>
      </c>
      <c r="B1" s="30"/>
    </row>
    <row r="2" spans="1:33" ht="15.75" thickBot="1" x14ac:dyDescent="0.3">
      <c r="A2" s="20"/>
      <c r="B2" s="20" t="s">
        <v>0</v>
      </c>
    </row>
    <row r="3" spans="1:33" x14ac:dyDescent="0.25">
      <c r="A3" s="26" t="s">
        <v>28</v>
      </c>
      <c r="B3" s="32">
        <f t="shared" ref="B3:B23" si="0">SUM(S3:AG3)</f>
        <v>8</v>
      </c>
      <c r="C3" s="59" t="s">
        <v>73</v>
      </c>
      <c r="D3" s="31" t="s">
        <v>76</v>
      </c>
      <c r="E3" s="31" t="s">
        <v>74</v>
      </c>
      <c r="F3" s="31" t="s">
        <v>83</v>
      </c>
      <c r="G3" s="31" t="s">
        <v>72</v>
      </c>
      <c r="H3" s="31" t="s">
        <v>77</v>
      </c>
      <c r="I3" s="31" t="s">
        <v>68</v>
      </c>
      <c r="J3" s="31" t="s">
        <v>63</v>
      </c>
      <c r="K3" s="31" t="s">
        <v>69</v>
      </c>
      <c r="L3" s="31" t="s">
        <v>90</v>
      </c>
      <c r="M3" s="31" t="s">
        <v>80</v>
      </c>
      <c r="N3" s="31" t="s">
        <v>65</v>
      </c>
      <c r="O3" s="31" t="s">
        <v>85</v>
      </c>
      <c r="P3" s="31" t="s">
        <v>67</v>
      </c>
      <c r="Q3" s="32" t="s">
        <v>84</v>
      </c>
      <c r="S3" s="10">
        <f t="shared" ref="S3:S23" si="1">IF(C3=$C$25,1,0)</f>
        <v>1</v>
      </c>
      <c r="T3" s="10">
        <f t="shared" ref="T3:T23" si="2">IF(D3=$D$25,1,0)</f>
        <v>1</v>
      </c>
      <c r="U3" s="10">
        <f t="shared" ref="U3:U23" si="3">IF(E3=$E$25,1,0)</f>
        <v>0</v>
      </c>
      <c r="V3" s="10">
        <f t="shared" ref="V3:V23" si="4">IF(F3=$F$25,1,0)</f>
        <v>0</v>
      </c>
      <c r="W3" s="10">
        <f t="shared" ref="W3:W23" si="5">IF(G3=$G$25,1,0)</f>
        <v>0</v>
      </c>
      <c r="X3" s="10">
        <f t="shared" ref="X3:X23" si="6">IF(H3=$H$25,1,0)</f>
        <v>1</v>
      </c>
      <c r="Y3" s="10">
        <f t="shared" ref="Y3:Y23" si="7">IF(I3=$I$25,1,0)</f>
        <v>0</v>
      </c>
      <c r="Z3" s="10">
        <f t="shared" ref="Z3:Z22" si="8">IF(J3=$J$25,1,0)</f>
        <v>1</v>
      </c>
      <c r="AA3" s="10">
        <f t="shared" ref="AA3:AA23" si="9">IF(K3=$K$25,1,0)</f>
        <v>1</v>
      </c>
      <c r="AB3" s="10">
        <f t="shared" ref="AB3:AB23" si="10">IF(L3=$L$25,1,0)</f>
        <v>1</v>
      </c>
      <c r="AC3" s="10">
        <f t="shared" ref="AC3:AC23" si="11">IF(M3=$M$25,1,0)</f>
        <v>0</v>
      </c>
      <c r="AD3" s="10">
        <f t="shared" ref="AD3:AD23" si="12">IF(N3=$N$25,1,0)</f>
        <v>1</v>
      </c>
      <c r="AE3" s="10">
        <f t="shared" ref="AE3:AE23" si="13">IF(O3=$O$25,1,0)</f>
        <v>0</v>
      </c>
      <c r="AF3" s="10">
        <f t="shared" ref="AF3:AF23" si="14">IF(P3=$P$25,1,0)</f>
        <v>1</v>
      </c>
      <c r="AG3" s="10">
        <f t="shared" ref="AG3:AG23" si="15">IF(Q3=$Q$25,1,0)</f>
        <v>0</v>
      </c>
    </row>
    <row r="4" spans="1:33" x14ac:dyDescent="0.25">
      <c r="A4" s="7" t="s">
        <v>45</v>
      </c>
      <c r="B4" s="33">
        <f t="shared" si="0"/>
        <v>9</v>
      </c>
      <c r="C4" s="60" t="s">
        <v>73</v>
      </c>
      <c r="D4" s="6" t="s">
        <v>76</v>
      </c>
      <c r="E4" s="6" t="s">
        <v>74</v>
      </c>
      <c r="F4" s="6" t="s">
        <v>83</v>
      </c>
      <c r="G4" s="6" t="s">
        <v>72</v>
      </c>
      <c r="H4" s="6" t="s">
        <v>77</v>
      </c>
      <c r="I4" s="6" t="s">
        <v>71</v>
      </c>
      <c r="J4" s="6" t="s">
        <v>82</v>
      </c>
      <c r="K4" s="6" t="s">
        <v>69</v>
      </c>
      <c r="L4" s="6" t="s">
        <v>90</v>
      </c>
      <c r="M4" s="6" t="s">
        <v>87</v>
      </c>
      <c r="N4" s="6" t="s">
        <v>65</v>
      </c>
      <c r="O4" s="6" t="s">
        <v>85</v>
      </c>
      <c r="P4" s="6" t="s">
        <v>67</v>
      </c>
      <c r="Q4" s="33" t="s">
        <v>84</v>
      </c>
      <c r="S4" s="10">
        <f t="shared" si="1"/>
        <v>1</v>
      </c>
      <c r="T4" s="10">
        <f t="shared" si="2"/>
        <v>1</v>
      </c>
      <c r="U4" s="10">
        <f t="shared" si="3"/>
        <v>0</v>
      </c>
      <c r="V4" s="10">
        <f t="shared" si="4"/>
        <v>0</v>
      </c>
      <c r="W4" s="10">
        <f t="shared" si="5"/>
        <v>0</v>
      </c>
      <c r="X4" s="10">
        <f t="shared" si="6"/>
        <v>1</v>
      </c>
      <c r="Y4" s="10">
        <f t="shared" si="7"/>
        <v>1</v>
      </c>
      <c r="Z4" s="10">
        <f t="shared" si="8"/>
        <v>0</v>
      </c>
      <c r="AA4" s="10">
        <f t="shared" si="9"/>
        <v>1</v>
      </c>
      <c r="AB4" s="10">
        <f t="shared" si="10"/>
        <v>1</v>
      </c>
      <c r="AC4" s="10">
        <f t="shared" si="11"/>
        <v>1</v>
      </c>
      <c r="AD4" s="10">
        <f t="shared" si="12"/>
        <v>1</v>
      </c>
      <c r="AE4" s="10">
        <f t="shared" si="13"/>
        <v>0</v>
      </c>
      <c r="AF4" s="10">
        <f t="shared" si="14"/>
        <v>1</v>
      </c>
      <c r="AG4" s="10">
        <f t="shared" si="15"/>
        <v>0</v>
      </c>
    </row>
    <row r="5" spans="1:33" x14ac:dyDescent="0.25">
      <c r="A5" s="7" t="s">
        <v>29</v>
      </c>
      <c r="B5" s="33">
        <f t="shared" si="0"/>
        <v>8</v>
      </c>
      <c r="C5" s="60" t="s">
        <v>73</v>
      </c>
      <c r="D5" s="6" t="s">
        <v>76</v>
      </c>
      <c r="E5" s="6" t="s">
        <v>74</v>
      </c>
      <c r="F5" s="6" t="s">
        <v>83</v>
      </c>
      <c r="G5" s="6" t="s">
        <v>72</v>
      </c>
      <c r="H5" s="6" t="s">
        <v>77</v>
      </c>
      <c r="I5" s="6" t="s">
        <v>71</v>
      </c>
      <c r="J5" s="6" t="s">
        <v>63</v>
      </c>
      <c r="K5" s="6" t="s">
        <v>69</v>
      </c>
      <c r="L5" s="6" t="s">
        <v>99</v>
      </c>
      <c r="M5" s="6" t="s">
        <v>80</v>
      </c>
      <c r="N5" s="6" t="s">
        <v>65</v>
      </c>
      <c r="O5" s="6" t="s">
        <v>85</v>
      </c>
      <c r="P5" s="6" t="s">
        <v>67</v>
      </c>
      <c r="Q5" s="33" t="s">
        <v>84</v>
      </c>
      <c r="S5" s="10">
        <f t="shared" si="1"/>
        <v>1</v>
      </c>
      <c r="T5" s="10">
        <f t="shared" si="2"/>
        <v>1</v>
      </c>
      <c r="U5" s="10">
        <f t="shared" si="3"/>
        <v>0</v>
      </c>
      <c r="V5" s="10">
        <f t="shared" si="4"/>
        <v>0</v>
      </c>
      <c r="W5" s="10">
        <f t="shared" si="5"/>
        <v>0</v>
      </c>
      <c r="X5" s="10">
        <f t="shared" si="6"/>
        <v>1</v>
      </c>
      <c r="Y5" s="10">
        <f t="shared" si="7"/>
        <v>1</v>
      </c>
      <c r="Z5" s="10">
        <f t="shared" si="8"/>
        <v>1</v>
      </c>
      <c r="AA5" s="10">
        <f t="shared" si="9"/>
        <v>1</v>
      </c>
      <c r="AB5" s="10">
        <f t="shared" si="10"/>
        <v>0</v>
      </c>
      <c r="AC5" s="10">
        <f t="shared" si="11"/>
        <v>0</v>
      </c>
      <c r="AD5" s="10">
        <f t="shared" si="12"/>
        <v>1</v>
      </c>
      <c r="AE5" s="10">
        <f t="shared" si="13"/>
        <v>0</v>
      </c>
      <c r="AF5" s="10">
        <f t="shared" si="14"/>
        <v>1</v>
      </c>
      <c r="AG5" s="10">
        <f t="shared" si="15"/>
        <v>0</v>
      </c>
    </row>
    <row r="6" spans="1:33" x14ac:dyDescent="0.25">
      <c r="A6" s="7" t="s">
        <v>30</v>
      </c>
      <c r="B6" s="33">
        <f t="shared" si="0"/>
        <v>7</v>
      </c>
      <c r="C6" s="60" t="s">
        <v>73</v>
      </c>
      <c r="D6" s="6" t="s">
        <v>76</v>
      </c>
      <c r="E6" s="6" t="s">
        <v>74</v>
      </c>
      <c r="F6" s="6" t="s">
        <v>83</v>
      </c>
      <c r="G6" s="6" t="s">
        <v>66</v>
      </c>
      <c r="H6" s="6" t="s">
        <v>77</v>
      </c>
      <c r="I6" s="6" t="s">
        <v>68</v>
      </c>
      <c r="J6" s="6" t="s">
        <v>82</v>
      </c>
      <c r="K6" s="6" t="s">
        <v>69</v>
      </c>
      <c r="L6" s="6" t="s">
        <v>90</v>
      </c>
      <c r="M6" s="6" t="s">
        <v>80</v>
      </c>
      <c r="N6" s="6" t="s">
        <v>65</v>
      </c>
      <c r="O6" s="6" t="s">
        <v>85</v>
      </c>
      <c r="P6" s="6" t="s">
        <v>75</v>
      </c>
      <c r="Q6" s="33" t="s">
        <v>84</v>
      </c>
      <c r="S6" s="10">
        <f t="shared" si="1"/>
        <v>1</v>
      </c>
      <c r="T6" s="10">
        <f t="shared" si="2"/>
        <v>1</v>
      </c>
      <c r="U6" s="10">
        <f t="shared" si="3"/>
        <v>0</v>
      </c>
      <c r="V6" s="10">
        <f t="shared" si="4"/>
        <v>0</v>
      </c>
      <c r="W6" s="10">
        <f t="shared" si="5"/>
        <v>1</v>
      </c>
      <c r="X6" s="10">
        <f t="shared" si="6"/>
        <v>1</v>
      </c>
      <c r="Y6" s="10">
        <f t="shared" si="7"/>
        <v>0</v>
      </c>
      <c r="Z6" s="10">
        <f t="shared" si="8"/>
        <v>0</v>
      </c>
      <c r="AA6" s="10">
        <f t="shared" si="9"/>
        <v>1</v>
      </c>
      <c r="AB6" s="10">
        <f t="shared" si="10"/>
        <v>1</v>
      </c>
      <c r="AC6" s="10">
        <f t="shared" si="11"/>
        <v>0</v>
      </c>
      <c r="AD6" s="10">
        <f t="shared" si="12"/>
        <v>1</v>
      </c>
      <c r="AE6" s="10">
        <f t="shared" si="13"/>
        <v>0</v>
      </c>
      <c r="AF6" s="10">
        <f t="shared" si="14"/>
        <v>0</v>
      </c>
      <c r="AG6" s="10">
        <f t="shared" si="15"/>
        <v>0</v>
      </c>
    </row>
    <row r="7" spans="1:33" x14ac:dyDescent="0.25">
      <c r="A7" s="7" t="s">
        <v>47</v>
      </c>
      <c r="B7" s="33">
        <f t="shared" si="0"/>
        <v>10</v>
      </c>
      <c r="C7" s="60" t="s">
        <v>73</v>
      </c>
      <c r="D7" s="6" t="s">
        <v>76</v>
      </c>
      <c r="E7" s="6" t="s">
        <v>74</v>
      </c>
      <c r="F7" s="6" t="s">
        <v>83</v>
      </c>
      <c r="G7" s="6" t="s">
        <v>66</v>
      </c>
      <c r="H7" s="6" t="s">
        <v>77</v>
      </c>
      <c r="I7" s="6" t="s">
        <v>71</v>
      </c>
      <c r="J7" s="6" t="s">
        <v>63</v>
      </c>
      <c r="K7" s="6" t="s">
        <v>69</v>
      </c>
      <c r="L7" s="6" t="s">
        <v>90</v>
      </c>
      <c r="M7" s="6" t="s">
        <v>80</v>
      </c>
      <c r="N7" s="6" t="s">
        <v>65</v>
      </c>
      <c r="O7" s="6" t="s">
        <v>85</v>
      </c>
      <c r="P7" s="6" t="s">
        <v>67</v>
      </c>
      <c r="Q7" s="33" t="s">
        <v>84</v>
      </c>
      <c r="S7" s="10">
        <f t="shared" si="1"/>
        <v>1</v>
      </c>
      <c r="T7" s="10">
        <f t="shared" si="2"/>
        <v>1</v>
      </c>
      <c r="U7" s="10">
        <f t="shared" si="3"/>
        <v>0</v>
      </c>
      <c r="V7" s="10">
        <f t="shared" si="4"/>
        <v>0</v>
      </c>
      <c r="W7" s="10">
        <f t="shared" si="5"/>
        <v>1</v>
      </c>
      <c r="X7" s="10">
        <f t="shared" si="6"/>
        <v>1</v>
      </c>
      <c r="Y7" s="10">
        <f t="shared" si="7"/>
        <v>1</v>
      </c>
      <c r="Z7" s="10">
        <f t="shared" si="8"/>
        <v>1</v>
      </c>
      <c r="AA7" s="10">
        <f t="shared" si="9"/>
        <v>1</v>
      </c>
      <c r="AB7" s="10">
        <f t="shared" si="10"/>
        <v>1</v>
      </c>
      <c r="AC7" s="10">
        <f t="shared" si="11"/>
        <v>0</v>
      </c>
      <c r="AD7" s="10">
        <f t="shared" si="12"/>
        <v>1</v>
      </c>
      <c r="AE7" s="10">
        <f t="shared" si="13"/>
        <v>0</v>
      </c>
      <c r="AF7" s="10">
        <f t="shared" si="14"/>
        <v>1</v>
      </c>
      <c r="AG7" s="10">
        <f t="shared" si="15"/>
        <v>0</v>
      </c>
    </row>
    <row r="8" spans="1:33" x14ac:dyDescent="0.25">
      <c r="A8" s="7" t="s">
        <v>48</v>
      </c>
      <c r="B8" s="33">
        <f t="shared" si="0"/>
        <v>7</v>
      </c>
      <c r="C8" s="60" t="s">
        <v>73</v>
      </c>
      <c r="D8" s="6" t="s">
        <v>76</v>
      </c>
      <c r="E8" s="6" t="s">
        <v>74</v>
      </c>
      <c r="F8" s="6" t="s">
        <v>83</v>
      </c>
      <c r="G8" s="6" t="s">
        <v>72</v>
      </c>
      <c r="H8" s="6" t="s">
        <v>77</v>
      </c>
      <c r="I8" s="6" t="s">
        <v>68</v>
      </c>
      <c r="J8" s="6" t="s">
        <v>82</v>
      </c>
      <c r="K8" s="6" t="s">
        <v>69</v>
      </c>
      <c r="L8" s="6" t="s">
        <v>90</v>
      </c>
      <c r="M8" s="6" t="s">
        <v>80</v>
      </c>
      <c r="N8" s="6" t="s">
        <v>65</v>
      </c>
      <c r="O8" s="6" t="s">
        <v>85</v>
      </c>
      <c r="P8" s="6" t="s">
        <v>67</v>
      </c>
      <c r="Q8" s="33" t="s">
        <v>84</v>
      </c>
      <c r="S8" s="10">
        <f t="shared" si="1"/>
        <v>1</v>
      </c>
      <c r="T8" s="10">
        <f t="shared" si="2"/>
        <v>1</v>
      </c>
      <c r="U8" s="10">
        <f t="shared" si="3"/>
        <v>0</v>
      </c>
      <c r="V8" s="10">
        <f t="shared" si="4"/>
        <v>0</v>
      </c>
      <c r="W8" s="10">
        <f t="shared" si="5"/>
        <v>0</v>
      </c>
      <c r="X8" s="10">
        <f t="shared" si="6"/>
        <v>1</v>
      </c>
      <c r="Y8" s="10">
        <f t="shared" si="7"/>
        <v>0</v>
      </c>
      <c r="Z8" s="10">
        <f t="shared" si="8"/>
        <v>0</v>
      </c>
      <c r="AA8" s="10">
        <f t="shared" si="9"/>
        <v>1</v>
      </c>
      <c r="AB8" s="10">
        <f t="shared" si="10"/>
        <v>1</v>
      </c>
      <c r="AC8" s="10">
        <f t="shared" si="11"/>
        <v>0</v>
      </c>
      <c r="AD8" s="10">
        <f t="shared" si="12"/>
        <v>1</v>
      </c>
      <c r="AE8" s="10">
        <f t="shared" si="13"/>
        <v>0</v>
      </c>
      <c r="AF8" s="10">
        <f t="shared" si="14"/>
        <v>1</v>
      </c>
      <c r="AG8" s="10">
        <f t="shared" si="15"/>
        <v>0</v>
      </c>
    </row>
    <row r="9" spans="1:33" x14ac:dyDescent="0.25">
      <c r="A9" s="7" t="s">
        <v>49</v>
      </c>
      <c r="B9" s="33">
        <f t="shared" si="0"/>
        <v>9</v>
      </c>
      <c r="C9" s="60" t="s">
        <v>73</v>
      </c>
      <c r="D9" s="6" t="s">
        <v>76</v>
      </c>
      <c r="E9" s="6" t="s">
        <v>74</v>
      </c>
      <c r="F9" s="6" t="s">
        <v>83</v>
      </c>
      <c r="G9" s="6" t="s">
        <v>72</v>
      </c>
      <c r="H9" s="6" t="s">
        <v>77</v>
      </c>
      <c r="I9" s="6" t="s">
        <v>71</v>
      </c>
      <c r="J9" s="6" t="s">
        <v>63</v>
      </c>
      <c r="K9" s="6" t="s">
        <v>69</v>
      </c>
      <c r="L9" s="6" t="s">
        <v>90</v>
      </c>
      <c r="M9" s="6" t="s">
        <v>80</v>
      </c>
      <c r="N9" s="6" t="s">
        <v>65</v>
      </c>
      <c r="O9" s="6" t="s">
        <v>85</v>
      </c>
      <c r="P9" s="6" t="s">
        <v>67</v>
      </c>
      <c r="Q9" s="33" t="s">
        <v>84</v>
      </c>
      <c r="S9" s="10">
        <f t="shared" si="1"/>
        <v>1</v>
      </c>
      <c r="T9" s="10">
        <f t="shared" si="2"/>
        <v>1</v>
      </c>
      <c r="U9" s="10">
        <f t="shared" si="3"/>
        <v>0</v>
      </c>
      <c r="V9" s="10">
        <f t="shared" si="4"/>
        <v>0</v>
      </c>
      <c r="W9" s="10">
        <f t="shared" si="5"/>
        <v>0</v>
      </c>
      <c r="X9" s="10">
        <f t="shared" si="6"/>
        <v>1</v>
      </c>
      <c r="Y9" s="10">
        <f t="shared" si="7"/>
        <v>1</v>
      </c>
      <c r="Z9" s="10">
        <f t="shared" si="8"/>
        <v>1</v>
      </c>
      <c r="AA9" s="10">
        <f t="shared" si="9"/>
        <v>1</v>
      </c>
      <c r="AB9" s="10">
        <f t="shared" si="10"/>
        <v>1</v>
      </c>
      <c r="AC9" s="10">
        <f t="shared" si="11"/>
        <v>0</v>
      </c>
      <c r="AD9" s="10">
        <f t="shared" si="12"/>
        <v>1</v>
      </c>
      <c r="AE9" s="10">
        <f t="shared" si="13"/>
        <v>0</v>
      </c>
      <c r="AF9" s="10">
        <f t="shared" si="14"/>
        <v>1</v>
      </c>
      <c r="AG9" s="10">
        <f t="shared" si="15"/>
        <v>0</v>
      </c>
    </row>
    <row r="10" spans="1:33" x14ac:dyDescent="0.25">
      <c r="A10" s="7" t="s">
        <v>50</v>
      </c>
      <c r="B10" s="33">
        <f t="shared" si="0"/>
        <v>10</v>
      </c>
      <c r="C10" s="60" t="s">
        <v>73</v>
      </c>
      <c r="D10" s="6" t="s">
        <v>76</v>
      </c>
      <c r="E10" s="6" t="s">
        <v>74</v>
      </c>
      <c r="F10" s="6" t="s">
        <v>83</v>
      </c>
      <c r="G10" s="6" t="s">
        <v>66</v>
      </c>
      <c r="H10" s="6" t="s">
        <v>77</v>
      </c>
      <c r="I10" s="6" t="s">
        <v>71</v>
      </c>
      <c r="J10" s="6" t="s">
        <v>82</v>
      </c>
      <c r="K10" s="6" t="s">
        <v>69</v>
      </c>
      <c r="L10" s="6" t="s">
        <v>90</v>
      </c>
      <c r="M10" s="6" t="s">
        <v>87</v>
      </c>
      <c r="N10" s="6" t="s">
        <v>65</v>
      </c>
      <c r="O10" s="6" t="s">
        <v>85</v>
      </c>
      <c r="P10" s="6" t="s">
        <v>67</v>
      </c>
      <c r="Q10" s="33" t="s">
        <v>84</v>
      </c>
      <c r="S10" s="10">
        <f t="shared" si="1"/>
        <v>1</v>
      </c>
      <c r="T10" s="10">
        <f t="shared" si="2"/>
        <v>1</v>
      </c>
      <c r="U10" s="10">
        <f t="shared" si="3"/>
        <v>0</v>
      </c>
      <c r="V10" s="10">
        <f t="shared" si="4"/>
        <v>0</v>
      </c>
      <c r="W10" s="10">
        <f t="shared" si="5"/>
        <v>1</v>
      </c>
      <c r="X10" s="10">
        <f t="shared" si="6"/>
        <v>1</v>
      </c>
      <c r="Y10" s="10">
        <f t="shared" si="7"/>
        <v>1</v>
      </c>
      <c r="Z10" s="10">
        <f t="shared" si="8"/>
        <v>0</v>
      </c>
      <c r="AA10" s="10">
        <f t="shared" si="9"/>
        <v>1</v>
      </c>
      <c r="AB10" s="10">
        <f t="shared" si="10"/>
        <v>1</v>
      </c>
      <c r="AC10" s="10">
        <f t="shared" si="11"/>
        <v>1</v>
      </c>
      <c r="AD10" s="10">
        <f t="shared" si="12"/>
        <v>1</v>
      </c>
      <c r="AE10" s="10">
        <f t="shared" si="13"/>
        <v>0</v>
      </c>
      <c r="AF10" s="10">
        <f t="shared" si="14"/>
        <v>1</v>
      </c>
      <c r="AG10" s="10">
        <f t="shared" si="15"/>
        <v>0</v>
      </c>
    </row>
    <row r="11" spans="1:33" x14ac:dyDescent="0.25">
      <c r="A11" s="7" t="s">
        <v>32</v>
      </c>
      <c r="B11" s="33">
        <f t="shared" si="0"/>
        <v>10</v>
      </c>
      <c r="C11" s="60" t="s">
        <v>73</v>
      </c>
      <c r="D11" s="6" t="s">
        <v>76</v>
      </c>
      <c r="E11" s="6" t="s">
        <v>74</v>
      </c>
      <c r="F11" s="6" t="s">
        <v>83</v>
      </c>
      <c r="G11" s="6" t="s">
        <v>66</v>
      </c>
      <c r="H11" s="6" t="s">
        <v>77</v>
      </c>
      <c r="I11" s="6" t="s">
        <v>71</v>
      </c>
      <c r="J11" s="6" t="s">
        <v>82</v>
      </c>
      <c r="K11" s="6" t="s">
        <v>69</v>
      </c>
      <c r="L11" s="6" t="s">
        <v>90</v>
      </c>
      <c r="M11" s="6" t="s">
        <v>87</v>
      </c>
      <c r="N11" s="6" t="s">
        <v>65</v>
      </c>
      <c r="O11" s="6" t="s">
        <v>85</v>
      </c>
      <c r="P11" s="6" t="s">
        <v>67</v>
      </c>
      <c r="Q11" s="33" t="s">
        <v>84</v>
      </c>
      <c r="S11" s="10">
        <f t="shared" si="1"/>
        <v>1</v>
      </c>
      <c r="T11" s="10">
        <f t="shared" si="2"/>
        <v>1</v>
      </c>
      <c r="U11" s="10">
        <f t="shared" si="3"/>
        <v>0</v>
      </c>
      <c r="V11" s="10">
        <f t="shared" si="4"/>
        <v>0</v>
      </c>
      <c r="W11" s="10">
        <f t="shared" si="5"/>
        <v>1</v>
      </c>
      <c r="X11" s="10">
        <f t="shared" si="6"/>
        <v>1</v>
      </c>
      <c r="Y11" s="10">
        <f t="shared" si="7"/>
        <v>1</v>
      </c>
      <c r="Z11" s="10">
        <f t="shared" si="8"/>
        <v>0</v>
      </c>
      <c r="AA11" s="10">
        <f t="shared" si="9"/>
        <v>1</v>
      </c>
      <c r="AB11" s="10">
        <f t="shared" si="10"/>
        <v>1</v>
      </c>
      <c r="AC11" s="10">
        <f t="shared" si="11"/>
        <v>1</v>
      </c>
      <c r="AD11" s="10">
        <f t="shared" si="12"/>
        <v>1</v>
      </c>
      <c r="AE11" s="10">
        <f t="shared" si="13"/>
        <v>0</v>
      </c>
      <c r="AF11" s="10">
        <f t="shared" si="14"/>
        <v>1</v>
      </c>
      <c r="AG11" s="10">
        <f t="shared" si="15"/>
        <v>0</v>
      </c>
    </row>
    <row r="12" spans="1:33" x14ac:dyDescent="0.25">
      <c r="A12" s="7" t="s">
        <v>52</v>
      </c>
      <c r="B12" s="33">
        <f t="shared" si="0"/>
        <v>9</v>
      </c>
      <c r="C12" s="60" t="s">
        <v>73</v>
      </c>
      <c r="D12" s="6" t="s">
        <v>76</v>
      </c>
      <c r="E12" s="6" t="s">
        <v>74</v>
      </c>
      <c r="F12" s="6" t="s">
        <v>83</v>
      </c>
      <c r="G12" s="6" t="s">
        <v>72</v>
      </c>
      <c r="H12" s="6" t="s">
        <v>91</v>
      </c>
      <c r="I12" s="6" t="s">
        <v>71</v>
      </c>
      <c r="J12" s="6" t="s">
        <v>63</v>
      </c>
      <c r="K12" s="6" t="s">
        <v>69</v>
      </c>
      <c r="L12" s="6" t="s">
        <v>90</v>
      </c>
      <c r="M12" s="6" t="s">
        <v>87</v>
      </c>
      <c r="N12" s="6" t="s">
        <v>65</v>
      </c>
      <c r="O12" s="6" t="s">
        <v>85</v>
      </c>
      <c r="P12" s="6" t="s">
        <v>67</v>
      </c>
      <c r="Q12" s="33" t="s">
        <v>84</v>
      </c>
      <c r="S12" s="10">
        <f t="shared" si="1"/>
        <v>1</v>
      </c>
      <c r="T12" s="10">
        <f t="shared" si="2"/>
        <v>1</v>
      </c>
      <c r="U12" s="10">
        <f t="shared" si="3"/>
        <v>0</v>
      </c>
      <c r="V12" s="10">
        <f t="shared" si="4"/>
        <v>0</v>
      </c>
      <c r="W12" s="10">
        <f t="shared" si="5"/>
        <v>0</v>
      </c>
      <c r="X12" s="10">
        <f t="shared" si="6"/>
        <v>0</v>
      </c>
      <c r="Y12" s="10">
        <f t="shared" si="7"/>
        <v>1</v>
      </c>
      <c r="Z12" s="10">
        <f t="shared" si="8"/>
        <v>1</v>
      </c>
      <c r="AA12" s="10">
        <f t="shared" si="9"/>
        <v>1</v>
      </c>
      <c r="AB12" s="10">
        <f t="shared" si="10"/>
        <v>1</v>
      </c>
      <c r="AC12" s="10">
        <f t="shared" si="11"/>
        <v>1</v>
      </c>
      <c r="AD12" s="10">
        <f t="shared" si="12"/>
        <v>1</v>
      </c>
      <c r="AE12" s="10">
        <f t="shared" si="13"/>
        <v>0</v>
      </c>
      <c r="AF12" s="10">
        <f t="shared" si="14"/>
        <v>1</v>
      </c>
      <c r="AG12" s="10">
        <f t="shared" si="15"/>
        <v>0</v>
      </c>
    </row>
    <row r="13" spans="1:33" x14ac:dyDescent="0.25">
      <c r="A13" s="7" t="s">
        <v>53</v>
      </c>
      <c r="B13" s="33">
        <f t="shared" si="0"/>
        <v>6</v>
      </c>
      <c r="C13" s="60" t="s">
        <v>73</v>
      </c>
      <c r="D13" s="6" t="s">
        <v>76</v>
      </c>
      <c r="E13" s="6" t="s">
        <v>74</v>
      </c>
      <c r="F13" s="6" t="s">
        <v>83</v>
      </c>
      <c r="G13" s="6" t="s">
        <v>72</v>
      </c>
      <c r="H13" s="6" t="s">
        <v>77</v>
      </c>
      <c r="I13" s="6" t="s">
        <v>68</v>
      </c>
      <c r="J13" s="6" t="s">
        <v>82</v>
      </c>
      <c r="K13" s="6" t="s">
        <v>69</v>
      </c>
      <c r="L13" s="6" t="s">
        <v>99</v>
      </c>
      <c r="M13" s="6" t="s">
        <v>80</v>
      </c>
      <c r="N13" s="6" t="s">
        <v>65</v>
      </c>
      <c r="O13" s="6" t="s">
        <v>85</v>
      </c>
      <c r="P13" s="6" t="s">
        <v>67</v>
      </c>
      <c r="Q13" s="33" t="s">
        <v>84</v>
      </c>
      <c r="S13" s="10">
        <f t="shared" si="1"/>
        <v>1</v>
      </c>
      <c r="T13" s="10">
        <f t="shared" si="2"/>
        <v>1</v>
      </c>
      <c r="U13" s="10">
        <f t="shared" si="3"/>
        <v>0</v>
      </c>
      <c r="V13" s="10">
        <f t="shared" si="4"/>
        <v>0</v>
      </c>
      <c r="W13" s="10">
        <f t="shared" si="5"/>
        <v>0</v>
      </c>
      <c r="X13" s="10">
        <f t="shared" si="6"/>
        <v>1</v>
      </c>
      <c r="Y13" s="10">
        <f t="shared" si="7"/>
        <v>0</v>
      </c>
      <c r="Z13" s="10">
        <f t="shared" si="8"/>
        <v>0</v>
      </c>
      <c r="AA13" s="10">
        <f t="shared" si="9"/>
        <v>1</v>
      </c>
      <c r="AB13" s="10">
        <f t="shared" si="10"/>
        <v>0</v>
      </c>
      <c r="AC13" s="10">
        <f t="shared" si="11"/>
        <v>0</v>
      </c>
      <c r="AD13" s="10">
        <f t="shared" si="12"/>
        <v>1</v>
      </c>
      <c r="AE13" s="10">
        <f t="shared" si="13"/>
        <v>0</v>
      </c>
      <c r="AF13" s="10">
        <f t="shared" si="14"/>
        <v>1</v>
      </c>
      <c r="AG13" s="10">
        <f t="shared" si="15"/>
        <v>0</v>
      </c>
    </row>
    <row r="14" spans="1:33" x14ac:dyDescent="0.25">
      <c r="A14" s="7" t="s">
        <v>54</v>
      </c>
      <c r="B14" s="33">
        <f t="shared" si="0"/>
        <v>9</v>
      </c>
      <c r="C14" s="60" t="s">
        <v>73</v>
      </c>
      <c r="D14" s="6" t="s">
        <v>76</v>
      </c>
      <c r="E14" s="6" t="s">
        <v>74</v>
      </c>
      <c r="F14" s="6" t="s">
        <v>83</v>
      </c>
      <c r="G14" s="6" t="s">
        <v>66</v>
      </c>
      <c r="H14" s="6" t="s">
        <v>77</v>
      </c>
      <c r="I14" s="6" t="s">
        <v>68</v>
      </c>
      <c r="J14" s="6" t="s">
        <v>82</v>
      </c>
      <c r="K14" s="6" t="s">
        <v>69</v>
      </c>
      <c r="L14" s="6" t="s">
        <v>90</v>
      </c>
      <c r="M14" s="6" t="s">
        <v>80</v>
      </c>
      <c r="N14" s="6" t="s">
        <v>65</v>
      </c>
      <c r="O14" s="6" t="s">
        <v>100</v>
      </c>
      <c r="P14" s="6" t="s">
        <v>67</v>
      </c>
      <c r="Q14" s="33" t="s">
        <v>84</v>
      </c>
      <c r="S14" s="10">
        <f t="shared" si="1"/>
        <v>1</v>
      </c>
      <c r="T14" s="10">
        <f t="shared" si="2"/>
        <v>1</v>
      </c>
      <c r="U14" s="10">
        <f t="shared" si="3"/>
        <v>0</v>
      </c>
      <c r="V14" s="10">
        <f t="shared" si="4"/>
        <v>0</v>
      </c>
      <c r="W14" s="10">
        <f t="shared" si="5"/>
        <v>1</v>
      </c>
      <c r="X14" s="10">
        <f t="shared" si="6"/>
        <v>1</v>
      </c>
      <c r="Y14" s="10">
        <f t="shared" si="7"/>
        <v>0</v>
      </c>
      <c r="Z14" s="10">
        <f t="shared" si="8"/>
        <v>0</v>
      </c>
      <c r="AA14" s="10">
        <f t="shared" si="9"/>
        <v>1</v>
      </c>
      <c r="AB14" s="10">
        <f t="shared" si="10"/>
        <v>1</v>
      </c>
      <c r="AC14" s="10">
        <f t="shared" si="11"/>
        <v>0</v>
      </c>
      <c r="AD14" s="10">
        <f t="shared" si="12"/>
        <v>1</v>
      </c>
      <c r="AE14" s="10">
        <f t="shared" si="13"/>
        <v>1</v>
      </c>
      <c r="AF14" s="10">
        <f t="shared" si="14"/>
        <v>1</v>
      </c>
      <c r="AG14" s="10">
        <f t="shared" si="15"/>
        <v>0</v>
      </c>
    </row>
    <row r="15" spans="1:33" x14ac:dyDescent="0.25">
      <c r="A15" s="7" t="s">
        <v>55</v>
      </c>
      <c r="B15" s="33">
        <f t="shared" si="0"/>
        <v>10</v>
      </c>
      <c r="C15" s="60" t="s">
        <v>73</v>
      </c>
      <c r="D15" s="6" t="s">
        <v>76</v>
      </c>
      <c r="E15" s="6" t="s">
        <v>74</v>
      </c>
      <c r="F15" s="6" t="s">
        <v>83</v>
      </c>
      <c r="G15" s="6" t="s">
        <v>72</v>
      </c>
      <c r="H15" s="6" t="s">
        <v>77</v>
      </c>
      <c r="I15" s="6" t="s">
        <v>71</v>
      </c>
      <c r="J15" s="6" t="s">
        <v>63</v>
      </c>
      <c r="K15" s="6" t="s">
        <v>69</v>
      </c>
      <c r="L15" s="6" t="s">
        <v>90</v>
      </c>
      <c r="M15" s="6" t="s">
        <v>87</v>
      </c>
      <c r="N15" s="6" t="s">
        <v>65</v>
      </c>
      <c r="O15" s="6" t="s">
        <v>85</v>
      </c>
      <c r="P15" s="6" t="s">
        <v>67</v>
      </c>
      <c r="Q15" s="33" t="s">
        <v>84</v>
      </c>
      <c r="S15" s="10">
        <f t="shared" si="1"/>
        <v>1</v>
      </c>
      <c r="T15" s="10">
        <f t="shared" si="2"/>
        <v>1</v>
      </c>
      <c r="U15" s="10">
        <f t="shared" si="3"/>
        <v>0</v>
      </c>
      <c r="V15" s="10">
        <f t="shared" si="4"/>
        <v>0</v>
      </c>
      <c r="W15" s="10">
        <f t="shared" si="5"/>
        <v>0</v>
      </c>
      <c r="X15" s="10">
        <f t="shared" si="6"/>
        <v>1</v>
      </c>
      <c r="Y15" s="10">
        <f t="shared" si="7"/>
        <v>1</v>
      </c>
      <c r="Z15" s="10">
        <f t="shared" si="8"/>
        <v>1</v>
      </c>
      <c r="AA15" s="10">
        <f t="shared" si="9"/>
        <v>1</v>
      </c>
      <c r="AB15" s="10">
        <f t="shared" si="10"/>
        <v>1</v>
      </c>
      <c r="AC15" s="10">
        <f t="shared" si="11"/>
        <v>1</v>
      </c>
      <c r="AD15" s="10">
        <f t="shared" si="12"/>
        <v>1</v>
      </c>
      <c r="AE15" s="10">
        <f t="shared" si="13"/>
        <v>0</v>
      </c>
      <c r="AF15" s="10">
        <f t="shared" si="14"/>
        <v>1</v>
      </c>
      <c r="AG15" s="10">
        <f t="shared" si="15"/>
        <v>0</v>
      </c>
    </row>
    <row r="16" spans="1:33" x14ac:dyDescent="0.25">
      <c r="A16" s="7" t="s">
        <v>43</v>
      </c>
      <c r="B16" s="33">
        <f t="shared" si="0"/>
        <v>8</v>
      </c>
      <c r="C16" s="60" t="s">
        <v>73</v>
      </c>
      <c r="D16" s="6" t="s">
        <v>76</v>
      </c>
      <c r="E16" s="6" t="s">
        <v>74</v>
      </c>
      <c r="F16" s="6" t="s">
        <v>83</v>
      </c>
      <c r="G16" s="6" t="s">
        <v>72</v>
      </c>
      <c r="H16" s="6" t="s">
        <v>77</v>
      </c>
      <c r="I16" s="6" t="s">
        <v>68</v>
      </c>
      <c r="J16" s="6" t="s">
        <v>82</v>
      </c>
      <c r="K16" s="6" t="s">
        <v>69</v>
      </c>
      <c r="L16" s="6" t="s">
        <v>90</v>
      </c>
      <c r="M16" s="6" t="s">
        <v>87</v>
      </c>
      <c r="N16" s="6" t="s">
        <v>65</v>
      </c>
      <c r="O16" s="6" t="s">
        <v>85</v>
      </c>
      <c r="P16" s="6" t="s">
        <v>67</v>
      </c>
      <c r="Q16" s="33" t="s">
        <v>84</v>
      </c>
      <c r="S16" s="10">
        <f t="shared" si="1"/>
        <v>1</v>
      </c>
      <c r="T16" s="10">
        <f t="shared" si="2"/>
        <v>1</v>
      </c>
      <c r="U16" s="10">
        <f t="shared" si="3"/>
        <v>0</v>
      </c>
      <c r="V16" s="10">
        <f t="shared" si="4"/>
        <v>0</v>
      </c>
      <c r="W16" s="10">
        <f t="shared" si="5"/>
        <v>0</v>
      </c>
      <c r="X16" s="10">
        <f t="shared" si="6"/>
        <v>1</v>
      </c>
      <c r="Y16" s="10">
        <f t="shared" si="7"/>
        <v>0</v>
      </c>
      <c r="Z16" s="10">
        <f t="shared" si="8"/>
        <v>0</v>
      </c>
      <c r="AA16" s="10">
        <f t="shared" si="9"/>
        <v>1</v>
      </c>
      <c r="AB16" s="10">
        <f t="shared" si="10"/>
        <v>1</v>
      </c>
      <c r="AC16" s="10">
        <f t="shared" si="11"/>
        <v>1</v>
      </c>
      <c r="AD16" s="10">
        <f t="shared" si="12"/>
        <v>1</v>
      </c>
      <c r="AE16" s="10">
        <f t="shared" si="13"/>
        <v>0</v>
      </c>
      <c r="AF16" s="10">
        <f t="shared" si="14"/>
        <v>1</v>
      </c>
      <c r="AG16" s="10">
        <f t="shared" si="15"/>
        <v>0</v>
      </c>
    </row>
    <row r="17" spans="1:41" x14ac:dyDescent="0.25">
      <c r="A17" s="7" t="s">
        <v>33</v>
      </c>
      <c r="B17" s="33">
        <f t="shared" si="0"/>
        <v>9</v>
      </c>
      <c r="C17" s="60" t="s">
        <v>73</v>
      </c>
      <c r="D17" s="6" t="s">
        <v>76</v>
      </c>
      <c r="E17" s="6" t="s">
        <v>74</v>
      </c>
      <c r="F17" s="6" t="s">
        <v>83</v>
      </c>
      <c r="G17" s="6" t="s">
        <v>66</v>
      </c>
      <c r="H17" s="6" t="s">
        <v>77</v>
      </c>
      <c r="I17" s="6" t="s">
        <v>71</v>
      </c>
      <c r="J17" s="6" t="s">
        <v>63</v>
      </c>
      <c r="K17" s="6" t="s">
        <v>79</v>
      </c>
      <c r="L17" s="6" t="s">
        <v>90</v>
      </c>
      <c r="M17" s="6" t="s">
        <v>80</v>
      </c>
      <c r="N17" s="6" t="s">
        <v>65</v>
      </c>
      <c r="O17" s="6" t="s">
        <v>85</v>
      </c>
      <c r="P17" s="6" t="s">
        <v>67</v>
      </c>
      <c r="Q17" s="33" t="s">
        <v>84</v>
      </c>
      <c r="S17" s="10">
        <f t="shared" si="1"/>
        <v>1</v>
      </c>
      <c r="T17" s="10">
        <f t="shared" si="2"/>
        <v>1</v>
      </c>
      <c r="U17" s="10">
        <f t="shared" si="3"/>
        <v>0</v>
      </c>
      <c r="V17" s="10">
        <f t="shared" si="4"/>
        <v>0</v>
      </c>
      <c r="W17" s="10">
        <f t="shared" si="5"/>
        <v>1</v>
      </c>
      <c r="X17" s="10">
        <f t="shared" si="6"/>
        <v>1</v>
      </c>
      <c r="Y17" s="10">
        <f t="shared" si="7"/>
        <v>1</v>
      </c>
      <c r="Z17" s="10">
        <f t="shared" si="8"/>
        <v>1</v>
      </c>
      <c r="AA17" s="10">
        <f t="shared" si="9"/>
        <v>0</v>
      </c>
      <c r="AB17" s="10">
        <f t="shared" si="10"/>
        <v>1</v>
      </c>
      <c r="AC17" s="10">
        <f t="shared" si="11"/>
        <v>0</v>
      </c>
      <c r="AD17" s="10">
        <f t="shared" si="12"/>
        <v>1</v>
      </c>
      <c r="AE17" s="10">
        <f t="shared" si="13"/>
        <v>0</v>
      </c>
      <c r="AF17" s="10">
        <f t="shared" si="14"/>
        <v>1</v>
      </c>
      <c r="AG17" s="10">
        <f t="shared" si="15"/>
        <v>0</v>
      </c>
    </row>
    <row r="18" spans="1:41" x14ac:dyDescent="0.25">
      <c r="A18" s="7" t="s">
        <v>34</v>
      </c>
      <c r="B18" s="33">
        <f t="shared" si="0"/>
        <v>9</v>
      </c>
      <c r="C18" s="60" t="s">
        <v>73</v>
      </c>
      <c r="D18" s="6" t="s">
        <v>76</v>
      </c>
      <c r="E18" s="6" t="s">
        <v>74</v>
      </c>
      <c r="F18" s="6" t="s">
        <v>83</v>
      </c>
      <c r="G18" s="6" t="s">
        <v>72</v>
      </c>
      <c r="H18" s="6" t="s">
        <v>77</v>
      </c>
      <c r="I18" s="6" t="s">
        <v>71</v>
      </c>
      <c r="J18" s="6" t="s">
        <v>63</v>
      </c>
      <c r="K18" s="6" t="s">
        <v>69</v>
      </c>
      <c r="L18" s="6" t="s">
        <v>90</v>
      </c>
      <c r="M18" s="6" t="s">
        <v>80</v>
      </c>
      <c r="N18" s="6" t="s">
        <v>65</v>
      </c>
      <c r="O18" s="6" t="s">
        <v>85</v>
      </c>
      <c r="P18" s="6" t="s">
        <v>67</v>
      </c>
      <c r="Q18" s="33" t="s">
        <v>84</v>
      </c>
      <c r="S18" s="10">
        <f t="shared" si="1"/>
        <v>1</v>
      </c>
      <c r="T18" s="10">
        <f t="shared" si="2"/>
        <v>1</v>
      </c>
      <c r="U18" s="10">
        <f t="shared" si="3"/>
        <v>0</v>
      </c>
      <c r="V18" s="10">
        <f t="shared" si="4"/>
        <v>0</v>
      </c>
      <c r="W18" s="10">
        <f t="shared" si="5"/>
        <v>0</v>
      </c>
      <c r="X18" s="10">
        <f t="shared" si="6"/>
        <v>1</v>
      </c>
      <c r="Y18" s="10">
        <f t="shared" si="7"/>
        <v>1</v>
      </c>
      <c r="Z18" s="10">
        <f t="shared" si="8"/>
        <v>1</v>
      </c>
      <c r="AA18" s="10">
        <f t="shared" si="9"/>
        <v>1</v>
      </c>
      <c r="AB18" s="10">
        <f t="shared" si="10"/>
        <v>1</v>
      </c>
      <c r="AC18" s="10">
        <f t="shared" si="11"/>
        <v>0</v>
      </c>
      <c r="AD18" s="10">
        <f t="shared" si="12"/>
        <v>1</v>
      </c>
      <c r="AE18" s="10">
        <f t="shared" si="13"/>
        <v>0</v>
      </c>
      <c r="AF18" s="10">
        <f t="shared" si="14"/>
        <v>1</v>
      </c>
      <c r="AG18" s="10">
        <f t="shared" si="15"/>
        <v>0</v>
      </c>
    </row>
    <row r="19" spans="1:41" x14ac:dyDescent="0.25">
      <c r="A19" s="7" t="s">
        <v>35</v>
      </c>
      <c r="B19" s="33">
        <f t="shared" si="0"/>
        <v>9</v>
      </c>
      <c r="C19" s="60" t="s">
        <v>73</v>
      </c>
      <c r="D19" s="6" t="s">
        <v>76</v>
      </c>
      <c r="E19" s="6" t="s">
        <v>74</v>
      </c>
      <c r="F19" s="6" t="s">
        <v>83</v>
      </c>
      <c r="G19" s="6" t="s">
        <v>66</v>
      </c>
      <c r="H19" s="6" t="s">
        <v>77</v>
      </c>
      <c r="I19" s="6" t="s">
        <v>71</v>
      </c>
      <c r="J19" s="6" t="s">
        <v>82</v>
      </c>
      <c r="K19" s="6" t="s">
        <v>69</v>
      </c>
      <c r="L19" s="6" t="s">
        <v>99</v>
      </c>
      <c r="M19" s="6" t="s">
        <v>87</v>
      </c>
      <c r="N19" s="6" t="s">
        <v>65</v>
      </c>
      <c r="O19" s="6" t="s">
        <v>85</v>
      </c>
      <c r="P19" s="6" t="s">
        <v>67</v>
      </c>
      <c r="Q19" s="33" t="s">
        <v>84</v>
      </c>
      <c r="S19" s="10">
        <f t="shared" si="1"/>
        <v>1</v>
      </c>
      <c r="T19" s="10">
        <f t="shared" si="2"/>
        <v>1</v>
      </c>
      <c r="U19" s="10">
        <f t="shared" si="3"/>
        <v>0</v>
      </c>
      <c r="V19" s="10">
        <f t="shared" si="4"/>
        <v>0</v>
      </c>
      <c r="W19" s="10">
        <f t="shared" si="5"/>
        <v>1</v>
      </c>
      <c r="X19" s="10">
        <f t="shared" si="6"/>
        <v>1</v>
      </c>
      <c r="Y19" s="10">
        <f t="shared" si="7"/>
        <v>1</v>
      </c>
      <c r="Z19" s="10">
        <f t="shared" si="8"/>
        <v>0</v>
      </c>
      <c r="AA19" s="10">
        <f t="shared" si="9"/>
        <v>1</v>
      </c>
      <c r="AB19" s="10">
        <f t="shared" si="10"/>
        <v>0</v>
      </c>
      <c r="AC19" s="10">
        <f t="shared" si="11"/>
        <v>1</v>
      </c>
      <c r="AD19" s="10">
        <f t="shared" si="12"/>
        <v>1</v>
      </c>
      <c r="AE19" s="10">
        <f t="shared" si="13"/>
        <v>0</v>
      </c>
      <c r="AF19" s="10">
        <f t="shared" si="14"/>
        <v>1</v>
      </c>
      <c r="AG19" s="10">
        <f t="shared" si="15"/>
        <v>0</v>
      </c>
    </row>
    <row r="20" spans="1:41" x14ac:dyDescent="0.25">
      <c r="A20" s="7" t="s">
        <v>56</v>
      </c>
      <c r="B20" s="33">
        <f t="shared" si="0"/>
        <v>9</v>
      </c>
      <c r="C20" s="60" t="s">
        <v>73</v>
      </c>
      <c r="D20" s="6" t="s">
        <v>76</v>
      </c>
      <c r="E20" s="6" t="s">
        <v>74</v>
      </c>
      <c r="F20" s="6" t="s">
        <v>83</v>
      </c>
      <c r="G20" s="6" t="s">
        <v>66</v>
      </c>
      <c r="H20" s="6" t="s">
        <v>77</v>
      </c>
      <c r="I20" s="6" t="s">
        <v>71</v>
      </c>
      <c r="J20" s="6" t="s">
        <v>82</v>
      </c>
      <c r="K20" s="6" t="s">
        <v>69</v>
      </c>
      <c r="L20" s="6" t="s">
        <v>90</v>
      </c>
      <c r="M20" s="6" t="s">
        <v>80</v>
      </c>
      <c r="N20" s="6" t="s">
        <v>65</v>
      </c>
      <c r="O20" s="6" t="s">
        <v>85</v>
      </c>
      <c r="P20" s="6" t="s">
        <v>75</v>
      </c>
      <c r="Q20" s="33" t="s">
        <v>70</v>
      </c>
      <c r="S20" s="10">
        <f t="shared" si="1"/>
        <v>1</v>
      </c>
      <c r="T20" s="10">
        <f t="shared" si="2"/>
        <v>1</v>
      </c>
      <c r="U20" s="10">
        <f t="shared" si="3"/>
        <v>0</v>
      </c>
      <c r="V20" s="10">
        <f t="shared" si="4"/>
        <v>0</v>
      </c>
      <c r="W20" s="10">
        <f t="shared" si="5"/>
        <v>1</v>
      </c>
      <c r="X20" s="10">
        <f t="shared" si="6"/>
        <v>1</v>
      </c>
      <c r="Y20" s="10">
        <f t="shared" si="7"/>
        <v>1</v>
      </c>
      <c r="Z20" s="10">
        <f t="shared" si="8"/>
        <v>0</v>
      </c>
      <c r="AA20" s="10">
        <f t="shared" si="9"/>
        <v>1</v>
      </c>
      <c r="AB20" s="10">
        <f t="shared" si="10"/>
        <v>1</v>
      </c>
      <c r="AC20" s="10">
        <f t="shared" si="11"/>
        <v>0</v>
      </c>
      <c r="AD20" s="10">
        <f t="shared" si="12"/>
        <v>1</v>
      </c>
      <c r="AE20" s="10">
        <f t="shared" si="13"/>
        <v>0</v>
      </c>
      <c r="AF20" s="10">
        <f t="shared" si="14"/>
        <v>0</v>
      </c>
      <c r="AG20" s="10">
        <f t="shared" si="15"/>
        <v>1</v>
      </c>
    </row>
    <row r="21" spans="1:41" x14ac:dyDescent="0.25">
      <c r="A21" s="7" t="s">
        <v>57</v>
      </c>
      <c r="B21" s="33">
        <f t="shared" si="0"/>
        <v>9</v>
      </c>
      <c r="C21" s="60" t="s">
        <v>73</v>
      </c>
      <c r="D21" s="6" t="s">
        <v>76</v>
      </c>
      <c r="E21" s="6" t="s">
        <v>74</v>
      </c>
      <c r="F21" s="6" t="s">
        <v>83</v>
      </c>
      <c r="G21" s="6" t="s">
        <v>72</v>
      </c>
      <c r="H21" s="6" t="s">
        <v>77</v>
      </c>
      <c r="I21" s="6" t="s">
        <v>71</v>
      </c>
      <c r="J21" s="6" t="s">
        <v>63</v>
      </c>
      <c r="K21" s="6" t="s">
        <v>69</v>
      </c>
      <c r="L21" s="6" t="s">
        <v>90</v>
      </c>
      <c r="M21" s="6" t="s">
        <v>80</v>
      </c>
      <c r="N21" s="6" t="s">
        <v>65</v>
      </c>
      <c r="O21" s="6" t="s">
        <v>85</v>
      </c>
      <c r="P21" s="6" t="s">
        <v>67</v>
      </c>
      <c r="Q21" s="33" t="s">
        <v>84</v>
      </c>
      <c r="S21" s="10">
        <f t="shared" si="1"/>
        <v>1</v>
      </c>
      <c r="T21" s="10">
        <f t="shared" si="2"/>
        <v>1</v>
      </c>
      <c r="U21" s="10">
        <f t="shared" si="3"/>
        <v>0</v>
      </c>
      <c r="V21" s="10">
        <f t="shared" si="4"/>
        <v>0</v>
      </c>
      <c r="W21" s="10">
        <f t="shared" si="5"/>
        <v>0</v>
      </c>
      <c r="X21" s="10">
        <f t="shared" si="6"/>
        <v>1</v>
      </c>
      <c r="Y21" s="10">
        <f t="shared" si="7"/>
        <v>1</v>
      </c>
      <c r="Z21" s="10">
        <f t="shared" si="8"/>
        <v>1</v>
      </c>
      <c r="AA21" s="10">
        <f t="shared" si="9"/>
        <v>1</v>
      </c>
      <c r="AB21" s="10">
        <f t="shared" si="10"/>
        <v>1</v>
      </c>
      <c r="AC21" s="10">
        <f t="shared" si="11"/>
        <v>0</v>
      </c>
      <c r="AD21" s="10">
        <f t="shared" si="12"/>
        <v>1</v>
      </c>
      <c r="AE21" s="10">
        <f t="shared" si="13"/>
        <v>0</v>
      </c>
      <c r="AF21" s="10">
        <f t="shared" si="14"/>
        <v>1</v>
      </c>
      <c r="AG21" s="10">
        <f t="shared" si="15"/>
        <v>0</v>
      </c>
    </row>
    <row r="22" spans="1:41" x14ac:dyDescent="0.25">
      <c r="A22" s="7" t="s">
        <v>58</v>
      </c>
      <c r="B22" s="33">
        <f t="shared" si="0"/>
        <v>9</v>
      </c>
      <c r="C22" s="60" t="s">
        <v>73</v>
      </c>
      <c r="D22" s="6" t="s">
        <v>76</v>
      </c>
      <c r="E22" s="6" t="s">
        <v>74</v>
      </c>
      <c r="F22" s="6" t="s">
        <v>83</v>
      </c>
      <c r="G22" s="6" t="s">
        <v>66</v>
      </c>
      <c r="H22" s="6" t="s">
        <v>77</v>
      </c>
      <c r="I22" s="6" t="s">
        <v>71</v>
      </c>
      <c r="J22" s="6" t="s">
        <v>63</v>
      </c>
      <c r="K22" s="6" t="s">
        <v>69</v>
      </c>
      <c r="L22" s="6" t="s">
        <v>99</v>
      </c>
      <c r="M22" s="6" t="s">
        <v>80</v>
      </c>
      <c r="N22" s="6" t="s">
        <v>65</v>
      </c>
      <c r="O22" s="6" t="s">
        <v>85</v>
      </c>
      <c r="P22" s="6" t="s">
        <v>67</v>
      </c>
      <c r="Q22" s="33" t="s">
        <v>84</v>
      </c>
      <c r="S22" s="10">
        <f t="shared" si="1"/>
        <v>1</v>
      </c>
      <c r="T22" s="10">
        <f t="shared" si="2"/>
        <v>1</v>
      </c>
      <c r="U22" s="10">
        <f t="shared" si="3"/>
        <v>0</v>
      </c>
      <c r="V22" s="10">
        <f t="shared" si="4"/>
        <v>0</v>
      </c>
      <c r="W22" s="10">
        <f t="shared" si="5"/>
        <v>1</v>
      </c>
      <c r="X22" s="10">
        <f t="shared" si="6"/>
        <v>1</v>
      </c>
      <c r="Y22" s="10">
        <f t="shared" si="7"/>
        <v>1</v>
      </c>
      <c r="Z22" s="10">
        <f t="shared" si="8"/>
        <v>1</v>
      </c>
      <c r="AA22" s="10">
        <f t="shared" si="9"/>
        <v>1</v>
      </c>
      <c r="AB22" s="10">
        <f t="shared" si="10"/>
        <v>0</v>
      </c>
      <c r="AC22" s="10">
        <f t="shared" si="11"/>
        <v>0</v>
      </c>
      <c r="AD22" s="10">
        <f t="shared" si="12"/>
        <v>1</v>
      </c>
      <c r="AE22" s="10">
        <f t="shared" si="13"/>
        <v>0</v>
      </c>
      <c r="AF22" s="10">
        <f t="shared" si="14"/>
        <v>1</v>
      </c>
      <c r="AG22" s="10">
        <f t="shared" si="15"/>
        <v>0</v>
      </c>
    </row>
    <row r="23" spans="1:41" ht="15.75" thickBot="1" x14ac:dyDescent="0.3">
      <c r="A23" s="34" t="s">
        <v>44</v>
      </c>
      <c r="B23" s="36">
        <f t="shared" si="0"/>
        <v>8.5</v>
      </c>
      <c r="C23" s="61" t="str">
        <f t="shared" ref="C23:Q23" si="16">IF(C33&gt;0.5, C29, C30)</f>
        <v>Jax</v>
      </c>
      <c r="D23" s="35" t="str">
        <f t="shared" si="16"/>
        <v>St.L.</v>
      </c>
      <c r="E23" s="35" t="str">
        <f t="shared" si="16"/>
        <v>Pitt</v>
      </c>
      <c r="F23" s="35" t="str">
        <f t="shared" si="16"/>
        <v>Det</v>
      </c>
      <c r="G23" s="35" t="str">
        <f t="shared" si="16"/>
        <v>G.B.</v>
      </c>
      <c r="H23" s="35" t="str">
        <f t="shared" si="16"/>
        <v>Indy</v>
      </c>
      <c r="I23" s="35" t="str">
        <f t="shared" si="16"/>
        <v>T.B.</v>
      </c>
      <c r="J23" s="65" t="s">
        <v>89</v>
      </c>
      <c r="K23" s="35" t="str">
        <f t="shared" si="16"/>
        <v>Minn</v>
      </c>
      <c r="L23" s="35" t="str">
        <f t="shared" si="16"/>
        <v>Oak</v>
      </c>
      <c r="M23" s="35" t="str">
        <f t="shared" si="16"/>
        <v>S.F.</v>
      </c>
      <c r="N23" s="35" t="str">
        <f t="shared" si="16"/>
        <v>Tenn</v>
      </c>
      <c r="O23" s="35" t="str">
        <f t="shared" si="16"/>
        <v>Wash</v>
      </c>
      <c r="P23" s="35" t="str">
        <f t="shared" si="16"/>
        <v>Seattle</v>
      </c>
      <c r="Q23" s="36" t="str">
        <f t="shared" si="16"/>
        <v>N.E.</v>
      </c>
      <c r="S23" s="10">
        <f t="shared" si="1"/>
        <v>1</v>
      </c>
      <c r="T23" s="10">
        <f t="shared" si="2"/>
        <v>1</v>
      </c>
      <c r="U23" s="10">
        <f t="shared" si="3"/>
        <v>0</v>
      </c>
      <c r="V23" s="10">
        <f t="shared" si="4"/>
        <v>0</v>
      </c>
      <c r="W23" s="10">
        <f t="shared" si="5"/>
        <v>0</v>
      </c>
      <c r="X23" s="10">
        <f t="shared" si="6"/>
        <v>1</v>
      </c>
      <c r="Y23" s="10">
        <f t="shared" si="7"/>
        <v>1</v>
      </c>
      <c r="Z23" s="50">
        <v>0.5</v>
      </c>
      <c r="AA23" s="10">
        <f t="shared" si="9"/>
        <v>1</v>
      </c>
      <c r="AB23" s="10">
        <f t="shared" si="10"/>
        <v>1</v>
      </c>
      <c r="AC23" s="10">
        <f t="shared" si="11"/>
        <v>0</v>
      </c>
      <c r="AD23" s="10">
        <f t="shared" si="12"/>
        <v>1</v>
      </c>
      <c r="AE23" s="10">
        <f t="shared" si="13"/>
        <v>0</v>
      </c>
      <c r="AF23" s="10">
        <f t="shared" si="14"/>
        <v>1</v>
      </c>
      <c r="AG23" s="10">
        <f t="shared" si="15"/>
        <v>0</v>
      </c>
    </row>
    <row r="24" spans="1:41" x14ac:dyDescent="0.25">
      <c r="A24" s="28" t="s">
        <v>115</v>
      </c>
    </row>
    <row r="25" spans="1:41" x14ac:dyDescent="0.25">
      <c r="A25" s="27"/>
      <c r="C25" s="6" t="s">
        <v>73</v>
      </c>
      <c r="D25" s="6" t="s">
        <v>76</v>
      </c>
      <c r="E25" s="6" t="s">
        <v>81</v>
      </c>
      <c r="F25" s="6" t="s">
        <v>61</v>
      </c>
      <c r="G25" s="6" t="s">
        <v>66</v>
      </c>
      <c r="H25" s="6" t="s">
        <v>77</v>
      </c>
      <c r="I25" s="6" t="s">
        <v>71</v>
      </c>
      <c r="J25" s="6" t="s">
        <v>63</v>
      </c>
      <c r="K25" s="6" t="s">
        <v>69</v>
      </c>
      <c r="L25" s="6" t="s">
        <v>90</v>
      </c>
      <c r="M25" s="6" t="s">
        <v>87</v>
      </c>
      <c r="N25" s="6" t="s">
        <v>65</v>
      </c>
      <c r="O25" s="6" t="s">
        <v>100</v>
      </c>
      <c r="P25" s="6" t="s">
        <v>67</v>
      </c>
      <c r="Q25" s="6" t="s">
        <v>70</v>
      </c>
    </row>
    <row r="26" spans="1:41" x14ac:dyDescent="0.25">
      <c r="A26" s="37"/>
      <c r="C26" s="10">
        <v>1</v>
      </c>
      <c r="D26" s="10">
        <v>1</v>
      </c>
      <c r="E26" s="10">
        <v>1</v>
      </c>
      <c r="F26" s="10">
        <v>1</v>
      </c>
      <c r="G26" s="10">
        <v>1</v>
      </c>
      <c r="H26" s="10">
        <v>1</v>
      </c>
      <c r="I26" s="10">
        <v>1</v>
      </c>
      <c r="J26" s="10">
        <v>1</v>
      </c>
      <c r="K26" s="10">
        <v>1</v>
      </c>
      <c r="L26" s="10">
        <v>1</v>
      </c>
      <c r="M26" s="10">
        <v>1</v>
      </c>
      <c r="N26" s="10">
        <v>1</v>
      </c>
      <c r="O26" s="10">
        <v>1</v>
      </c>
      <c r="P26" s="10">
        <v>1</v>
      </c>
      <c r="Q26" s="10">
        <v>1</v>
      </c>
    </row>
    <row r="28" spans="1:41" s="45" customFormat="1" x14ac:dyDescent="0.25">
      <c r="A28" s="43" t="s">
        <v>42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</row>
    <row r="29" spans="1:41" customFormat="1" x14ac:dyDescent="0.25">
      <c r="A29" s="46" t="s">
        <v>37</v>
      </c>
      <c r="B29" s="3"/>
      <c r="C29" s="3" t="s">
        <v>73</v>
      </c>
      <c r="D29" s="3" t="s">
        <v>76</v>
      </c>
      <c r="E29" s="3" t="s">
        <v>74</v>
      </c>
      <c r="F29" s="3" t="s">
        <v>83</v>
      </c>
      <c r="G29" s="3" t="s">
        <v>72</v>
      </c>
      <c r="H29" s="3" t="s">
        <v>77</v>
      </c>
      <c r="I29" s="3" t="s">
        <v>71</v>
      </c>
      <c r="J29" s="3" t="s">
        <v>63</v>
      </c>
      <c r="K29" s="3" t="s">
        <v>69</v>
      </c>
      <c r="L29" s="3" t="s">
        <v>90</v>
      </c>
      <c r="M29" s="3" t="s">
        <v>80</v>
      </c>
      <c r="N29" s="3" t="s">
        <v>65</v>
      </c>
      <c r="O29" s="3" t="s">
        <v>85</v>
      </c>
      <c r="P29" s="3" t="s">
        <v>67</v>
      </c>
      <c r="Q29" s="3" t="s">
        <v>84</v>
      </c>
      <c r="R29" s="3"/>
      <c r="S29" s="3">
        <f t="shared" ref="S29:AG29" si="17">IF(C29=C$25,1,0)</f>
        <v>1</v>
      </c>
      <c r="T29" s="3">
        <f t="shared" si="17"/>
        <v>1</v>
      </c>
      <c r="U29" s="3">
        <f t="shared" si="17"/>
        <v>0</v>
      </c>
      <c r="V29" s="3">
        <f t="shared" si="17"/>
        <v>0</v>
      </c>
      <c r="W29" s="3">
        <f t="shared" si="17"/>
        <v>0</v>
      </c>
      <c r="X29" s="3">
        <f t="shared" si="17"/>
        <v>1</v>
      </c>
      <c r="Y29" s="3">
        <f t="shared" si="17"/>
        <v>1</v>
      </c>
      <c r="Z29" s="3">
        <f t="shared" si="17"/>
        <v>1</v>
      </c>
      <c r="AA29" s="3">
        <f t="shared" si="17"/>
        <v>1</v>
      </c>
      <c r="AB29" s="3">
        <f t="shared" si="17"/>
        <v>1</v>
      </c>
      <c r="AC29" s="3">
        <f t="shared" si="17"/>
        <v>0</v>
      </c>
      <c r="AD29" s="3">
        <f t="shared" si="17"/>
        <v>1</v>
      </c>
      <c r="AE29" s="3">
        <f t="shared" si="17"/>
        <v>0</v>
      </c>
      <c r="AF29" s="3">
        <f t="shared" si="17"/>
        <v>1</v>
      </c>
      <c r="AG29" s="3">
        <f t="shared" si="17"/>
        <v>0</v>
      </c>
      <c r="AH29" s="3"/>
      <c r="AI29" s="3"/>
      <c r="AJ29" s="3"/>
      <c r="AK29" s="3"/>
      <c r="AL29" s="3"/>
      <c r="AM29" s="3"/>
      <c r="AN29" s="3"/>
      <c r="AO29" s="3"/>
    </row>
    <row r="30" spans="1:41" customFormat="1" x14ac:dyDescent="0.25">
      <c r="A30" s="46" t="s">
        <v>38</v>
      </c>
      <c r="B30" s="3"/>
      <c r="C30" s="3" t="s">
        <v>62</v>
      </c>
      <c r="D30" s="3" t="s">
        <v>64</v>
      </c>
      <c r="E30" s="3" t="s">
        <v>81</v>
      </c>
      <c r="F30" s="3" t="s">
        <v>61</v>
      </c>
      <c r="G30" s="3" t="s">
        <v>66</v>
      </c>
      <c r="H30" s="3" t="s">
        <v>91</v>
      </c>
      <c r="I30" s="3" t="s">
        <v>68</v>
      </c>
      <c r="J30" s="3" t="s">
        <v>82</v>
      </c>
      <c r="K30" s="3" t="s">
        <v>79</v>
      </c>
      <c r="L30" s="3" t="s">
        <v>99</v>
      </c>
      <c r="M30" s="3" t="s">
        <v>87</v>
      </c>
      <c r="N30" s="3" t="s">
        <v>78</v>
      </c>
      <c r="O30" s="3" t="s">
        <v>100</v>
      </c>
      <c r="P30" s="3" t="s">
        <v>75</v>
      </c>
      <c r="Q30" s="3" t="s">
        <v>70</v>
      </c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</row>
    <row r="31" spans="1:41" customFormat="1" x14ac:dyDescent="0.25">
      <c r="A31" s="46" t="s">
        <v>39</v>
      </c>
      <c r="B31" s="3"/>
      <c r="C31" s="3">
        <f t="shared" ref="C31:Q31" si="18">COUNTIF(C3:C22,C29)</f>
        <v>20</v>
      </c>
      <c r="D31" s="3">
        <f t="shared" si="18"/>
        <v>20</v>
      </c>
      <c r="E31" s="3">
        <f t="shared" si="18"/>
        <v>20</v>
      </c>
      <c r="F31" s="3">
        <f t="shared" si="18"/>
        <v>20</v>
      </c>
      <c r="G31" s="3">
        <f t="shared" si="18"/>
        <v>11</v>
      </c>
      <c r="H31" s="3">
        <f t="shared" si="18"/>
        <v>19</v>
      </c>
      <c r="I31" s="3">
        <f t="shared" si="18"/>
        <v>14</v>
      </c>
      <c r="J31" s="3">
        <f t="shared" si="18"/>
        <v>10</v>
      </c>
      <c r="K31" s="3">
        <f t="shared" si="18"/>
        <v>19</v>
      </c>
      <c r="L31" s="3">
        <f t="shared" si="18"/>
        <v>16</v>
      </c>
      <c r="M31" s="3">
        <f t="shared" si="18"/>
        <v>13</v>
      </c>
      <c r="N31" s="3">
        <f t="shared" si="18"/>
        <v>20</v>
      </c>
      <c r="O31" s="3">
        <f t="shared" si="18"/>
        <v>19</v>
      </c>
      <c r="P31" s="3">
        <f t="shared" si="18"/>
        <v>18</v>
      </c>
      <c r="Q31" s="3">
        <f t="shared" si="18"/>
        <v>19</v>
      </c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</row>
    <row r="32" spans="1:41" customFormat="1" x14ac:dyDescent="0.25">
      <c r="A32" s="46" t="s">
        <v>40</v>
      </c>
      <c r="B32" s="3"/>
      <c r="C32" s="3">
        <f t="shared" ref="C32:Q32" si="19">COUNTIF(C3:C22,C30)</f>
        <v>0</v>
      </c>
      <c r="D32" s="3">
        <f t="shared" si="19"/>
        <v>0</v>
      </c>
      <c r="E32" s="3">
        <f t="shared" si="19"/>
        <v>0</v>
      </c>
      <c r="F32" s="3">
        <f t="shared" si="19"/>
        <v>0</v>
      </c>
      <c r="G32" s="3">
        <f t="shared" si="19"/>
        <v>9</v>
      </c>
      <c r="H32" s="3">
        <f t="shared" si="19"/>
        <v>1</v>
      </c>
      <c r="I32" s="3">
        <f t="shared" si="19"/>
        <v>6</v>
      </c>
      <c r="J32" s="3">
        <f t="shared" si="19"/>
        <v>10</v>
      </c>
      <c r="K32" s="3">
        <f t="shared" si="19"/>
        <v>1</v>
      </c>
      <c r="L32" s="3">
        <f t="shared" si="19"/>
        <v>4</v>
      </c>
      <c r="M32" s="3">
        <f t="shared" si="19"/>
        <v>7</v>
      </c>
      <c r="N32" s="3">
        <f t="shared" si="19"/>
        <v>0</v>
      </c>
      <c r="O32" s="3">
        <f t="shared" si="19"/>
        <v>1</v>
      </c>
      <c r="P32" s="3">
        <f t="shared" si="19"/>
        <v>2</v>
      </c>
      <c r="Q32" s="3">
        <f t="shared" si="19"/>
        <v>1</v>
      </c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</row>
    <row r="33" spans="1:41" customFormat="1" x14ac:dyDescent="0.25">
      <c r="A33" s="46" t="s">
        <v>41</v>
      </c>
      <c r="B33" s="3"/>
      <c r="C33" s="47">
        <f>C31/SUM(C31:C32)</f>
        <v>1</v>
      </c>
      <c r="D33" s="47">
        <f t="shared" ref="D33:Q33" si="20">D31/SUM(D31:D32)</f>
        <v>1</v>
      </c>
      <c r="E33" s="47">
        <f t="shared" si="20"/>
        <v>1</v>
      </c>
      <c r="F33" s="47">
        <f t="shared" si="20"/>
        <v>1</v>
      </c>
      <c r="G33" s="47">
        <f t="shared" si="20"/>
        <v>0.55000000000000004</v>
      </c>
      <c r="H33" s="47">
        <f t="shared" si="20"/>
        <v>0.95</v>
      </c>
      <c r="I33" s="47">
        <f t="shared" si="20"/>
        <v>0.7</v>
      </c>
      <c r="J33" s="47">
        <f t="shared" si="20"/>
        <v>0.5</v>
      </c>
      <c r="K33" s="47">
        <f t="shared" si="20"/>
        <v>0.95</v>
      </c>
      <c r="L33" s="47">
        <f t="shared" si="20"/>
        <v>0.8</v>
      </c>
      <c r="M33" s="47">
        <f t="shared" si="20"/>
        <v>0.65</v>
      </c>
      <c r="N33" s="47">
        <f t="shared" si="20"/>
        <v>1</v>
      </c>
      <c r="O33" s="47">
        <f t="shared" si="20"/>
        <v>0.95</v>
      </c>
      <c r="P33" s="47">
        <f t="shared" si="20"/>
        <v>0.9</v>
      </c>
      <c r="Q33" s="47">
        <f t="shared" si="20"/>
        <v>0.95</v>
      </c>
      <c r="R33" s="47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</row>
    <row r="35" spans="1:41" s="45" customFormat="1" x14ac:dyDescent="0.25">
      <c r="A35" s="43" t="s">
        <v>23</v>
      </c>
      <c r="B35" s="44">
        <f>SUM(S29:AG29)</f>
        <v>9</v>
      </c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</row>
  </sheetData>
  <conditionalFormatting sqref="C3:C23">
    <cfRule type="cellIs" dxfId="130" priority="1334" operator="notEqual">
      <formula>$C$25</formula>
    </cfRule>
  </conditionalFormatting>
  <conditionalFormatting sqref="D3:D23">
    <cfRule type="cellIs" dxfId="129" priority="1336" operator="notEqual">
      <formula>$D$25</formula>
    </cfRule>
  </conditionalFormatting>
  <conditionalFormatting sqref="E3:E23">
    <cfRule type="cellIs" dxfId="128" priority="1338" operator="notEqual">
      <formula>$E$25</formula>
    </cfRule>
  </conditionalFormatting>
  <conditionalFormatting sqref="F3:F23">
    <cfRule type="cellIs" dxfId="127" priority="1340" operator="notEqual">
      <formula>$F$25</formula>
    </cfRule>
  </conditionalFormatting>
  <conditionalFormatting sqref="G3:G23">
    <cfRule type="cellIs" dxfId="126" priority="1342" operator="notEqual">
      <formula>$G$25</formula>
    </cfRule>
  </conditionalFormatting>
  <conditionalFormatting sqref="H3:H23">
    <cfRule type="cellIs" dxfId="125" priority="1344" operator="notEqual">
      <formula>$H$25</formula>
    </cfRule>
  </conditionalFormatting>
  <conditionalFormatting sqref="I3:I23">
    <cfRule type="cellIs" dxfId="124" priority="1346" operator="notEqual">
      <formula>$I$25</formula>
    </cfRule>
  </conditionalFormatting>
  <conditionalFormatting sqref="J3:J22">
    <cfRule type="cellIs" dxfId="123" priority="1348" operator="notEqual">
      <formula>$J$25</formula>
    </cfRule>
  </conditionalFormatting>
  <conditionalFormatting sqref="K3:K23">
    <cfRule type="cellIs" dxfId="122" priority="1350" operator="notEqual">
      <formula>$K$25</formula>
    </cfRule>
  </conditionalFormatting>
  <conditionalFormatting sqref="L3:L23">
    <cfRule type="cellIs" dxfId="121" priority="1352" operator="notEqual">
      <formula>$L$25</formula>
    </cfRule>
  </conditionalFormatting>
  <conditionalFormatting sqref="M3:M23">
    <cfRule type="cellIs" dxfId="120" priority="1354" operator="notEqual">
      <formula>$M$25</formula>
    </cfRule>
  </conditionalFormatting>
  <conditionalFormatting sqref="N3:N23">
    <cfRule type="cellIs" dxfId="119" priority="1356" operator="notEqual">
      <formula>$N$25</formula>
    </cfRule>
  </conditionalFormatting>
  <conditionalFormatting sqref="O3:O23">
    <cfRule type="cellIs" dxfId="118" priority="1358" operator="notEqual">
      <formula>$O$25</formula>
    </cfRule>
  </conditionalFormatting>
  <conditionalFormatting sqref="P3:P23">
    <cfRule type="cellIs" dxfId="117" priority="1360" operator="notEqual">
      <formula>$P$25</formula>
    </cfRule>
  </conditionalFormatting>
  <conditionalFormatting sqref="Q3:Q23">
    <cfRule type="cellIs" dxfId="116" priority="1362" operator="notEqual">
      <formula>$Q$25</formula>
    </cfRule>
  </conditionalFormatting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37"/>
  <sheetViews>
    <sheetView workbookViewId="0">
      <selection activeCell="E1" sqref="E1"/>
    </sheetView>
  </sheetViews>
  <sheetFormatPr defaultColWidth="8.85546875" defaultRowHeight="15" x14ac:dyDescent="0.25"/>
  <cols>
    <col min="1" max="1" width="20.7109375" style="38" customWidth="1"/>
    <col min="2" max="2" width="7.42578125" style="10" bestFit="1" customWidth="1"/>
    <col min="3" max="14" width="6.5703125" style="10" bestFit="1" customWidth="1"/>
    <col min="15" max="15" width="7.28515625" style="10" bestFit="1" customWidth="1"/>
    <col min="16" max="17" width="6.5703125" style="10" bestFit="1" customWidth="1"/>
    <col min="18" max="18" width="2.7109375" style="10" customWidth="1"/>
    <col min="19" max="22" width="2" style="10" bestFit="1" customWidth="1"/>
    <col min="23" max="23" width="4" style="10" bestFit="1" customWidth="1"/>
    <col min="24" max="33" width="2" style="10" bestFit="1" customWidth="1"/>
    <col min="34" max="16384" width="8.85546875" style="13"/>
  </cols>
  <sheetData>
    <row r="1" spans="1:33" ht="15.75" x14ac:dyDescent="0.25">
      <c r="A1" s="29" t="s">
        <v>143</v>
      </c>
      <c r="B1" s="30"/>
    </row>
    <row r="2" spans="1:33" ht="15.75" thickBot="1" x14ac:dyDescent="0.3">
      <c r="A2" s="20"/>
      <c r="B2" s="20" t="s">
        <v>0</v>
      </c>
    </row>
    <row r="3" spans="1:33" x14ac:dyDescent="0.25">
      <c r="A3" s="26" t="s">
        <v>28</v>
      </c>
      <c r="B3" s="32">
        <f t="shared" ref="B3:B25" si="0">SUM(S3:AG3)</f>
        <v>12</v>
      </c>
      <c r="C3" s="59" t="s">
        <v>71</v>
      </c>
      <c r="D3" s="31" t="s">
        <v>62</v>
      </c>
      <c r="E3" s="31" t="s">
        <v>70</v>
      </c>
      <c r="F3" s="31" t="s">
        <v>64</v>
      </c>
      <c r="G3" s="31" t="s">
        <v>99</v>
      </c>
      <c r="H3" s="31" t="s">
        <v>61</v>
      </c>
      <c r="I3" s="31" t="s">
        <v>72</v>
      </c>
      <c r="J3" s="31" t="s">
        <v>77</v>
      </c>
      <c r="K3" s="31" t="s">
        <v>84</v>
      </c>
      <c r="L3" s="31" t="s">
        <v>85</v>
      </c>
      <c r="M3" s="31" t="s">
        <v>65</v>
      </c>
      <c r="N3" s="31" t="s">
        <v>76</v>
      </c>
      <c r="O3" s="31" t="s">
        <v>67</v>
      </c>
      <c r="P3" s="31" t="s">
        <v>73</v>
      </c>
      <c r="Q3" s="32" t="s">
        <v>90</v>
      </c>
      <c r="S3" s="10">
        <f t="shared" ref="S3:S25" si="1">IF(C3=$C$27,1,0)</f>
        <v>1</v>
      </c>
      <c r="T3" s="10">
        <f t="shared" ref="T3:T25" si="2">IF(D3=$D$27,1,0)</f>
        <v>1</v>
      </c>
      <c r="U3" s="10">
        <f t="shared" ref="U3:U25" si="3">IF(E3=$E$27,1,0)</f>
        <v>1</v>
      </c>
      <c r="V3" s="10">
        <f t="shared" ref="V3:V25" si="4">IF(F3=$F$27,1,0)</f>
        <v>1</v>
      </c>
      <c r="W3" s="10">
        <f t="shared" ref="W3:W25" si="5">IF(G3=$G$27,1,0)</f>
        <v>0</v>
      </c>
      <c r="X3" s="10">
        <f t="shared" ref="X3:X25" si="6">IF(H3=$H$27,1,0)</f>
        <v>1</v>
      </c>
      <c r="Y3" s="10">
        <f t="shared" ref="Y3:Y25" si="7">IF(I3=$I$27,1,0)</f>
        <v>1</v>
      </c>
      <c r="Z3" s="10">
        <f t="shared" ref="Z3:Z25" si="8">IF(J3=$J$27,1,0)</f>
        <v>1</v>
      </c>
      <c r="AA3" s="10">
        <f t="shared" ref="AA3:AA25" si="9">IF(K3=$K$27,1,0)</f>
        <v>0</v>
      </c>
      <c r="AB3" s="10">
        <f t="shared" ref="AB3:AB25" si="10">IF(L3=$L$27,1,0)</f>
        <v>1</v>
      </c>
      <c r="AC3" s="10">
        <f t="shared" ref="AC3:AC25" si="11">IF(M3=$M$27,1,0)</f>
        <v>1</v>
      </c>
      <c r="AD3" s="10">
        <f t="shared" ref="AD3:AD25" si="12">IF(N3=$N$27,1,0)</f>
        <v>1</v>
      </c>
      <c r="AE3" s="10">
        <f t="shared" ref="AE3:AE25" si="13">IF(O3=$O$27,1,0)</f>
        <v>1</v>
      </c>
      <c r="AF3" s="10">
        <f t="shared" ref="AF3:AF25" si="14">IF(P3=$P$27,1,0)</f>
        <v>1</v>
      </c>
      <c r="AG3" s="10">
        <f t="shared" ref="AG3:AG25" si="15">IF(Q3=$Q$27,1,0)</f>
        <v>0</v>
      </c>
    </row>
    <row r="4" spans="1:33" x14ac:dyDescent="0.25">
      <c r="A4" s="7" t="s">
        <v>45</v>
      </c>
      <c r="B4" s="33">
        <f t="shared" si="0"/>
        <v>11</v>
      </c>
      <c r="C4" s="60" t="s">
        <v>71</v>
      </c>
      <c r="D4" s="6" t="s">
        <v>62</v>
      </c>
      <c r="E4" s="6" t="s">
        <v>63</v>
      </c>
      <c r="F4" s="6" t="s">
        <v>64</v>
      </c>
      <c r="G4" s="6" t="s">
        <v>99</v>
      </c>
      <c r="H4" s="6" t="s">
        <v>66</v>
      </c>
      <c r="I4" s="6" t="s">
        <v>72</v>
      </c>
      <c r="J4" s="6" t="s">
        <v>77</v>
      </c>
      <c r="K4" s="6" t="s">
        <v>82</v>
      </c>
      <c r="L4" s="6" t="s">
        <v>85</v>
      </c>
      <c r="M4" s="6" t="s">
        <v>65</v>
      </c>
      <c r="N4" s="6" t="s">
        <v>76</v>
      </c>
      <c r="O4" s="6" t="s">
        <v>68</v>
      </c>
      <c r="P4" s="6" t="s">
        <v>73</v>
      </c>
      <c r="Q4" s="33" t="s">
        <v>75</v>
      </c>
      <c r="S4" s="10">
        <f t="shared" si="1"/>
        <v>1</v>
      </c>
      <c r="T4" s="10">
        <f t="shared" si="2"/>
        <v>1</v>
      </c>
      <c r="U4" s="10">
        <f t="shared" si="3"/>
        <v>0</v>
      </c>
      <c r="V4" s="10">
        <f t="shared" si="4"/>
        <v>1</v>
      </c>
      <c r="W4" s="10">
        <f t="shared" si="5"/>
        <v>0</v>
      </c>
      <c r="X4" s="10">
        <f t="shared" si="6"/>
        <v>0</v>
      </c>
      <c r="Y4" s="10">
        <f t="shared" si="7"/>
        <v>1</v>
      </c>
      <c r="Z4" s="10">
        <f t="shared" si="8"/>
        <v>1</v>
      </c>
      <c r="AA4" s="10">
        <f t="shared" si="9"/>
        <v>1</v>
      </c>
      <c r="AB4" s="10">
        <f t="shared" si="10"/>
        <v>1</v>
      </c>
      <c r="AC4" s="10">
        <f t="shared" si="11"/>
        <v>1</v>
      </c>
      <c r="AD4" s="10">
        <f t="shared" si="12"/>
        <v>1</v>
      </c>
      <c r="AE4" s="10">
        <f t="shared" si="13"/>
        <v>0</v>
      </c>
      <c r="AF4" s="10">
        <f t="shared" si="14"/>
        <v>1</v>
      </c>
      <c r="AG4" s="10">
        <f t="shared" si="15"/>
        <v>1</v>
      </c>
    </row>
    <row r="5" spans="1:33" x14ac:dyDescent="0.25">
      <c r="A5" s="7" t="s">
        <v>29</v>
      </c>
      <c r="B5" s="33">
        <f t="shared" si="0"/>
        <v>12</v>
      </c>
      <c r="C5" s="60" t="s">
        <v>71</v>
      </c>
      <c r="D5" s="6" t="s">
        <v>62</v>
      </c>
      <c r="E5" s="6" t="s">
        <v>63</v>
      </c>
      <c r="F5" s="6" t="s">
        <v>81</v>
      </c>
      <c r="G5" s="6" t="s">
        <v>79</v>
      </c>
      <c r="H5" s="6" t="s">
        <v>61</v>
      </c>
      <c r="I5" s="6" t="s">
        <v>72</v>
      </c>
      <c r="J5" s="6" t="s">
        <v>77</v>
      </c>
      <c r="K5" s="6" t="s">
        <v>82</v>
      </c>
      <c r="L5" s="6" t="s">
        <v>85</v>
      </c>
      <c r="M5" s="6" t="s">
        <v>65</v>
      </c>
      <c r="N5" s="6" t="s">
        <v>76</v>
      </c>
      <c r="O5" s="6" t="s">
        <v>67</v>
      </c>
      <c r="P5" s="6" t="s">
        <v>73</v>
      </c>
      <c r="Q5" s="33" t="s">
        <v>90</v>
      </c>
      <c r="S5" s="10">
        <f t="shared" si="1"/>
        <v>1</v>
      </c>
      <c r="T5" s="10">
        <f t="shared" si="2"/>
        <v>1</v>
      </c>
      <c r="U5" s="10">
        <f t="shared" si="3"/>
        <v>0</v>
      </c>
      <c r="V5" s="10">
        <f t="shared" si="4"/>
        <v>0</v>
      </c>
      <c r="W5" s="10">
        <f t="shared" si="5"/>
        <v>1</v>
      </c>
      <c r="X5" s="10">
        <f t="shared" si="6"/>
        <v>1</v>
      </c>
      <c r="Y5" s="10">
        <f t="shared" si="7"/>
        <v>1</v>
      </c>
      <c r="Z5" s="10">
        <f t="shared" si="8"/>
        <v>1</v>
      </c>
      <c r="AA5" s="10">
        <f t="shared" si="9"/>
        <v>1</v>
      </c>
      <c r="AB5" s="10">
        <f t="shared" si="10"/>
        <v>1</v>
      </c>
      <c r="AC5" s="10">
        <f t="shared" si="11"/>
        <v>1</v>
      </c>
      <c r="AD5" s="10">
        <f t="shared" si="12"/>
        <v>1</v>
      </c>
      <c r="AE5" s="10">
        <f t="shared" si="13"/>
        <v>1</v>
      </c>
      <c r="AF5" s="10">
        <f t="shared" si="14"/>
        <v>1</v>
      </c>
      <c r="AG5" s="10">
        <f t="shared" si="15"/>
        <v>0</v>
      </c>
    </row>
    <row r="6" spans="1:33" x14ac:dyDescent="0.25">
      <c r="A6" s="7" t="s">
        <v>30</v>
      </c>
      <c r="B6" s="33">
        <f t="shared" si="0"/>
        <v>10</v>
      </c>
      <c r="C6" s="60" t="s">
        <v>71</v>
      </c>
      <c r="D6" s="6" t="s">
        <v>62</v>
      </c>
      <c r="E6" s="6" t="s">
        <v>70</v>
      </c>
      <c r="F6" s="6" t="s">
        <v>64</v>
      </c>
      <c r="G6" s="6" t="s">
        <v>79</v>
      </c>
      <c r="H6" s="6" t="s">
        <v>66</v>
      </c>
      <c r="I6" s="6" t="s">
        <v>72</v>
      </c>
      <c r="J6" s="6" t="s">
        <v>100</v>
      </c>
      <c r="K6" s="6" t="s">
        <v>84</v>
      </c>
      <c r="L6" s="6" t="s">
        <v>85</v>
      </c>
      <c r="M6" s="6" t="s">
        <v>65</v>
      </c>
      <c r="N6" s="6" t="s">
        <v>76</v>
      </c>
      <c r="O6" s="6" t="s">
        <v>68</v>
      </c>
      <c r="P6" s="6" t="s">
        <v>87</v>
      </c>
      <c r="Q6" s="33" t="s">
        <v>75</v>
      </c>
      <c r="S6" s="10">
        <f t="shared" si="1"/>
        <v>1</v>
      </c>
      <c r="T6" s="10">
        <f t="shared" si="2"/>
        <v>1</v>
      </c>
      <c r="U6" s="10">
        <f t="shared" si="3"/>
        <v>1</v>
      </c>
      <c r="V6" s="10">
        <f t="shared" si="4"/>
        <v>1</v>
      </c>
      <c r="W6" s="10">
        <f t="shared" si="5"/>
        <v>1</v>
      </c>
      <c r="X6" s="10">
        <f t="shared" si="6"/>
        <v>0</v>
      </c>
      <c r="Y6" s="10">
        <f t="shared" si="7"/>
        <v>1</v>
      </c>
      <c r="Z6" s="10">
        <f t="shared" si="8"/>
        <v>0</v>
      </c>
      <c r="AA6" s="10">
        <f t="shared" si="9"/>
        <v>0</v>
      </c>
      <c r="AB6" s="10">
        <f t="shared" si="10"/>
        <v>1</v>
      </c>
      <c r="AC6" s="10">
        <f t="shared" si="11"/>
        <v>1</v>
      </c>
      <c r="AD6" s="10">
        <f t="shared" si="12"/>
        <v>1</v>
      </c>
      <c r="AE6" s="10">
        <f t="shared" si="13"/>
        <v>0</v>
      </c>
      <c r="AF6" s="10">
        <f t="shared" si="14"/>
        <v>0</v>
      </c>
      <c r="AG6" s="10">
        <f t="shared" si="15"/>
        <v>1</v>
      </c>
    </row>
    <row r="7" spans="1:33" x14ac:dyDescent="0.25">
      <c r="A7" s="7" t="s">
        <v>31</v>
      </c>
      <c r="B7" s="33">
        <f t="shared" si="0"/>
        <v>7</v>
      </c>
      <c r="C7" s="60" t="s">
        <v>86</v>
      </c>
      <c r="D7" s="6" t="s">
        <v>78</v>
      </c>
      <c r="E7" s="6" t="s">
        <v>70</v>
      </c>
      <c r="F7" s="6" t="s">
        <v>64</v>
      </c>
      <c r="G7" s="6" t="s">
        <v>99</v>
      </c>
      <c r="H7" s="6" t="s">
        <v>66</v>
      </c>
      <c r="I7" s="6" t="s">
        <v>72</v>
      </c>
      <c r="J7" s="6" t="s">
        <v>77</v>
      </c>
      <c r="K7" s="6" t="s">
        <v>84</v>
      </c>
      <c r="L7" s="6" t="s">
        <v>85</v>
      </c>
      <c r="M7" s="6" t="s">
        <v>74</v>
      </c>
      <c r="N7" s="6" t="s">
        <v>80</v>
      </c>
      <c r="O7" s="6" t="s">
        <v>68</v>
      </c>
      <c r="P7" s="6" t="s">
        <v>73</v>
      </c>
      <c r="Q7" s="33" t="s">
        <v>75</v>
      </c>
      <c r="S7" s="10">
        <f t="shared" si="1"/>
        <v>0</v>
      </c>
      <c r="T7" s="10">
        <f t="shared" si="2"/>
        <v>0</v>
      </c>
      <c r="U7" s="10">
        <f t="shared" si="3"/>
        <v>1</v>
      </c>
      <c r="V7" s="10">
        <f t="shared" si="4"/>
        <v>1</v>
      </c>
      <c r="W7" s="10">
        <f t="shared" si="5"/>
        <v>0</v>
      </c>
      <c r="X7" s="10">
        <f t="shared" si="6"/>
        <v>0</v>
      </c>
      <c r="Y7" s="10">
        <f t="shared" si="7"/>
        <v>1</v>
      </c>
      <c r="Z7" s="10">
        <f t="shared" si="8"/>
        <v>1</v>
      </c>
      <c r="AA7" s="10">
        <f t="shared" si="9"/>
        <v>0</v>
      </c>
      <c r="AB7" s="10">
        <f t="shared" si="10"/>
        <v>1</v>
      </c>
      <c r="AC7" s="10">
        <f t="shared" si="11"/>
        <v>0</v>
      </c>
      <c r="AD7" s="10">
        <f t="shared" si="12"/>
        <v>0</v>
      </c>
      <c r="AE7" s="10">
        <f t="shared" si="13"/>
        <v>0</v>
      </c>
      <c r="AF7" s="10">
        <f t="shared" si="14"/>
        <v>1</v>
      </c>
      <c r="AG7" s="10">
        <f t="shared" si="15"/>
        <v>1</v>
      </c>
    </row>
    <row r="8" spans="1:33" x14ac:dyDescent="0.25">
      <c r="A8" s="7" t="s">
        <v>47</v>
      </c>
      <c r="B8" s="33">
        <f t="shared" si="0"/>
        <v>10</v>
      </c>
      <c r="C8" s="60" t="s">
        <v>71</v>
      </c>
      <c r="D8" s="6" t="s">
        <v>78</v>
      </c>
      <c r="E8" s="6" t="s">
        <v>63</v>
      </c>
      <c r="F8" s="6" t="s">
        <v>64</v>
      </c>
      <c r="G8" s="6" t="s">
        <v>99</v>
      </c>
      <c r="H8" s="6" t="s">
        <v>66</v>
      </c>
      <c r="I8" s="6" t="s">
        <v>72</v>
      </c>
      <c r="J8" s="6" t="s">
        <v>77</v>
      </c>
      <c r="K8" s="6" t="s">
        <v>82</v>
      </c>
      <c r="L8" s="6" t="s">
        <v>85</v>
      </c>
      <c r="M8" s="6" t="s">
        <v>65</v>
      </c>
      <c r="N8" s="6" t="s">
        <v>76</v>
      </c>
      <c r="O8" s="6" t="s">
        <v>68</v>
      </c>
      <c r="P8" s="6" t="s">
        <v>73</v>
      </c>
      <c r="Q8" s="33" t="s">
        <v>75</v>
      </c>
      <c r="S8" s="10">
        <f t="shared" si="1"/>
        <v>1</v>
      </c>
      <c r="T8" s="10">
        <f t="shared" si="2"/>
        <v>0</v>
      </c>
      <c r="U8" s="10">
        <f t="shared" si="3"/>
        <v>0</v>
      </c>
      <c r="V8" s="10">
        <f t="shared" si="4"/>
        <v>1</v>
      </c>
      <c r="W8" s="10">
        <f t="shared" si="5"/>
        <v>0</v>
      </c>
      <c r="X8" s="10">
        <f t="shared" si="6"/>
        <v>0</v>
      </c>
      <c r="Y8" s="10">
        <f t="shared" si="7"/>
        <v>1</v>
      </c>
      <c r="Z8" s="10">
        <f t="shared" si="8"/>
        <v>1</v>
      </c>
      <c r="AA8" s="10">
        <f t="shared" si="9"/>
        <v>1</v>
      </c>
      <c r="AB8" s="10">
        <f t="shared" si="10"/>
        <v>1</v>
      </c>
      <c r="AC8" s="10">
        <f t="shared" si="11"/>
        <v>1</v>
      </c>
      <c r="AD8" s="10">
        <f t="shared" si="12"/>
        <v>1</v>
      </c>
      <c r="AE8" s="10">
        <f t="shared" si="13"/>
        <v>0</v>
      </c>
      <c r="AF8" s="10">
        <f t="shared" si="14"/>
        <v>1</v>
      </c>
      <c r="AG8" s="10">
        <f t="shared" si="15"/>
        <v>1</v>
      </c>
    </row>
    <row r="9" spans="1:33" x14ac:dyDescent="0.25">
      <c r="A9" s="7" t="s">
        <v>48</v>
      </c>
      <c r="B9" s="33">
        <f t="shared" si="0"/>
        <v>9</v>
      </c>
      <c r="C9" s="60" t="s">
        <v>71</v>
      </c>
      <c r="D9" s="6" t="s">
        <v>62</v>
      </c>
      <c r="E9" s="6" t="s">
        <v>63</v>
      </c>
      <c r="F9" s="6" t="s">
        <v>64</v>
      </c>
      <c r="G9" s="6" t="s">
        <v>99</v>
      </c>
      <c r="H9" s="6" t="s">
        <v>66</v>
      </c>
      <c r="I9" s="6" t="s">
        <v>83</v>
      </c>
      <c r="J9" s="6" t="s">
        <v>77</v>
      </c>
      <c r="K9" s="6" t="s">
        <v>84</v>
      </c>
      <c r="L9" s="6" t="s">
        <v>85</v>
      </c>
      <c r="M9" s="6" t="s">
        <v>65</v>
      </c>
      <c r="N9" s="6" t="s">
        <v>76</v>
      </c>
      <c r="O9" s="6" t="s">
        <v>67</v>
      </c>
      <c r="P9" s="6" t="s">
        <v>73</v>
      </c>
      <c r="Q9" s="33" t="s">
        <v>90</v>
      </c>
      <c r="S9" s="10">
        <f t="shared" si="1"/>
        <v>1</v>
      </c>
      <c r="T9" s="10">
        <f t="shared" si="2"/>
        <v>1</v>
      </c>
      <c r="U9" s="10">
        <f t="shared" si="3"/>
        <v>0</v>
      </c>
      <c r="V9" s="10">
        <f t="shared" si="4"/>
        <v>1</v>
      </c>
      <c r="W9" s="10">
        <f t="shared" si="5"/>
        <v>0</v>
      </c>
      <c r="X9" s="10">
        <f t="shared" si="6"/>
        <v>0</v>
      </c>
      <c r="Y9" s="10">
        <f t="shared" si="7"/>
        <v>0</v>
      </c>
      <c r="Z9" s="10">
        <f t="shared" si="8"/>
        <v>1</v>
      </c>
      <c r="AA9" s="10">
        <f t="shared" si="9"/>
        <v>0</v>
      </c>
      <c r="AB9" s="10">
        <f t="shared" si="10"/>
        <v>1</v>
      </c>
      <c r="AC9" s="10">
        <f t="shared" si="11"/>
        <v>1</v>
      </c>
      <c r="AD9" s="10">
        <f t="shared" si="12"/>
        <v>1</v>
      </c>
      <c r="AE9" s="10">
        <f t="shared" si="13"/>
        <v>1</v>
      </c>
      <c r="AF9" s="10">
        <f t="shared" si="14"/>
        <v>1</v>
      </c>
      <c r="AG9" s="10">
        <f t="shared" si="15"/>
        <v>0</v>
      </c>
    </row>
    <row r="10" spans="1:33" x14ac:dyDescent="0.25">
      <c r="A10" s="7" t="s">
        <v>49</v>
      </c>
      <c r="B10" s="33">
        <f t="shared" si="0"/>
        <v>9</v>
      </c>
      <c r="C10" s="60" t="s">
        <v>71</v>
      </c>
      <c r="D10" s="6" t="s">
        <v>62</v>
      </c>
      <c r="E10" s="6" t="s">
        <v>63</v>
      </c>
      <c r="F10" s="6" t="s">
        <v>64</v>
      </c>
      <c r="G10" s="6" t="s">
        <v>99</v>
      </c>
      <c r="H10" s="6" t="s">
        <v>66</v>
      </c>
      <c r="I10" s="6" t="s">
        <v>83</v>
      </c>
      <c r="J10" s="6" t="s">
        <v>77</v>
      </c>
      <c r="K10" s="6" t="s">
        <v>84</v>
      </c>
      <c r="L10" s="6" t="s">
        <v>85</v>
      </c>
      <c r="M10" s="6" t="s">
        <v>65</v>
      </c>
      <c r="N10" s="6" t="s">
        <v>76</v>
      </c>
      <c r="O10" s="6" t="s">
        <v>67</v>
      </c>
      <c r="P10" s="6" t="s">
        <v>73</v>
      </c>
      <c r="Q10" s="33" t="s">
        <v>90</v>
      </c>
      <c r="S10" s="10">
        <f t="shared" si="1"/>
        <v>1</v>
      </c>
      <c r="T10" s="10">
        <f t="shared" si="2"/>
        <v>1</v>
      </c>
      <c r="U10" s="10">
        <f t="shared" si="3"/>
        <v>0</v>
      </c>
      <c r="V10" s="10">
        <f t="shared" si="4"/>
        <v>1</v>
      </c>
      <c r="W10" s="10">
        <f t="shared" si="5"/>
        <v>0</v>
      </c>
      <c r="X10" s="10">
        <f t="shared" si="6"/>
        <v>0</v>
      </c>
      <c r="Y10" s="10">
        <f t="shared" si="7"/>
        <v>0</v>
      </c>
      <c r="Z10" s="10">
        <f t="shared" si="8"/>
        <v>1</v>
      </c>
      <c r="AA10" s="10">
        <f t="shared" si="9"/>
        <v>0</v>
      </c>
      <c r="AB10" s="10">
        <f t="shared" si="10"/>
        <v>1</v>
      </c>
      <c r="AC10" s="10">
        <f t="shared" si="11"/>
        <v>1</v>
      </c>
      <c r="AD10" s="10">
        <f t="shared" si="12"/>
        <v>1</v>
      </c>
      <c r="AE10" s="10">
        <f t="shared" si="13"/>
        <v>1</v>
      </c>
      <c r="AF10" s="10">
        <f t="shared" si="14"/>
        <v>1</v>
      </c>
      <c r="AG10" s="10">
        <f t="shared" si="15"/>
        <v>0</v>
      </c>
    </row>
    <row r="11" spans="1:33" x14ac:dyDescent="0.25">
      <c r="A11" s="7" t="s">
        <v>50</v>
      </c>
      <c r="B11" s="33">
        <f t="shared" si="0"/>
        <v>11</v>
      </c>
      <c r="C11" s="60" t="s">
        <v>71</v>
      </c>
      <c r="D11" s="6" t="s">
        <v>62</v>
      </c>
      <c r="E11" s="6" t="s">
        <v>70</v>
      </c>
      <c r="F11" s="6" t="s">
        <v>64</v>
      </c>
      <c r="G11" s="6" t="s">
        <v>79</v>
      </c>
      <c r="H11" s="6" t="s">
        <v>66</v>
      </c>
      <c r="I11" s="6" t="s">
        <v>83</v>
      </c>
      <c r="J11" s="6" t="s">
        <v>77</v>
      </c>
      <c r="K11" s="6" t="s">
        <v>82</v>
      </c>
      <c r="L11" s="6" t="s">
        <v>85</v>
      </c>
      <c r="M11" s="6" t="s">
        <v>65</v>
      </c>
      <c r="N11" s="6" t="s">
        <v>76</v>
      </c>
      <c r="O11" s="6" t="s">
        <v>68</v>
      </c>
      <c r="P11" s="6" t="s">
        <v>87</v>
      </c>
      <c r="Q11" s="33" t="s">
        <v>75</v>
      </c>
      <c r="S11" s="10">
        <f t="shared" si="1"/>
        <v>1</v>
      </c>
      <c r="T11" s="10">
        <f t="shared" si="2"/>
        <v>1</v>
      </c>
      <c r="U11" s="10">
        <f t="shared" si="3"/>
        <v>1</v>
      </c>
      <c r="V11" s="10">
        <f t="shared" si="4"/>
        <v>1</v>
      </c>
      <c r="W11" s="10">
        <f t="shared" si="5"/>
        <v>1</v>
      </c>
      <c r="X11" s="10">
        <f t="shared" si="6"/>
        <v>0</v>
      </c>
      <c r="Y11" s="10">
        <f t="shared" si="7"/>
        <v>0</v>
      </c>
      <c r="Z11" s="10">
        <f t="shared" si="8"/>
        <v>1</v>
      </c>
      <c r="AA11" s="10">
        <f t="shared" si="9"/>
        <v>1</v>
      </c>
      <c r="AB11" s="10">
        <f t="shared" si="10"/>
        <v>1</v>
      </c>
      <c r="AC11" s="10">
        <f t="shared" si="11"/>
        <v>1</v>
      </c>
      <c r="AD11" s="10">
        <f t="shared" si="12"/>
        <v>1</v>
      </c>
      <c r="AE11" s="10">
        <f t="shared" si="13"/>
        <v>0</v>
      </c>
      <c r="AF11" s="10">
        <f t="shared" si="14"/>
        <v>0</v>
      </c>
      <c r="AG11" s="10">
        <f t="shared" si="15"/>
        <v>1</v>
      </c>
    </row>
    <row r="12" spans="1:33" x14ac:dyDescent="0.25">
      <c r="A12" s="7" t="s">
        <v>32</v>
      </c>
      <c r="B12" s="33">
        <f t="shared" si="0"/>
        <v>11</v>
      </c>
      <c r="C12" s="60" t="s">
        <v>71</v>
      </c>
      <c r="D12" s="6" t="s">
        <v>62</v>
      </c>
      <c r="E12" s="6" t="s">
        <v>70</v>
      </c>
      <c r="F12" s="6" t="s">
        <v>81</v>
      </c>
      <c r="G12" s="6" t="s">
        <v>79</v>
      </c>
      <c r="H12" s="6" t="s">
        <v>66</v>
      </c>
      <c r="I12" s="6" t="s">
        <v>72</v>
      </c>
      <c r="J12" s="6" t="s">
        <v>77</v>
      </c>
      <c r="K12" s="6" t="s">
        <v>82</v>
      </c>
      <c r="L12" s="6" t="s">
        <v>85</v>
      </c>
      <c r="M12" s="6" t="s">
        <v>74</v>
      </c>
      <c r="N12" s="6" t="s">
        <v>76</v>
      </c>
      <c r="O12" s="6" t="s">
        <v>67</v>
      </c>
      <c r="P12" s="6" t="s">
        <v>73</v>
      </c>
      <c r="Q12" s="33" t="s">
        <v>90</v>
      </c>
      <c r="S12" s="10">
        <f t="shared" si="1"/>
        <v>1</v>
      </c>
      <c r="T12" s="10">
        <f t="shared" si="2"/>
        <v>1</v>
      </c>
      <c r="U12" s="10">
        <f t="shared" si="3"/>
        <v>1</v>
      </c>
      <c r="V12" s="10">
        <f t="shared" si="4"/>
        <v>0</v>
      </c>
      <c r="W12" s="10">
        <f t="shared" si="5"/>
        <v>1</v>
      </c>
      <c r="X12" s="10">
        <f t="shared" si="6"/>
        <v>0</v>
      </c>
      <c r="Y12" s="10">
        <f t="shared" si="7"/>
        <v>1</v>
      </c>
      <c r="Z12" s="10">
        <f t="shared" si="8"/>
        <v>1</v>
      </c>
      <c r="AA12" s="10">
        <f t="shared" si="9"/>
        <v>1</v>
      </c>
      <c r="AB12" s="10">
        <f t="shared" si="10"/>
        <v>1</v>
      </c>
      <c r="AC12" s="10">
        <f t="shared" si="11"/>
        <v>0</v>
      </c>
      <c r="AD12" s="10">
        <f t="shared" si="12"/>
        <v>1</v>
      </c>
      <c r="AE12" s="10">
        <f t="shared" si="13"/>
        <v>1</v>
      </c>
      <c r="AF12" s="10">
        <f t="shared" si="14"/>
        <v>1</v>
      </c>
      <c r="AG12" s="10">
        <f t="shared" si="15"/>
        <v>0</v>
      </c>
    </row>
    <row r="13" spans="1:33" x14ac:dyDescent="0.25">
      <c r="A13" s="7" t="s">
        <v>51</v>
      </c>
      <c r="B13" s="33">
        <f t="shared" si="0"/>
        <v>12</v>
      </c>
      <c r="C13" s="60" t="s">
        <v>71</v>
      </c>
      <c r="D13" s="6" t="s">
        <v>62</v>
      </c>
      <c r="E13" s="6" t="s">
        <v>70</v>
      </c>
      <c r="F13" s="6" t="s">
        <v>64</v>
      </c>
      <c r="G13" s="6" t="s">
        <v>79</v>
      </c>
      <c r="H13" s="6" t="s">
        <v>66</v>
      </c>
      <c r="I13" s="6" t="s">
        <v>83</v>
      </c>
      <c r="J13" s="6" t="s">
        <v>77</v>
      </c>
      <c r="K13" s="6" t="s">
        <v>84</v>
      </c>
      <c r="L13" s="6" t="s">
        <v>85</v>
      </c>
      <c r="M13" s="6" t="s">
        <v>65</v>
      </c>
      <c r="N13" s="6" t="s">
        <v>76</v>
      </c>
      <c r="O13" s="6" t="s">
        <v>67</v>
      </c>
      <c r="P13" s="6" t="s">
        <v>73</v>
      </c>
      <c r="Q13" s="33" t="s">
        <v>75</v>
      </c>
      <c r="S13" s="10">
        <f t="shared" si="1"/>
        <v>1</v>
      </c>
      <c r="T13" s="10">
        <f t="shared" si="2"/>
        <v>1</v>
      </c>
      <c r="U13" s="10">
        <f t="shared" si="3"/>
        <v>1</v>
      </c>
      <c r="V13" s="10">
        <f t="shared" si="4"/>
        <v>1</v>
      </c>
      <c r="W13" s="10">
        <f t="shared" si="5"/>
        <v>1</v>
      </c>
      <c r="X13" s="10">
        <f t="shared" si="6"/>
        <v>0</v>
      </c>
      <c r="Y13" s="10">
        <f t="shared" si="7"/>
        <v>0</v>
      </c>
      <c r="Z13" s="10">
        <f t="shared" si="8"/>
        <v>1</v>
      </c>
      <c r="AA13" s="10">
        <f t="shared" si="9"/>
        <v>0</v>
      </c>
      <c r="AB13" s="10">
        <f t="shared" si="10"/>
        <v>1</v>
      </c>
      <c r="AC13" s="10">
        <f t="shared" si="11"/>
        <v>1</v>
      </c>
      <c r="AD13" s="10">
        <f t="shared" si="12"/>
        <v>1</v>
      </c>
      <c r="AE13" s="10">
        <f t="shared" si="13"/>
        <v>1</v>
      </c>
      <c r="AF13" s="10">
        <f t="shared" si="14"/>
        <v>1</v>
      </c>
      <c r="AG13" s="10">
        <f t="shared" si="15"/>
        <v>1</v>
      </c>
    </row>
    <row r="14" spans="1:33" x14ac:dyDescent="0.25">
      <c r="A14" s="7" t="s">
        <v>52</v>
      </c>
      <c r="B14" s="33">
        <f t="shared" si="0"/>
        <v>11</v>
      </c>
      <c r="C14" s="60" t="s">
        <v>71</v>
      </c>
      <c r="D14" s="6" t="s">
        <v>62</v>
      </c>
      <c r="E14" s="6" t="s">
        <v>70</v>
      </c>
      <c r="F14" s="6" t="s">
        <v>64</v>
      </c>
      <c r="G14" s="6" t="s">
        <v>79</v>
      </c>
      <c r="H14" s="6" t="s">
        <v>66</v>
      </c>
      <c r="I14" s="6" t="s">
        <v>72</v>
      </c>
      <c r="J14" s="6" t="s">
        <v>77</v>
      </c>
      <c r="K14" s="6" t="s">
        <v>82</v>
      </c>
      <c r="L14" s="6" t="s">
        <v>85</v>
      </c>
      <c r="M14" s="6" t="s">
        <v>65</v>
      </c>
      <c r="N14" s="6" t="s">
        <v>76</v>
      </c>
      <c r="O14" s="6" t="s">
        <v>68</v>
      </c>
      <c r="P14" s="6" t="s">
        <v>87</v>
      </c>
      <c r="Q14" s="33" t="s">
        <v>90</v>
      </c>
      <c r="S14" s="10">
        <f t="shared" si="1"/>
        <v>1</v>
      </c>
      <c r="T14" s="10">
        <f t="shared" si="2"/>
        <v>1</v>
      </c>
      <c r="U14" s="10">
        <f t="shared" si="3"/>
        <v>1</v>
      </c>
      <c r="V14" s="10">
        <f t="shared" si="4"/>
        <v>1</v>
      </c>
      <c r="W14" s="10">
        <f t="shared" si="5"/>
        <v>1</v>
      </c>
      <c r="X14" s="10">
        <f t="shared" si="6"/>
        <v>0</v>
      </c>
      <c r="Y14" s="10">
        <f t="shared" si="7"/>
        <v>1</v>
      </c>
      <c r="Z14" s="10">
        <f t="shared" si="8"/>
        <v>1</v>
      </c>
      <c r="AA14" s="10">
        <f t="shared" si="9"/>
        <v>1</v>
      </c>
      <c r="AB14" s="10">
        <f t="shared" si="10"/>
        <v>1</v>
      </c>
      <c r="AC14" s="10">
        <f t="shared" si="11"/>
        <v>1</v>
      </c>
      <c r="AD14" s="10">
        <f t="shared" si="12"/>
        <v>1</v>
      </c>
      <c r="AE14" s="10">
        <f t="shared" si="13"/>
        <v>0</v>
      </c>
      <c r="AF14" s="10">
        <f t="shared" si="14"/>
        <v>0</v>
      </c>
      <c r="AG14" s="10">
        <f t="shared" si="15"/>
        <v>0</v>
      </c>
    </row>
    <row r="15" spans="1:33" x14ac:dyDescent="0.25">
      <c r="A15" s="7" t="s">
        <v>53</v>
      </c>
      <c r="B15" s="33">
        <f t="shared" si="0"/>
        <v>10</v>
      </c>
      <c r="C15" s="60" t="s">
        <v>71</v>
      </c>
      <c r="D15" s="6" t="s">
        <v>62</v>
      </c>
      <c r="E15" s="6" t="s">
        <v>63</v>
      </c>
      <c r="F15" s="6" t="s">
        <v>64</v>
      </c>
      <c r="G15" s="6" t="s">
        <v>99</v>
      </c>
      <c r="H15" s="6" t="s">
        <v>61</v>
      </c>
      <c r="I15" s="6" t="s">
        <v>72</v>
      </c>
      <c r="J15" s="6" t="s">
        <v>77</v>
      </c>
      <c r="K15" s="6" t="s">
        <v>82</v>
      </c>
      <c r="L15" s="6" t="s">
        <v>91</v>
      </c>
      <c r="M15" s="6" t="s">
        <v>65</v>
      </c>
      <c r="N15" s="6" t="s">
        <v>76</v>
      </c>
      <c r="O15" s="6" t="s">
        <v>68</v>
      </c>
      <c r="P15" s="6" t="s">
        <v>73</v>
      </c>
      <c r="Q15" s="33" t="s">
        <v>90</v>
      </c>
      <c r="S15" s="10">
        <f t="shared" si="1"/>
        <v>1</v>
      </c>
      <c r="T15" s="10">
        <f t="shared" si="2"/>
        <v>1</v>
      </c>
      <c r="U15" s="10">
        <f t="shared" si="3"/>
        <v>0</v>
      </c>
      <c r="V15" s="10">
        <f t="shared" si="4"/>
        <v>1</v>
      </c>
      <c r="W15" s="10">
        <f t="shared" si="5"/>
        <v>0</v>
      </c>
      <c r="X15" s="10">
        <f t="shared" si="6"/>
        <v>1</v>
      </c>
      <c r="Y15" s="10">
        <f t="shared" si="7"/>
        <v>1</v>
      </c>
      <c r="Z15" s="10">
        <f t="shared" si="8"/>
        <v>1</v>
      </c>
      <c r="AA15" s="10">
        <f t="shared" si="9"/>
        <v>1</v>
      </c>
      <c r="AB15" s="10">
        <f t="shared" si="10"/>
        <v>0</v>
      </c>
      <c r="AC15" s="10">
        <f t="shared" si="11"/>
        <v>1</v>
      </c>
      <c r="AD15" s="10">
        <f t="shared" si="12"/>
        <v>1</v>
      </c>
      <c r="AE15" s="10">
        <f t="shared" si="13"/>
        <v>0</v>
      </c>
      <c r="AF15" s="10">
        <f t="shared" si="14"/>
        <v>1</v>
      </c>
      <c r="AG15" s="10">
        <f t="shared" si="15"/>
        <v>0</v>
      </c>
    </row>
    <row r="16" spans="1:33" x14ac:dyDescent="0.25">
      <c r="A16" s="7" t="s">
        <v>54</v>
      </c>
      <c r="B16" s="33">
        <f t="shared" si="0"/>
        <v>13</v>
      </c>
      <c r="C16" s="60" t="s">
        <v>71</v>
      </c>
      <c r="D16" s="6" t="s">
        <v>62</v>
      </c>
      <c r="E16" s="6" t="s">
        <v>63</v>
      </c>
      <c r="F16" s="6" t="s">
        <v>64</v>
      </c>
      <c r="G16" s="6" t="s">
        <v>79</v>
      </c>
      <c r="H16" s="6" t="s">
        <v>66</v>
      </c>
      <c r="I16" s="6" t="s">
        <v>72</v>
      </c>
      <c r="J16" s="6" t="s">
        <v>77</v>
      </c>
      <c r="K16" s="6" t="s">
        <v>82</v>
      </c>
      <c r="L16" s="6" t="s">
        <v>85</v>
      </c>
      <c r="M16" s="6" t="s">
        <v>65</v>
      </c>
      <c r="N16" s="6" t="s">
        <v>76</v>
      </c>
      <c r="O16" s="6" t="s">
        <v>67</v>
      </c>
      <c r="P16" s="6" t="s">
        <v>73</v>
      </c>
      <c r="Q16" s="33" t="s">
        <v>75</v>
      </c>
      <c r="S16" s="10">
        <f t="shared" si="1"/>
        <v>1</v>
      </c>
      <c r="T16" s="10">
        <f t="shared" si="2"/>
        <v>1</v>
      </c>
      <c r="U16" s="10">
        <f t="shared" si="3"/>
        <v>0</v>
      </c>
      <c r="V16" s="10">
        <f t="shared" si="4"/>
        <v>1</v>
      </c>
      <c r="W16" s="10">
        <f t="shared" si="5"/>
        <v>1</v>
      </c>
      <c r="X16" s="10">
        <f t="shared" si="6"/>
        <v>0</v>
      </c>
      <c r="Y16" s="10">
        <f t="shared" si="7"/>
        <v>1</v>
      </c>
      <c r="Z16" s="10">
        <f t="shared" si="8"/>
        <v>1</v>
      </c>
      <c r="AA16" s="10">
        <f t="shared" si="9"/>
        <v>1</v>
      </c>
      <c r="AB16" s="10">
        <f t="shared" si="10"/>
        <v>1</v>
      </c>
      <c r="AC16" s="10">
        <f t="shared" si="11"/>
        <v>1</v>
      </c>
      <c r="AD16" s="10">
        <f t="shared" si="12"/>
        <v>1</v>
      </c>
      <c r="AE16" s="10">
        <f t="shared" si="13"/>
        <v>1</v>
      </c>
      <c r="AF16" s="10">
        <f t="shared" si="14"/>
        <v>1</v>
      </c>
      <c r="AG16" s="10">
        <f t="shared" si="15"/>
        <v>1</v>
      </c>
    </row>
    <row r="17" spans="1:41" x14ac:dyDescent="0.25">
      <c r="A17" s="7" t="s">
        <v>55</v>
      </c>
      <c r="B17" s="33">
        <f t="shared" si="0"/>
        <v>13</v>
      </c>
      <c r="C17" s="60" t="s">
        <v>71</v>
      </c>
      <c r="D17" s="6" t="s">
        <v>62</v>
      </c>
      <c r="E17" s="6" t="s">
        <v>70</v>
      </c>
      <c r="F17" s="6" t="s">
        <v>64</v>
      </c>
      <c r="G17" s="6" t="s">
        <v>79</v>
      </c>
      <c r="H17" s="6" t="s">
        <v>66</v>
      </c>
      <c r="I17" s="6" t="s">
        <v>72</v>
      </c>
      <c r="J17" s="6" t="s">
        <v>77</v>
      </c>
      <c r="K17" s="6" t="s">
        <v>84</v>
      </c>
      <c r="L17" s="6" t="s">
        <v>85</v>
      </c>
      <c r="M17" s="6" t="s">
        <v>65</v>
      </c>
      <c r="N17" s="6" t="s">
        <v>76</v>
      </c>
      <c r="O17" s="6" t="s">
        <v>67</v>
      </c>
      <c r="P17" s="6" t="s">
        <v>73</v>
      </c>
      <c r="Q17" s="33" t="s">
        <v>75</v>
      </c>
      <c r="S17" s="10">
        <f t="shared" si="1"/>
        <v>1</v>
      </c>
      <c r="T17" s="10">
        <f t="shared" si="2"/>
        <v>1</v>
      </c>
      <c r="U17" s="10">
        <f t="shared" si="3"/>
        <v>1</v>
      </c>
      <c r="V17" s="10">
        <f t="shared" si="4"/>
        <v>1</v>
      </c>
      <c r="W17" s="10">
        <f t="shared" si="5"/>
        <v>1</v>
      </c>
      <c r="X17" s="10">
        <f t="shared" si="6"/>
        <v>0</v>
      </c>
      <c r="Y17" s="10">
        <f t="shared" si="7"/>
        <v>1</v>
      </c>
      <c r="Z17" s="10">
        <f t="shared" si="8"/>
        <v>1</v>
      </c>
      <c r="AA17" s="10">
        <f t="shared" si="9"/>
        <v>0</v>
      </c>
      <c r="AB17" s="10">
        <f t="shared" si="10"/>
        <v>1</v>
      </c>
      <c r="AC17" s="10">
        <f t="shared" si="11"/>
        <v>1</v>
      </c>
      <c r="AD17" s="10">
        <f t="shared" si="12"/>
        <v>1</v>
      </c>
      <c r="AE17" s="10">
        <f t="shared" si="13"/>
        <v>1</v>
      </c>
      <c r="AF17" s="10">
        <f t="shared" si="14"/>
        <v>1</v>
      </c>
      <c r="AG17" s="10">
        <f t="shared" si="15"/>
        <v>1</v>
      </c>
    </row>
    <row r="18" spans="1:41" x14ac:dyDescent="0.25">
      <c r="A18" s="7" t="s">
        <v>43</v>
      </c>
      <c r="B18" s="33">
        <f t="shared" si="0"/>
        <v>10</v>
      </c>
      <c r="C18" s="60" t="s">
        <v>86</v>
      </c>
      <c r="D18" s="6" t="s">
        <v>62</v>
      </c>
      <c r="E18" s="6" t="s">
        <v>63</v>
      </c>
      <c r="F18" s="6" t="s">
        <v>64</v>
      </c>
      <c r="G18" s="6" t="s">
        <v>79</v>
      </c>
      <c r="H18" s="6" t="s">
        <v>66</v>
      </c>
      <c r="I18" s="6" t="s">
        <v>83</v>
      </c>
      <c r="J18" s="6" t="s">
        <v>77</v>
      </c>
      <c r="K18" s="6" t="s">
        <v>82</v>
      </c>
      <c r="L18" s="6" t="s">
        <v>85</v>
      </c>
      <c r="M18" s="6" t="s">
        <v>65</v>
      </c>
      <c r="N18" s="6" t="s">
        <v>76</v>
      </c>
      <c r="O18" s="6" t="s">
        <v>67</v>
      </c>
      <c r="P18" s="6" t="s">
        <v>73</v>
      </c>
      <c r="Q18" s="33" t="s">
        <v>90</v>
      </c>
      <c r="S18" s="10">
        <f t="shared" si="1"/>
        <v>0</v>
      </c>
      <c r="T18" s="10">
        <f t="shared" si="2"/>
        <v>1</v>
      </c>
      <c r="U18" s="10">
        <f t="shared" si="3"/>
        <v>0</v>
      </c>
      <c r="V18" s="10">
        <f t="shared" si="4"/>
        <v>1</v>
      </c>
      <c r="W18" s="10">
        <f t="shared" si="5"/>
        <v>1</v>
      </c>
      <c r="X18" s="10">
        <f t="shared" si="6"/>
        <v>0</v>
      </c>
      <c r="Y18" s="10">
        <f t="shared" si="7"/>
        <v>0</v>
      </c>
      <c r="Z18" s="10">
        <f t="shared" si="8"/>
        <v>1</v>
      </c>
      <c r="AA18" s="10">
        <f t="shared" si="9"/>
        <v>1</v>
      </c>
      <c r="AB18" s="10">
        <f t="shared" si="10"/>
        <v>1</v>
      </c>
      <c r="AC18" s="10">
        <f t="shared" si="11"/>
        <v>1</v>
      </c>
      <c r="AD18" s="10">
        <f t="shared" si="12"/>
        <v>1</v>
      </c>
      <c r="AE18" s="10">
        <f t="shared" si="13"/>
        <v>1</v>
      </c>
      <c r="AF18" s="10">
        <f t="shared" si="14"/>
        <v>1</v>
      </c>
      <c r="AG18" s="10">
        <f t="shared" si="15"/>
        <v>0</v>
      </c>
    </row>
    <row r="19" spans="1:41" x14ac:dyDescent="0.25">
      <c r="A19" s="7" t="s">
        <v>33</v>
      </c>
      <c r="B19" s="33">
        <f t="shared" si="0"/>
        <v>10</v>
      </c>
      <c r="C19" s="60" t="s">
        <v>71</v>
      </c>
      <c r="D19" s="6" t="s">
        <v>78</v>
      </c>
      <c r="E19" s="6" t="s">
        <v>63</v>
      </c>
      <c r="F19" s="6" t="s">
        <v>81</v>
      </c>
      <c r="G19" s="6" t="s">
        <v>79</v>
      </c>
      <c r="H19" s="6" t="s">
        <v>66</v>
      </c>
      <c r="I19" s="6" t="s">
        <v>72</v>
      </c>
      <c r="J19" s="6" t="s">
        <v>77</v>
      </c>
      <c r="K19" s="6" t="s">
        <v>82</v>
      </c>
      <c r="L19" s="6" t="s">
        <v>85</v>
      </c>
      <c r="M19" s="6" t="s">
        <v>65</v>
      </c>
      <c r="N19" s="6" t="s">
        <v>76</v>
      </c>
      <c r="O19" s="6" t="s">
        <v>67</v>
      </c>
      <c r="P19" s="6" t="s">
        <v>73</v>
      </c>
      <c r="Q19" s="33" t="s">
        <v>90</v>
      </c>
      <c r="S19" s="10">
        <f t="shared" si="1"/>
        <v>1</v>
      </c>
      <c r="T19" s="10">
        <f t="shared" si="2"/>
        <v>0</v>
      </c>
      <c r="U19" s="10">
        <f t="shared" si="3"/>
        <v>0</v>
      </c>
      <c r="V19" s="10">
        <f t="shared" si="4"/>
        <v>0</v>
      </c>
      <c r="W19" s="10">
        <f t="shared" si="5"/>
        <v>1</v>
      </c>
      <c r="X19" s="10">
        <f t="shared" si="6"/>
        <v>0</v>
      </c>
      <c r="Y19" s="10">
        <f t="shared" si="7"/>
        <v>1</v>
      </c>
      <c r="Z19" s="10">
        <f t="shared" si="8"/>
        <v>1</v>
      </c>
      <c r="AA19" s="10">
        <f t="shared" si="9"/>
        <v>1</v>
      </c>
      <c r="AB19" s="10">
        <f t="shared" si="10"/>
        <v>1</v>
      </c>
      <c r="AC19" s="10">
        <f t="shared" si="11"/>
        <v>1</v>
      </c>
      <c r="AD19" s="10">
        <f t="shared" si="12"/>
        <v>1</v>
      </c>
      <c r="AE19" s="10">
        <f t="shared" si="13"/>
        <v>1</v>
      </c>
      <c r="AF19" s="10">
        <f t="shared" si="14"/>
        <v>1</v>
      </c>
      <c r="AG19" s="10">
        <f t="shared" si="15"/>
        <v>0</v>
      </c>
    </row>
    <row r="20" spans="1:41" x14ac:dyDescent="0.25">
      <c r="A20" s="7" t="s">
        <v>34</v>
      </c>
      <c r="B20" s="33">
        <f t="shared" si="0"/>
        <v>12</v>
      </c>
      <c r="C20" s="60" t="s">
        <v>71</v>
      </c>
      <c r="D20" s="6" t="s">
        <v>62</v>
      </c>
      <c r="E20" s="6" t="s">
        <v>63</v>
      </c>
      <c r="F20" s="6" t="s">
        <v>64</v>
      </c>
      <c r="G20" s="6" t="s">
        <v>79</v>
      </c>
      <c r="H20" s="6" t="s">
        <v>66</v>
      </c>
      <c r="I20" s="6" t="s">
        <v>72</v>
      </c>
      <c r="J20" s="6" t="s">
        <v>77</v>
      </c>
      <c r="K20" s="6" t="s">
        <v>84</v>
      </c>
      <c r="L20" s="6" t="s">
        <v>85</v>
      </c>
      <c r="M20" s="6" t="s">
        <v>65</v>
      </c>
      <c r="N20" s="6" t="s">
        <v>76</v>
      </c>
      <c r="O20" s="6" t="s">
        <v>67</v>
      </c>
      <c r="P20" s="6" t="s">
        <v>73</v>
      </c>
      <c r="Q20" s="33" t="s">
        <v>75</v>
      </c>
      <c r="S20" s="10">
        <f t="shared" si="1"/>
        <v>1</v>
      </c>
      <c r="T20" s="10">
        <f t="shared" si="2"/>
        <v>1</v>
      </c>
      <c r="U20" s="10">
        <f t="shared" si="3"/>
        <v>0</v>
      </c>
      <c r="V20" s="10">
        <f t="shared" si="4"/>
        <v>1</v>
      </c>
      <c r="W20" s="10">
        <f t="shared" si="5"/>
        <v>1</v>
      </c>
      <c r="X20" s="10">
        <f t="shared" si="6"/>
        <v>0</v>
      </c>
      <c r="Y20" s="10">
        <f t="shared" si="7"/>
        <v>1</v>
      </c>
      <c r="Z20" s="10">
        <f t="shared" si="8"/>
        <v>1</v>
      </c>
      <c r="AA20" s="10">
        <f t="shared" si="9"/>
        <v>0</v>
      </c>
      <c r="AB20" s="10">
        <f t="shared" si="10"/>
        <v>1</v>
      </c>
      <c r="AC20" s="10">
        <f t="shared" si="11"/>
        <v>1</v>
      </c>
      <c r="AD20" s="10">
        <f t="shared" si="12"/>
        <v>1</v>
      </c>
      <c r="AE20" s="10">
        <f t="shared" si="13"/>
        <v>1</v>
      </c>
      <c r="AF20" s="10">
        <f t="shared" si="14"/>
        <v>1</v>
      </c>
      <c r="AG20" s="10">
        <f t="shared" si="15"/>
        <v>1</v>
      </c>
    </row>
    <row r="21" spans="1:41" x14ac:dyDescent="0.25">
      <c r="A21" s="7" t="s">
        <v>35</v>
      </c>
      <c r="B21" s="33">
        <f t="shared" si="0"/>
        <v>10</v>
      </c>
      <c r="C21" s="60" t="s">
        <v>71</v>
      </c>
      <c r="D21" s="6" t="s">
        <v>62</v>
      </c>
      <c r="E21" s="6" t="s">
        <v>63</v>
      </c>
      <c r="F21" s="6" t="s">
        <v>64</v>
      </c>
      <c r="G21" s="6" t="s">
        <v>79</v>
      </c>
      <c r="H21" s="6" t="s">
        <v>66</v>
      </c>
      <c r="I21" s="6" t="s">
        <v>83</v>
      </c>
      <c r="J21" s="6" t="s">
        <v>77</v>
      </c>
      <c r="K21" s="6" t="s">
        <v>82</v>
      </c>
      <c r="L21" s="6" t="s">
        <v>85</v>
      </c>
      <c r="M21" s="6" t="s">
        <v>65</v>
      </c>
      <c r="N21" s="6" t="s">
        <v>76</v>
      </c>
      <c r="O21" s="6" t="s">
        <v>67</v>
      </c>
      <c r="P21" s="6" t="s">
        <v>87</v>
      </c>
      <c r="Q21" s="33" t="s">
        <v>90</v>
      </c>
      <c r="S21" s="10">
        <f t="shared" si="1"/>
        <v>1</v>
      </c>
      <c r="T21" s="10">
        <f t="shared" si="2"/>
        <v>1</v>
      </c>
      <c r="U21" s="10">
        <f t="shared" si="3"/>
        <v>0</v>
      </c>
      <c r="V21" s="10">
        <f t="shared" si="4"/>
        <v>1</v>
      </c>
      <c r="W21" s="10">
        <f t="shared" si="5"/>
        <v>1</v>
      </c>
      <c r="X21" s="10">
        <f t="shared" si="6"/>
        <v>0</v>
      </c>
      <c r="Y21" s="10">
        <f t="shared" si="7"/>
        <v>0</v>
      </c>
      <c r="Z21" s="10">
        <f t="shared" si="8"/>
        <v>1</v>
      </c>
      <c r="AA21" s="10">
        <f t="shared" si="9"/>
        <v>1</v>
      </c>
      <c r="AB21" s="10">
        <f t="shared" si="10"/>
        <v>1</v>
      </c>
      <c r="AC21" s="10">
        <f t="shared" si="11"/>
        <v>1</v>
      </c>
      <c r="AD21" s="10">
        <f t="shared" si="12"/>
        <v>1</v>
      </c>
      <c r="AE21" s="10">
        <f t="shared" si="13"/>
        <v>1</v>
      </c>
      <c r="AF21" s="10">
        <f t="shared" si="14"/>
        <v>0</v>
      </c>
      <c r="AG21" s="10">
        <f t="shared" si="15"/>
        <v>0</v>
      </c>
    </row>
    <row r="22" spans="1:41" x14ac:dyDescent="0.25">
      <c r="A22" s="7" t="s">
        <v>56</v>
      </c>
      <c r="B22" s="33">
        <f t="shared" si="0"/>
        <v>13</v>
      </c>
      <c r="C22" s="60" t="s">
        <v>71</v>
      </c>
      <c r="D22" s="6" t="s">
        <v>62</v>
      </c>
      <c r="E22" s="6" t="s">
        <v>70</v>
      </c>
      <c r="F22" s="6" t="s">
        <v>64</v>
      </c>
      <c r="G22" s="6" t="s">
        <v>79</v>
      </c>
      <c r="H22" s="6" t="s">
        <v>66</v>
      </c>
      <c r="I22" s="6" t="s">
        <v>72</v>
      </c>
      <c r="J22" s="6" t="s">
        <v>77</v>
      </c>
      <c r="K22" s="6" t="s">
        <v>82</v>
      </c>
      <c r="L22" s="6" t="s">
        <v>85</v>
      </c>
      <c r="M22" s="6" t="s">
        <v>74</v>
      </c>
      <c r="N22" s="6" t="s">
        <v>76</v>
      </c>
      <c r="O22" s="6" t="s">
        <v>67</v>
      </c>
      <c r="P22" s="6" t="s">
        <v>73</v>
      </c>
      <c r="Q22" s="33" t="s">
        <v>75</v>
      </c>
      <c r="S22" s="10">
        <f t="shared" si="1"/>
        <v>1</v>
      </c>
      <c r="T22" s="10">
        <f t="shared" si="2"/>
        <v>1</v>
      </c>
      <c r="U22" s="10">
        <f t="shared" si="3"/>
        <v>1</v>
      </c>
      <c r="V22" s="10">
        <f t="shared" si="4"/>
        <v>1</v>
      </c>
      <c r="W22" s="10">
        <f t="shared" si="5"/>
        <v>1</v>
      </c>
      <c r="X22" s="10">
        <f t="shared" si="6"/>
        <v>0</v>
      </c>
      <c r="Y22" s="10">
        <f t="shared" si="7"/>
        <v>1</v>
      </c>
      <c r="Z22" s="10">
        <f t="shared" si="8"/>
        <v>1</v>
      </c>
      <c r="AA22" s="10">
        <f t="shared" si="9"/>
        <v>1</v>
      </c>
      <c r="AB22" s="10">
        <f t="shared" si="10"/>
        <v>1</v>
      </c>
      <c r="AC22" s="10">
        <f t="shared" si="11"/>
        <v>0</v>
      </c>
      <c r="AD22" s="10">
        <f t="shared" si="12"/>
        <v>1</v>
      </c>
      <c r="AE22" s="10">
        <f t="shared" si="13"/>
        <v>1</v>
      </c>
      <c r="AF22" s="10">
        <f t="shared" si="14"/>
        <v>1</v>
      </c>
      <c r="AG22" s="10">
        <f t="shared" si="15"/>
        <v>1</v>
      </c>
    </row>
    <row r="23" spans="1:41" x14ac:dyDescent="0.25">
      <c r="A23" s="7" t="s">
        <v>57</v>
      </c>
      <c r="B23" s="33">
        <f t="shared" si="0"/>
        <v>14</v>
      </c>
      <c r="C23" s="60" t="s">
        <v>71</v>
      </c>
      <c r="D23" s="6" t="s">
        <v>62</v>
      </c>
      <c r="E23" s="6" t="s">
        <v>70</v>
      </c>
      <c r="F23" s="6" t="s">
        <v>64</v>
      </c>
      <c r="G23" s="6" t="s">
        <v>79</v>
      </c>
      <c r="H23" s="6" t="s">
        <v>61</v>
      </c>
      <c r="I23" s="6" t="s">
        <v>72</v>
      </c>
      <c r="J23" s="6" t="s">
        <v>77</v>
      </c>
      <c r="K23" s="6" t="s">
        <v>82</v>
      </c>
      <c r="L23" s="6" t="s">
        <v>85</v>
      </c>
      <c r="M23" s="6" t="s">
        <v>65</v>
      </c>
      <c r="N23" s="6" t="s">
        <v>76</v>
      </c>
      <c r="O23" s="6" t="s">
        <v>67</v>
      </c>
      <c r="P23" s="6" t="s">
        <v>73</v>
      </c>
      <c r="Q23" s="33" t="s">
        <v>90</v>
      </c>
      <c r="S23" s="10">
        <f t="shared" si="1"/>
        <v>1</v>
      </c>
      <c r="T23" s="10">
        <f t="shared" si="2"/>
        <v>1</v>
      </c>
      <c r="U23" s="10">
        <f t="shared" si="3"/>
        <v>1</v>
      </c>
      <c r="V23" s="10">
        <f t="shared" si="4"/>
        <v>1</v>
      </c>
      <c r="W23" s="10">
        <f t="shared" si="5"/>
        <v>1</v>
      </c>
      <c r="X23" s="10">
        <f t="shared" si="6"/>
        <v>1</v>
      </c>
      <c r="Y23" s="10">
        <f t="shared" si="7"/>
        <v>1</v>
      </c>
      <c r="Z23" s="10">
        <f t="shared" si="8"/>
        <v>1</v>
      </c>
      <c r="AA23" s="10">
        <f t="shared" si="9"/>
        <v>1</v>
      </c>
      <c r="AB23" s="10">
        <f t="shared" si="10"/>
        <v>1</v>
      </c>
      <c r="AC23" s="10">
        <f t="shared" si="11"/>
        <v>1</v>
      </c>
      <c r="AD23" s="10">
        <f t="shared" si="12"/>
        <v>1</v>
      </c>
      <c r="AE23" s="10">
        <f t="shared" si="13"/>
        <v>1</v>
      </c>
      <c r="AF23" s="10">
        <f t="shared" si="14"/>
        <v>1</v>
      </c>
      <c r="AG23" s="10">
        <f t="shared" si="15"/>
        <v>0</v>
      </c>
    </row>
    <row r="24" spans="1:41" x14ac:dyDescent="0.25">
      <c r="A24" s="7" t="s">
        <v>58</v>
      </c>
      <c r="B24" s="33">
        <f t="shared" si="0"/>
        <v>10</v>
      </c>
      <c r="C24" s="60" t="s">
        <v>71</v>
      </c>
      <c r="D24" s="6" t="s">
        <v>62</v>
      </c>
      <c r="E24" s="6" t="s">
        <v>63</v>
      </c>
      <c r="F24" s="6" t="s">
        <v>81</v>
      </c>
      <c r="G24" s="6" t="s">
        <v>79</v>
      </c>
      <c r="H24" s="6" t="s">
        <v>66</v>
      </c>
      <c r="I24" s="6" t="s">
        <v>72</v>
      </c>
      <c r="J24" s="6" t="s">
        <v>77</v>
      </c>
      <c r="K24" s="6" t="s">
        <v>82</v>
      </c>
      <c r="L24" s="6" t="s">
        <v>91</v>
      </c>
      <c r="M24" s="6" t="s">
        <v>65</v>
      </c>
      <c r="N24" s="6" t="s">
        <v>76</v>
      </c>
      <c r="O24" s="6" t="s">
        <v>67</v>
      </c>
      <c r="P24" s="6" t="s">
        <v>73</v>
      </c>
      <c r="Q24" s="33" t="s">
        <v>90</v>
      </c>
      <c r="S24" s="10">
        <f t="shared" si="1"/>
        <v>1</v>
      </c>
      <c r="T24" s="10">
        <f t="shared" si="2"/>
        <v>1</v>
      </c>
      <c r="U24" s="10">
        <f t="shared" si="3"/>
        <v>0</v>
      </c>
      <c r="V24" s="10">
        <f t="shared" si="4"/>
        <v>0</v>
      </c>
      <c r="W24" s="10">
        <f t="shared" si="5"/>
        <v>1</v>
      </c>
      <c r="X24" s="10">
        <f t="shared" si="6"/>
        <v>0</v>
      </c>
      <c r="Y24" s="10">
        <f t="shared" si="7"/>
        <v>1</v>
      </c>
      <c r="Z24" s="10">
        <f t="shared" si="8"/>
        <v>1</v>
      </c>
      <c r="AA24" s="10">
        <f t="shared" si="9"/>
        <v>1</v>
      </c>
      <c r="AB24" s="10">
        <f t="shared" si="10"/>
        <v>0</v>
      </c>
      <c r="AC24" s="10">
        <f t="shared" si="11"/>
        <v>1</v>
      </c>
      <c r="AD24" s="10">
        <f t="shared" si="12"/>
        <v>1</v>
      </c>
      <c r="AE24" s="10">
        <f t="shared" si="13"/>
        <v>1</v>
      </c>
      <c r="AF24" s="10">
        <f t="shared" si="14"/>
        <v>1</v>
      </c>
      <c r="AG24" s="10">
        <f t="shared" si="15"/>
        <v>0</v>
      </c>
    </row>
    <row r="25" spans="1:41" ht="15.75" thickBot="1" x14ac:dyDescent="0.3">
      <c r="A25" s="34" t="s">
        <v>44</v>
      </c>
      <c r="B25" s="36">
        <f t="shared" si="0"/>
        <v>12</v>
      </c>
      <c r="C25" s="61" t="str">
        <f t="shared" ref="C25:Q25" si="16">IF(C35&gt;0.5, C31, C32)</f>
        <v>T.B.</v>
      </c>
      <c r="D25" s="35" t="str">
        <f t="shared" si="16"/>
        <v>Balt</v>
      </c>
      <c r="E25" s="35" t="str">
        <f t="shared" si="16"/>
        <v>Buff</v>
      </c>
      <c r="F25" s="35" t="str">
        <f t="shared" si="16"/>
        <v>Car</v>
      </c>
      <c r="G25" s="35" t="s">
        <v>79</v>
      </c>
      <c r="H25" s="35" t="str">
        <f t="shared" si="16"/>
        <v>Dallas</v>
      </c>
      <c r="I25" s="35" t="str">
        <f t="shared" si="16"/>
        <v>G.B.</v>
      </c>
      <c r="J25" s="35" t="str">
        <f t="shared" si="16"/>
        <v>Indy</v>
      </c>
      <c r="K25" s="35" t="str">
        <f t="shared" si="16"/>
        <v>Miami</v>
      </c>
      <c r="L25" s="35" t="str">
        <f t="shared" si="16"/>
        <v>Wash</v>
      </c>
      <c r="M25" s="35" t="str">
        <f t="shared" si="16"/>
        <v>Tenn</v>
      </c>
      <c r="N25" s="35" t="str">
        <f t="shared" si="16"/>
        <v>St.L.</v>
      </c>
      <c r="O25" s="35" t="str">
        <f t="shared" si="16"/>
        <v>Seattle</v>
      </c>
      <c r="P25" s="35" t="str">
        <f t="shared" si="16"/>
        <v>Jax</v>
      </c>
      <c r="Q25" s="36" t="str">
        <f t="shared" si="16"/>
        <v>Oak</v>
      </c>
      <c r="S25" s="10">
        <f t="shared" si="1"/>
        <v>1</v>
      </c>
      <c r="T25" s="10">
        <f t="shared" si="2"/>
        <v>1</v>
      </c>
      <c r="U25" s="10">
        <f t="shared" si="3"/>
        <v>0</v>
      </c>
      <c r="V25" s="10">
        <f t="shared" si="4"/>
        <v>1</v>
      </c>
      <c r="W25" s="10">
        <f t="shared" si="5"/>
        <v>1</v>
      </c>
      <c r="X25" s="10">
        <f t="shared" si="6"/>
        <v>0</v>
      </c>
      <c r="Y25" s="10">
        <f t="shared" si="7"/>
        <v>1</v>
      </c>
      <c r="Z25" s="10">
        <f t="shared" si="8"/>
        <v>1</v>
      </c>
      <c r="AA25" s="10">
        <f t="shared" si="9"/>
        <v>1</v>
      </c>
      <c r="AB25" s="10">
        <f t="shared" si="10"/>
        <v>1</v>
      </c>
      <c r="AC25" s="10">
        <f t="shared" si="11"/>
        <v>1</v>
      </c>
      <c r="AD25" s="10">
        <f t="shared" si="12"/>
        <v>1</v>
      </c>
      <c r="AE25" s="10">
        <f t="shared" si="13"/>
        <v>1</v>
      </c>
      <c r="AF25" s="10">
        <f t="shared" si="14"/>
        <v>1</v>
      </c>
      <c r="AG25" s="10">
        <f t="shared" si="15"/>
        <v>0</v>
      </c>
    </row>
    <row r="26" spans="1:41" x14ac:dyDescent="0.25">
      <c r="A26" s="28" t="s">
        <v>144</v>
      </c>
    </row>
    <row r="27" spans="1:41" x14ac:dyDescent="0.25">
      <c r="A27" s="27"/>
      <c r="C27" s="6" t="s">
        <v>71</v>
      </c>
      <c r="D27" s="6" t="s">
        <v>62</v>
      </c>
      <c r="E27" s="6" t="s">
        <v>70</v>
      </c>
      <c r="F27" s="6" t="s">
        <v>64</v>
      </c>
      <c r="G27" s="6" t="s">
        <v>79</v>
      </c>
      <c r="H27" s="6" t="s">
        <v>61</v>
      </c>
      <c r="I27" s="6" t="s">
        <v>72</v>
      </c>
      <c r="J27" s="6" t="s">
        <v>77</v>
      </c>
      <c r="K27" s="6" t="s">
        <v>82</v>
      </c>
      <c r="L27" s="6" t="s">
        <v>85</v>
      </c>
      <c r="M27" s="6" t="s">
        <v>65</v>
      </c>
      <c r="N27" s="6" t="s">
        <v>76</v>
      </c>
      <c r="O27" s="6" t="s">
        <v>67</v>
      </c>
      <c r="P27" s="6" t="s">
        <v>73</v>
      </c>
      <c r="Q27" s="6" t="s">
        <v>75</v>
      </c>
    </row>
    <row r="28" spans="1:41" x14ac:dyDescent="0.25">
      <c r="A28" s="37"/>
      <c r="C28" s="10">
        <v>1</v>
      </c>
      <c r="D28" s="10">
        <v>1</v>
      </c>
      <c r="E28" s="10">
        <v>1</v>
      </c>
      <c r="F28" s="10">
        <v>1</v>
      </c>
      <c r="G28" s="10">
        <v>1</v>
      </c>
      <c r="H28" s="10">
        <v>1</v>
      </c>
      <c r="I28" s="10">
        <v>1</v>
      </c>
      <c r="J28" s="10">
        <v>1</v>
      </c>
      <c r="K28" s="10">
        <v>1</v>
      </c>
      <c r="L28" s="10">
        <v>1</v>
      </c>
      <c r="M28" s="10">
        <v>1</v>
      </c>
      <c r="N28" s="10">
        <v>1</v>
      </c>
      <c r="O28" s="10">
        <v>1</v>
      </c>
      <c r="P28" s="10">
        <v>1</v>
      </c>
      <c r="Q28" s="10">
        <v>1</v>
      </c>
    </row>
    <row r="30" spans="1:41" s="45" customFormat="1" x14ac:dyDescent="0.25">
      <c r="A30" s="43" t="s">
        <v>42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4"/>
      <c r="AO30" s="44"/>
    </row>
    <row r="31" spans="1:41" customFormat="1" x14ac:dyDescent="0.25">
      <c r="A31" s="46" t="s">
        <v>37</v>
      </c>
      <c r="B31" s="3"/>
      <c r="C31" s="3" t="s">
        <v>71</v>
      </c>
      <c r="D31" s="3" t="s">
        <v>62</v>
      </c>
      <c r="E31" s="3" t="s">
        <v>63</v>
      </c>
      <c r="F31" s="3" t="s">
        <v>64</v>
      </c>
      <c r="G31" s="50" t="s">
        <v>89</v>
      </c>
      <c r="H31" s="3" t="s">
        <v>66</v>
      </c>
      <c r="I31" s="3" t="s">
        <v>72</v>
      </c>
      <c r="J31" s="3" t="s">
        <v>77</v>
      </c>
      <c r="K31" s="3" t="s">
        <v>82</v>
      </c>
      <c r="L31" s="3" t="s">
        <v>85</v>
      </c>
      <c r="M31" s="3" t="s">
        <v>65</v>
      </c>
      <c r="N31" s="3" t="s">
        <v>76</v>
      </c>
      <c r="O31" s="3" t="s">
        <v>68</v>
      </c>
      <c r="P31" s="3" t="s">
        <v>73</v>
      </c>
      <c r="Q31" s="3" t="s">
        <v>75</v>
      </c>
      <c r="R31" s="3"/>
      <c r="S31" s="3">
        <f>IF(C31=C$27,1,0)</f>
        <v>1</v>
      </c>
      <c r="T31" s="3">
        <f>IF(D31=D$27,1,0)</f>
        <v>1</v>
      </c>
      <c r="U31" s="3">
        <f>IF(E31=E$27,1,0)</f>
        <v>0</v>
      </c>
      <c r="V31" s="3">
        <f>IF(F31=F$27,1,0)</f>
        <v>1</v>
      </c>
      <c r="W31" s="50">
        <v>0.5</v>
      </c>
      <c r="X31" s="3">
        <f t="shared" ref="X31:AG31" si="17">IF(H31=H$27,1,0)</f>
        <v>0</v>
      </c>
      <c r="Y31" s="3">
        <f t="shared" si="17"/>
        <v>1</v>
      </c>
      <c r="Z31" s="3">
        <f t="shared" si="17"/>
        <v>1</v>
      </c>
      <c r="AA31" s="3">
        <f t="shared" si="17"/>
        <v>1</v>
      </c>
      <c r="AB31" s="3">
        <f t="shared" si="17"/>
        <v>1</v>
      </c>
      <c r="AC31" s="3">
        <f t="shared" si="17"/>
        <v>1</v>
      </c>
      <c r="AD31" s="3">
        <f t="shared" si="17"/>
        <v>1</v>
      </c>
      <c r="AE31" s="3">
        <f t="shared" si="17"/>
        <v>0</v>
      </c>
      <c r="AF31" s="3">
        <f t="shared" si="17"/>
        <v>1</v>
      </c>
      <c r="AG31" s="3">
        <f t="shared" si="17"/>
        <v>1</v>
      </c>
      <c r="AH31" s="3"/>
      <c r="AI31" s="3"/>
      <c r="AJ31" s="3"/>
      <c r="AK31" s="3"/>
      <c r="AL31" s="3"/>
      <c r="AM31" s="3"/>
      <c r="AN31" s="3"/>
      <c r="AO31" s="3"/>
    </row>
    <row r="32" spans="1:41" customFormat="1" x14ac:dyDescent="0.25">
      <c r="A32" s="46" t="s">
        <v>38</v>
      </c>
      <c r="B32" s="3"/>
      <c r="C32" s="3" t="s">
        <v>86</v>
      </c>
      <c r="D32" s="3" t="s">
        <v>78</v>
      </c>
      <c r="E32" s="3" t="s">
        <v>70</v>
      </c>
      <c r="F32" s="3" t="s">
        <v>81</v>
      </c>
      <c r="G32" s="50" t="s">
        <v>89</v>
      </c>
      <c r="H32" s="3" t="s">
        <v>61</v>
      </c>
      <c r="I32" s="3" t="s">
        <v>83</v>
      </c>
      <c r="J32" s="3" t="s">
        <v>100</v>
      </c>
      <c r="K32" s="3" t="s">
        <v>84</v>
      </c>
      <c r="L32" s="3" t="s">
        <v>91</v>
      </c>
      <c r="M32" s="3" t="s">
        <v>74</v>
      </c>
      <c r="N32" s="3" t="s">
        <v>80</v>
      </c>
      <c r="O32" s="3" t="s">
        <v>67</v>
      </c>
      <c r="P32" s="3" t="s">
        <v>87</v>
      </c>
      <c r="Q32" s="3" t="s">
        <v>90</v>
      </c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</row>
    <row r="33" spans="1:41" customFormat="1" x14ac:dyDescent="0.25">
      <c r="A33" s="46" t="s">
        <v>39</v>
      </c>
      <c r="B33" s="3"/>
      <c r="C33" s="3">
        <f>COUNTIF(C3:C24,C31)</f>
        <v>20</v>
      </c>
      <c r="D33" s="3">
        <f>COUNTIF(D3:D24,D31)</f>
        <v>19</v>
      </c>
      <c r="E33" s="3">
        <f>COUNTIF(E3:E24,E31)</f>
        <v>12</v>
      </c>
      <c r="F33" s="3">
        <f>COUNTIF(F3:F24,F31)</f>
        <v>18</v>
      </c>
      <c r="G33" s="50">
        <v>15</v>
      </c>
      <c r="H33" s="3">
        <f t="shared" ref="H33:Q33" si="18">COUNTIF(H3:H24,H31)</f>
        <v>18</v>
      </c>
      <c r="I33" s="3">
        <f t="shared" si="18"/>
        <v>16</v>
      </c>
      <c r="J33" s="3">
        <f t="shared" si="18"/>
        <v>21</v>
      </c>
      <c r="K33" s="3">
        <f t="shared" si="18"/>
        <v>14</v>
      </c>
      <c r="L33" s="3">
        <f t="shared" si="18"/>
        <v>20</v>
      </c>
      <c r="M33" s="3">
        <f t="shared" si="18"/>
        <v>19</v>
      </c>
      <c r="N33" s="3">
        <f t="shared" si="18"/>
        <v>21</v>
      </c>
      <c r="O33" s="3">
        <f t="shared" si="18"/>
        <v>7</v>
      </c>
      <c r="P33" s="3">
        <f t="shared" si="18"/>
        <v>18</v>
      </c>
      <c r="Q33" s="3">
        <f t="shared" si="18"/>
        <v>10</v>
      </c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</row>
    <row r="34" spans="1:41" customFormat="1" x14ac:dyDescent="0.25">
      <c r="A34" s="46" t="s">
        <v>40</v>
      </c>
      <c r="B34" s="3"/>
      <c r="C34" s="3">
        <f>COUNTIF(C3:C24,C32)</f>
        <v>2</v>
      </c>
      <c r="D34" s="3">
        <f>COUNTIF(D3:D24,D32)</f>
        <v>3</v>
      </c>
      <c r="E34" s="3">
        <f>COUNTIF(E3:E24,E32)</f>
        <v>10</v>
      </c>
      <c r="F34" s="3">
        <f>COUNTIF(F3:F24,F32)</f>
        <v>4</v>
      </c>
      <c r="G34" s="50">
        <v>7</v>
      </c>
      <c r="H34" s="3">
        <f t="shared" ref="H34:Q34" si="19">COUNTIF(H3:H24,H32)</f>
        <v>4</v>
      </c>
      <c r="I34" s="3">
        <f t="shared" si="19"/>
        <v>6</v>
      </c>
      <c r="J34" s="3">
        <f t="shared" si="19"/>
        <v>1</v>
      </c>
      <c r="K34" s="3">
        <f t="shared" si="19"/>
        <v>8</v>
      </c>
      <c r="L34" s="3">
        <f t="shared" si="19"/>
        <v>2</v>
      </c>
      <c r="M34" s="3">
        <f t="shared" si="19"/>
        <v>3</v>
      </c>
      <c r="N34" s="3">
        <f t="shared" si="19"/>
        <v>1</v>
      </c>
      <c r="O34" s="3">
        <f t="shared" si="19"/>
        <v>15</v>
      </c>
      <c r="P34" s="3">
        <f t="shared" si="19"/>
        <v>4</v>
      </c>
      <c r="Q34" s="3">
        <f t="shared" si="19"/>
        <v>12</v>
      </c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</row>
    <row r="35" spans="1:41" customFormat="1" x14ac:dyDescent="0.25">
      <c r="A35" s="46" t="s">
        <v>41</v>
      </c>
      <c r="B35" s="3"/>
      <c r="C35" s="47">
        <f>C33/SUM(C33:C34)</f>
        <v>0.90909090909090906</v>
      </c>
      <c r="D35" s="47">
        <f t="shared" ref="D35:Q35" si="20">D33/SUM(D33:D34)</f>
        <v>0.86363636363636365</v>
      </c>
      <c r="E35" s="47">
        <f t="shared" si="20"/>
        <v>0.54545454545454541</v>
      </c>
      <c r="F35" s="47">
        <f t="shared" si="20"/>
        <v>0.81818181818181823</v>
      </c>
      <c r="G35" s="47">
        <f t="shared" si="20"/>
        <v>0.68181818181818177</v>
      </c>
      <c r="H35" s="47">
        <f t="shared" si="20"/>
        <v>0.81818181818181823</v>
      </c>
      <c r="I35" s="47">
        <f t="shared" si="20"/>
        <v>0.72727272727272729</v>
      </c>
      <c r="J35" s="47">
        <f t="shared" si="20"/>
        <v>0.95454545454545459</v>
      </c>
      <c r="K35" s="47">
        <f t="shared" si="20"/>
        <v>0.63636363636363635</v>
      </c>
      <c r="L35" s="47">
        <f t="shared" si="20"/>
        <v>0.90909090909090906</v>
      </c>
      <c r="M35" s="47">
        <f t="shared" si="20"/>
        <v>0.86363636363636365</v>
      </c>
      <c r="N35" s="47">
        <f t="shared" si="20"/>
        <v>0.95454545454545459</v>
      </c>
      <c r="O35" s="47">
        <f t="shared" si="20"/>
        <v>0.31818181818181818</v>
      </c>
      <c r="P35" s="47">
        <f t="shared" si="20"/>
        <v>0.81818181818181823</v>
      </c>
      <c r="Q35" s="47">
        <f t="shared" si="20"/>
        <v>0.45454545454545453</v>
      </c>
      <c r="R35" s="47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</row>
    <row r="37" spans="1:41" s="45" customFormat="1" x14ac:dyDescent="0.25">
      <c r="A37" s="43" t="s">
        <v>23</v>
      </c>
      <c r="B37" s="44">
        <f>SUM(S31:AG31)</f>
        <v>11.5</v>
      </c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</row>
  </sheetData>
  <conditionalFormatting sqref="C3:C25">
    <cfRule type="cellIs" dxfId="115" priority="1363" operator="notEqual">
      <formula>$C$27</formula>
    </cfRule>
  </conditionalFormatting>
  <conditionalFormatting sqref="D3:D25">
    <cfRule type="cellIs" dxfId="114" priority="1365" operator="notEqual">
      <formula>$D$27</formula>
    </cfRule>
  </conditionalFormatting>
  <conditionalFormatting sqref="E3:E25">
    <cfRule type="cellIs" dxfId="113" priority="1367" operator="notEqual">
      <formula>$E$27</formula>
    </cfRule>
  </conditionalFormatting>
  <conditionalFormatting sqref="F3:F25">
    <cfRule type="cellIs" dxfId="112" priority="1369" operator="notEqual">
      <formula>$F$27</formula>
    </cfRule>
  </conditionalFormatting>
  <conditionalFormatting sqref="G3:G25">
    <cfRule type="cellIs" dxfId="111" priority="1371" operator="notEqual">
      <formula>$G$27</formula>
    </cfRule>
  </conditionalFormatting>
  <conditionalFormatting sqref="H3:H25">
    <cfRule type="cellIs" dxfId="110" priority="1373" operator="notEqual">
      <formula>$H$27</formula>
    </cfRule>
  </conditionalFormatting>
  <conditionalFormatting sqref="I3:I25">
    <cfRule type="cellIs" dxfId="109" priority="1375" operator="notEqual">
      <formula>$I$27</formula>
    </cfRule>
  </conditionalFormatting>
  <conditionalFormatting sqref="J3:J25">
    <cfRule type="cellIs" dxfId="108" priority="1377" operator="notEqual">
      <formula>$J$27</formula>
    </cfRule>
  </conditionalFormatting>
  <conditionalFormatting sqref="K3:K25">
    <cfRule type="cellIs" dxfId="107" priority="1379" operator="notEqual">
      <formula>$K$27</formula>
    </cfRule>
  </conditionalFormatting>
  <conditionalFormatting sqref="L3:L25">
    <cfRule type="cellIs" dxfId="106" priority="1381" operator="notEqual">
      <formula>$L$27</formula>
    </cfRule>
  </conditionalFormatting>
  <conditionalFormatting sqref="M3:M25">
    <cfRule type="cellIs" dxfId="105" priority="1383" operator="notEqual">
      <formula>$M$27</formula>
    </cfRule>
  </conditionalFormatting>
  <conditionalFormatting sqref="N3:N25">
    <cfRule type="cellIs" dxfId="104" priority="1385" operator="notEqual">
      <formula>$N$27</formula>
    </cfRule>
  </conditionalFormatting>
  <conditionalFormatting sqref="O3:O25">
    <cfRule type="cellIs" dxfId="103" priority="1387" operator="notEqual">
      <formula>$O$27</formula>
    </cfRule>
  </conditionalFormatting>
  <conditionalFormatting sqref="P3:P25">
    <cfRule type="cellIs" dxfId="102" priority="1389" operator="notEqual">
      <formula>$P$27</formula>
    </cfRule>
  </conditionalFormatting>
  <conditionalFormatting sqref="Q3:Q25">
    <cfRule type="cellIs" dxfId="101" priority="1391" operator="notEqual">
      <formula>$Q$27</formula>
    </cfRule>
  </conditionalFormatting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37"/>
  <sheetViews>
    <sheetView workbookViewId="0">
      <selection activeCell="E1" sqref="E1"/>
    </sheetView>
  </sheetViews>
  <sheetFormatPr defaultColWidth="8.85546875" defaultRowHeight="15" x14ac:dyDescent="0.25"/>
  <cols>
    <col min="1" max="1" width="20.7109375" style="38" customWidth="1"/>
    <col min="2" max="2" width="7.42578125" style="10" bestFit="1" customWidth="1"/>
    <col min="3" max="13" width="6.5703125" style="10" bestFit="1" customWidth="1"/>
    <col min="14" max="14" width="7.28515625" style="10" bestFit="1" customWidth="1"/>
    <col min="15" max="17" width="6.5703125" style="10" bestFit="1" customWidth="1"/>
    <col min="18" max="18" width="2.7109375" style="10" customWidth="1"/>
    <col min="19" max="20" width="2" style="10" bestFit="1" customWidth="1"/>
    <col min="21" max="21" width="4" style="10" bestFit="1" customWidth="1"/>
    <col min="22" max="33" width="2" style="10" bestFit="1" customWidth="1"/>
    <col min="34" max="16384" width="8.85546875" style="13"/>
  </cols>
  <sheetData>
    <row r="1" spans="1:33" ht="15.75" x14ac:dyDescent="0.25">
      <c r="A1" s="29" t="s">
        <v>146</v>
      </c>
      <c r="B1" s="30"/>
    </row>
    <row r="2" spans="1:33" ht="15.75" thickBot="1" x14ac:dyDescent="0.3">
      <c r="A2" s="20"/>
      <c r="B2" s="20" t="s">
        <v>0</v>
      </c>
    </row>
    <row r="3" spans="1:33" x14ac:dyDescent="0.25">
      <c r="A3" s="26" t="s">
        <v>28</v>
      </c>
      <c r="B3" s="32">
        <f t="shared" ref="B3:B25" si="0">SUM(S3:AG3)</f>
        <v>10</v>
      </c>
      <c r="C3" s="59" t="s">
        <v>83</v>
      </c>
      <c r="D3" s="31" t="s">
        <v>82</v>
      </c>
      <c r="E3" s="31" t="s">
        <v>61</v>
      </c>
      <c r="F3" s="31" t="s">
        <v>74</v>
      </c>
      <c r="G3" s="31" t="s">
        <v>73</v>
      </c>
      <c r="H3" s="31" t="s">
        <v>90</v>
      </c>
      <c r="I3" s="31" t="s">
        <v>63</v>
      </c>
      <c r="J3" s="31" t="s">
        <v>76</v>
      </c>
      <c r="K3" s="31" t="s">
        <v>77</v>
      </c>
      <c r="L3" s="31" t="s">
        <v>85</v>
      </c>
      <c r="M3" s="31" t="s">
        <v>69</v>
      </c>
      <c r="N3" s="31" t="s">
        <v>67</v>
      </c>
      <c r="O3" s="31" t="s">
        <v>65</v>
      </c>
      <c r="P3" s="31" t="s">
        <v>86</v>
      </c>
      <c r="Q3" s="32" t="s">
        <v>72</v>
      </c>
      <c r="S3" s="10">
        <f t="shared" ref="S3:S25" si="1">IF(C3=$C$27,1,0)</f>
        <v>1</v>
      </c>
      <c r="T3" s="10">
        <f t="shared" ref="T3:T25" si="2">IF(D3=$D$27,1,0)</f>
        <v>0</v>
      </c>
      <c r="U3" s="10">
        <f t="shared" ref="U3:U24" si="3">IF(E3=$E$27,1,0)</f>
        <v>1</v>
      </c>
      <c r="V3" s="10">
        <f t="shared" ref="V3:V25" si="4">IF(F3=$F$27,1,0)</f>
        <v>0</v>
      </c>
      <c r="W3" s="10">
        <f t="shared" ref="W3:W25" si="5">IF(G3=$G$27,1,0)</f>
        <v>1</v>
      </c>
      <c r="X3" s="10">
        <f t="shared" ref="X3:X25" si="6">IF(H3=$H$27,1,0)</f>
        <v>0</v>
      </c>
      <c r="Y3" s="10">
        <f t="shared" ref="Y3:Y25" si="7">IF(I3=$I$27,1,0)</f>
        <v>1</v>
      </c>
      <c r="Z3" s="10">
        <f t="shared" ref="Z3:Z25" si="8">IF(J3=$J$27,1,0)</f>
        <v>1</v>
      </c>
      <c r="AA3" s="10">
        <f t="shared" ref="AA3:AA25" si="9">IF(K3=$K$27,1,0)</f>
        <v>1</v>
      </c>
      <c r="AB3" s="10">
        <f t="shared" ref="AB3:AB25" si="10">IF(L3=$L$27,1,0)</f>
        <v>1</v>
      </c>
      <c r="AC3" s="10">
        <f t="shared" ref="AC3:AC25" si="11">IF(M3=$M$27,1,0)</f>
        <v>1</v>
      </c>
      <c r="AD3" s="10">
        <f t="shared" ref="AD3:AD25" si="12">IF(N3=$N$27,1,0)</f>
        <v>0</v>
      </c>
      <c r="AE3" s="10">
        <f t="shared" ref="AE3:AE25" si="13">IF(O3=$O$27,1,0)</f>
        <v>1</v>
      </c>
      <c r="AF3" s="10">
        <f t="shared" ref="AF3:AF25" si="14">IF(P3=$P$27,1,0)</f>
        <v>0</v>
      </c>
      <c r="AG3" s="10">
        <f t="shared" ref="AG3:AG25" si="15">IF(Q3=$Q$27,1,0)</f>
        <v>1</v>
      </c>
    </row>
    <row r="4" spans="1:33" x14ac:dyDescent="0.25">
      <c r="A4" s="7" t="s">
        <v>45</v>
      </c>
      <c r="B4" s="33">
        <f t="shared" si="0"/>
        <v>8</v>
      </c>
      <c r="C4" s="60" t="s">
        <v>83</v>
      </c>
      <c r="D4" s="6" t="s">
        <v>82</v>
      </c>
      <c r="E4" s="6" t="s">
        <v>91</v>
      </c>
      <c r="F4" s="6" t="s">
        <v>74</v>
      </c>
      <c r="G4" s="6" t="s">
        <v>73</v>
      </c>
      <c r="H4" s="6" t="s">
        <v>90</v>
      </c>
      <c r="I4" s="6" t="s">
        <v>84</v>
      </c>
      <c r="J4" s="6" t="s">
        <v>87</v>
      </c>
      <c r="K4" s="6" t="s">
        <v>77</v>
      </c>
      <c r="L4" s="6" t="s">
        <v>85</v>
      </c>
      <c r="M4" s="6" t="s">
        <v>69</v>
      </c>
      <c r="N4" s="6" t="s">
        <v>67</v>
      </c>
      <c r="O4" s="6" t="s">
        <v>65</v>
      </c>
      <c r="P4" s="6" t="s">
        <v>64</v>
      </c>
      <c r="Q4" s="33" t="s">
        <v>72</v>
      </c>
      <c r="S4" s="10">
        <f t="shared" si="1"/>
        <v>1</v>
      </c>
      <c r="T4" s="10">
        <f t="shared" si="2"/>
        <v>0</v>
      </c>
      <c r="U4" s="10">
        <f t="shared" si="3"/>
        <v>0</v>
      </c>
      <c r="V4" s="10">
        <f t="shared" si="4"/>
        <v>0</v>
      </c>
      <c r="W4" s="10">
        <f t="shared" si="5"/>
        <v>1</v>
      </c>
      <c r="X4" s="10">
        <f t="shared" si="6"/>
        <v>0</v>
      </c>
      <c r="Y4" s="10">
        <f t="shared" si="7"/>
        <v>0</v>
      </c>
      <c r="Z4" s="10">
        <f t="shared" si="8"/>
        <v>0</v>
      </c>
      <c r="AA4" s="10">
        <f t="shared" si="9"/>
        <v>1</v>
      </c>
      <c r="AB4" s="10">
        <f t="shared" si="10"/>
        <v>1</v>
      </c>
      <c r="AC4" s="10">
        <f t="shared" si="11"/>
        <v>1</v>
      </c>
      <c r="AD4" s="10">
        <f t="shared" si="12"/>
        <v>0</v>
      </c>
      <c r="AE4" s="10">
        <f t="shared" si="13"/>
        <v>1</v>
      </c>
      <c r="AF4" s="10">
        <f t="shared" si="14"/>
        <v>1</v>
      </c>
      <c r="AG4" s="10">
        <f t="shared" si="15"/>
        <v>1</v>
      </c>
    </row>
    <row r="5" spans="1:33" x14ac:dyDescent="0.25">
      <c r="A5" s="7" t="s">
        <v>29</v>
      </c>
      <c r="B5" s="33">
        <f t="shared" si="0"/>
        <v>9</v>
      </c>
      <c r="C5" s="60" t="s">
        <v>83</v>
      </c>
      <c r="D5" s="6" t="s">
        <v>82</v>
      </c>
      <c r="E5" s="6" t="s">
        <v>91</v>
      </c>
      <c r="F5" s="6" t="s">
        <v>74</v>
      </c>
      <c r="G5" s="6" t="s">
        <v>73</v>
      </c>
      <c r="H5" s="6" t="s">
        <v>90</v>
      </c>
      <c r="I5" s="6" t="s">
        <v>63</v>
      </c>
      <c r="J5" s="6" t="s">
        <v>76</v>
      </c>
      <c r="K5" s="6" t="s">
        <v>77</v>
      </c>
      <c r="L5" s="6" t="s">
        <v>85</v>
      </c>
      <c r="M5" s="6" t="s">
        <v>69</v>
      </c>
      <c r="N5" s="6" t="s">
        <v>71</v>
      </c>
      <c r="O5" s="6" t="s">
        <v>65</v>
      </c>
      <c r="P5" s="6" t="s">
        <v>86</v>
      </c>
      <c r="Q5" s="33" t="s">
        <v>80</v>
      </c>
      <c r="S5" s="10">
        <f t="shared" si="1"/>
        <v>1</v>
      </c>
      <c r="T5" s="10">
        <f t="shared" si="2"/>
        <v>0</v>
      </c>
      <c r="U5" s="10">
        <f t="shared" si="3"/>
        <v>0</v>
      </c>
      <c r="V5" s="10">
        <f t="shared" si="4"/>
        <v>0</v>
      </c>
      <c r="W5" s="10">
        <f t="shared" si="5"/>
        <v>1</v>
      </c>
      <c r="X5" s="10">
        <f t="shared" si="6"/>
        <v>0</v>
      </c>
      <c r="Y5" s="10">
        <f t="shared" si="7"/>
        <v>1</v>
      </c>
      <c r="Z5" s="10">
        <f t="shared" si="8"/>
        <v>1</v>
      </c>
      <c r="AA5" s="10">
        <f t="shared" si="9"/>
        <v>1</v>
      </c>
      <c r="AB5" s="10">
        <f t="shared" si="10"/>
        <v>1</v>
      </c>
      <c r="AC5" s="10">
        <f t="shared" si="11"/>
        <v>1</v>
      </c>
      <c r="AD5" s="10">
        <f t="shared" si="12"/>
        <v>1</v>
      </c>
      <c r="AE5" s="10">
        <f t="shared" si="13"/>
        <v>1</v>
      </c>
      <c r="AF5" s="10">
        <f t="shared" si="14"/>
        <v>0</v>
      </c>
      <c r="AG5" s="10">
        <f t="shared" si="15"/>
        <v>0</v>
      </c>
    </row>
    <row r="6" spans="1:33" x14ac:dyDescent="0.25">
      <c r="A6" s="7" t="s">
        <v>30</v>
      </c>
      <c r="B6" s="33">
        <f t="shared" si="0"/>
        <v>11</v>
      </c>
      <c r="C6" s="60" t="s">
        <v>83</v>
      </c>
      <c r="D6" s="6" t="s">
        <v>66</v>
      </c>
      <c r="E6" s="6" t="s">
        <v>91</v>
      </c>
      <c r="F6" s="6" t="s">
        <v>74</v>
      </c>
      <c r="G6" s="6" t="s">
        <v>73</v>
      </c>
      <c r="H6" s="6" t="s">
        <v>68</v>
      </c>
      <c r="I6" s="6" t="s">
        <v>63</v>
      </c>
      <c r="J6" s="6" t="s">
        <v>76</v>
      </c>
      <c r="K6" s="6" t="s">
        <v>70</v>
      </c>
      <c r="L6" s="6" t="s">
        <v>85</v>
      </c>
      <c r="M6" s="6" t="s">
        <v>69</v>
      </c>
      <c r="N6" s="6" t="s">
        <v>71</v>
      </c>
      <c r="O6" s="6" t="s">
        <v>65</v>
      </c>
      <c r="P6" s="6" t="s">
        <v>86</v>
      </c>
      <c r="Q6" s="33" t="s">
        <v>72</v>
      </c>
      <c r="S6" s="10">
        <f t="shared" si="1"/>
        <v>1</v>
      </c>
      <c r="T6" s="10">
        <f t="shared" si="2"/>
        <v>1</v>
      </c>
      <c r="U6" s="10">
        <f t="shared" si="3"/>
        <v>0</v>
      </c>
      <c r="V6" s="10">
        <f t="shared" si="4"/>
        <v>0</v>
      </c>
      <c r="W6" s="10">
        <f t="shared" si="5"/>
        <v>1</v>
      </c>
      <c r="X6" s="10">
        <f t="shared" si="6"/>
        <v>1</v>
      </c>
      <c r="Y6" s="10">
        <f t="shared" si="7"/>
        <v>1</v>
      </c>
      <c r="Z6" s="10">
        <f t="shared" si="8"/>
        <v>1</v>
      </c>
      <c r="AA6" s="10">
        <f t="shared" si="9"/>
        <v>0</v>
      </c>
      <c r="AB6" s="10">
        <f t="shared" si="10"/>
        <v>1</v>
      </c>
      <c r="AC6" s="10">
        <f t="shared" si="11"/>
        <v>1</v>
      </c>
      <c r="AD6" s="10">
        <f t="shared" si="12"/>
        <v>1</v>
      </c>
      <c r="AE6" s="10">
        <f t="shared" si="13"/>
        <v>1</v>
      </c>
      <c r="AF6" s="10">
        <f t="shared" si="14"/>
        <v>0</v>
      </c>
      <c r="AG6" s="10">
        <f t="shared" si="15"/>
        <v>1</v>
      </c>
    </row>
    <row r="7" spans="1:33" x14ac:dyDescent="0.25">
      <c r="A7" s="7" t="s">
        <v>31</v>
      </c>
      <c r="B7" s="33">
        <f t="shared" si="0"/>
        <v>7</v>
      </c>
      <c r="C7" s="60" t="s">
        <v>83</v>
      </c>
      <c r="D7" s="6" t="s">
        <v>66</v>
      </c>
      <c r="E7" s="6" t="s">
        <v>91</v>
      </c>
      <c r="F7" s="6" t="s">
        <v>74</v>
      </c>
      <c r="G7" s="6" t="s">
        <v>62</v>
      </c>
      <c r="H7" s="6" t="s">
        <v>68</v>
      </c>
      <c r="I7" s="6" t="s">
        <v>63</v>
      </c>
      <c r="J7" s="6" t="s">
        <v>87</v>
      </c>
      <c r="K7" s="6" t="s">
        <v>70</v>
      </c>
      <c r="L7" s="6" t="s">
        <v>85</v>
      </c>
      <c r="M7" s="6" t="s">
        <v>69</v>
      </c>
      <c r="N7" s="6" t="s">
        <v>67</v>
      </c>
      <c r="O7" s="6" t="s">
        <v>81</v>
      </c>
      <c r="P7" s="6" t="s">
        <v>86</v>
      </c>
      <c r="Q7" s="33" t="s">
        <v>72</v>
      </c>
      <c r="S7" s="10">
        <f t="shared" si="1"/>
        <v>1</v>
      </c>
      <c r="T7" s="10">
        <f t="shared" si="2"/>
        <v>1</v>
      </c>
      <c r="U7" s="10">
        <f t="shared" si="3"/>
        <v>0</v>
      </c>
      <c r="V7" s="10">
        <f t="shared" si="4"/>
        <v>0</v>
      </c>
      <c r="W7" s="10">
        <f t="shared" si="5"/>
        <v>0</v>
      </c>
      <c r="X7" s="10">
        <f t="shared" si="6"/>
        <v>1</v>
      </c>
      <c r="Y7" s="10">
        <f t="shared" si="7"/>
        <v>1</v>
      </c>
      <c r="Z7" s="10">
        <f t="shared" si="8"/>
        <v>0</v>
      </c>
      <c r="AA7" s="10">
        <f t="shared" si="9"/>
        <v>0</v>
      </c>
      <c r="AB7" s="10">
        <f t="shared" si="10"/>
        <v>1</v>
      </c>
      <c r="AC7" s="10">
        <f t="shared" si="11"/>
        <v>1</v>
      </c>
      <c r="AD7" s="10">
        <f t="shared" si="12"/>
        <v>0</v>
      </c>
      <c r="AE7" s="10">
        <f t="shared" si="13"/>
        <v>0</v>
      </c>
      <c r="AF7" s="10">
        <f t="shared" si="14"/>
        <v>0</v>
      </c>
      <c r="AG7" s="10">
        <f t="shared" si="15"/>
        <v>1</v>
      </c>
    </row>
    <row r="8" spans="1:33" x14ac:dyDescent="0.25">
      <c r="A8" s="7" t="s">
        <v>47</v>
      </c>
      <c r="B8" s="33">
        <f t="shared" si="0"/>
        <v>12</v>
      </c>
      <c r="C8" s="60" t="s">
        <v>79</v>
      </c>
      <c r="D8" s="6" t="s">
        <v>66</v>
      </c>
      <c r="E8" s="6" t="s">
        <v>61</v>
      </c>
      <c r="F8" s="6" t="s">
        <v>74</v>
      </c>
      <c r="G8" s="6" t="s">
        <v>73</v>
      </c>
      <c r="H8" s="6" t="s">
        <v>68</v>
      </c>
      <c r="I8" s="6" t="s">
        <v>63</v>
      </c>
      <c r="J8" s="6" t="s">
        <v>76</v>
      </c>
      <c r="K8" s="6" t="s">
        <v>77</v>
      </c>
      <c r="L8" s="6" t="s">
        <v>85</v>
      </c>
      <c r="M8" s="6" t="s">
        <v>69</v>
      </c>
      <c r="N8" s="6" t="s">
        <v>71</v>
      </c>
      <c r="O8" s="6" t="s">
        <v>65</v>
      </c>
      <c r="P8" s="6" t="s">
        <v>86</v>
      </c>
      <c r="Q8" s="33" t="s">
        <v>72</v>
      </c>
      <c r="S8" s="10">
        <f t="shared" si="1"/>
        <v>0</v>
      </c>
      <c r="T8" s="10">
        <f t="shared" si="2"/>
        <v>1</v>
      </c>
      <c r="U8" s="10">
        <f t="shared" si="3"/>
        <v>1</v>
      </c>
      <c r="V8" s="10">
        <f t="shared" si="4"/>
        <v>0</v>
      </c>
      <c r="W8" s="10">
        <f t="shared" si="5"/>
        <v>1</v>
      </c>
      <c r="X8" s="10">
        <f t="shared" si="6"/>
        <v>1</v>
      </c>
      <c r="Y8" s="10">
        <f t="shared" si="7"/>
        <v>1</v>
      </c>
      <c r="Z8" s="10">
        <f t="shared" si="8"/>
        <v>1</v>
      </c>
      <c r="AA8" s="10">
        <f t="shared" si="9"/>
        <v>1</v>
      </c>
      <c r="AB8" s="10">
        <f t="shared" si="10"/>
        <v>1</v>
      </c>
      <c r="AC8" s="10">
        <f t="shared" si="11"/>
        <v>1</v>
      </c>
      <c r="AD8" s="10">
        <f t="shared" si="12"/>
        <v>1</v>
      </c>
      <c r="AE8" s="10">
        <f t="shared" si="13"/>
        <v>1</v>
      </c>
      <c r="AF8" s="10">
        <f t="shared" si="14"/>
        <v>0</v>
      </c>
      <c r="AG8" s="10">
        <f t="shared" si="15"/>
        <v>1</v>
      </c>
    </row>
    <row r="9" spans="1:33" x14ac:dyDescent="0.25">
      <c r="A9" s="7" t="s">
        <v>48</v>
      </c>
      <c r="B9" s="33">
        <f t="shared" si="0"/>
        <v>11</v>
      </c>
      <c r="C9" s="60" t="s">
        <v>83</v>
      </c>
      <c r="D9" s="6" t="s">
        <v>66</v>
      </c>
      <c r="E9" s="6" t="s">
        <v>61</v>
      </c>
      <c r="F9" s="6" t="s">
        <v>74</v>
      </c>
      <c r="G9" s="6" t="s">
        <v>73</v>
      </c>
      <c r="H9" s="6" t="s">
        <v>90</v>
      </c>
      <c r="I9" s="6" t="s">
        <v>84</v>
      </c>
      <c r="J9" s="6" t="s">
        <v>76</v>
      </c>
      <c r="K9" s="6" t="s">
        <v>77</v>
      </c>
      <c r="L9" s="6" t="s">
        <v>85</v>
      </c>
      <c r="M9" s="6" t="s">
        <v>69</v>
      </c>
      <c r="N9" s="6" t="s">
        <v>67</v>
      </c>
      <c r="O9" s="6" t="s">
        <v>65</v>
      </c>
      <c r="P9" s="6" t="s">
        <v>64</v>
      </c>
      <c r="Q9" s="33" t="s">
        <v>72</v>
      </c>
      <c r="S9" s="10">
        <f t="shared" si="1"/>
        <v>1</v>
      </c>
      <c r="T9" s="10">
        <f t="shared" si="2"/>
        <v>1</v>
      </c>
      <c r="U9" s="10">
        <f t="shared" si="3"/>
        <v>1</v>
      </c>
      <c r="V9" s="10">
        <f t="shared" si="4"/>
        <v>0</v>
      </c>
      <c r="W9" s="10">
        <f t="shared" si="5"/>
        <v>1</v>
      </c>
      <c r="X9" s="10">
        <f t="shared" si="6"/>
        <v>0</v>
      </c>
      <c r="Y9" s="10">
        <f t="shared" si="7"/>
        <v>0</v>
      </c>
      <c r="Z9" s="10">
        <f t="shared" si="8"/>
        <v>1</v>
      </c>
      <c r="AA9" s="10">
        <f t="shared" si="9"/>
        <v>1</v>
      </c>
      <c r="AB9" s="10">
        <f t="shared" si="10"/>
        <v>1</v>
      </c>
      <c r="AC9" s="10">
        <f t="shared" si="11"/>
        <v>1</v>
      </c>
      <c r="AD9" s="10">
        <f t="shared" si="12"/>
        <v>0</v>
      </c>
      <c r="AE9" s="10">
        <f t="shared" si="13"/>
        <v>1</v>
      </c>
      <c r="AF9" s="10">
        <f t="shared" si="14"/>
        <v>1</v>
      </c>
      <c r="AG9" s="10">
        <f t="shared" si="15"/>
        <v>1</v>
      </c>
    </row>
    <row r="10" spans="1:33" x14ac:dyDescent="0.25">
      <c r="A10" s="7" t="s">
        <v>49</v>
      </c>
      <c r="B10" s="33">
        <f t="shared" si="0"/>
        <v>12</v>
      </c>
      <c r="C10" s="60" t="s">
        <v>83</v>
      </c>
      <c r="D10" s="6" t="s">
        <v>66</v>
      </c>
      <c r="E10" s="6" t="s">
        <v>61</v>
      </c>
      <c r="F10" s="6" t="s">
        <v>74</v>
      </c>
      <c r="G10" s="6" t="s">
        <v>73</v>
      </c>
      <c r="H10" s="6" t="s">
        <v>90</v>
      </c>
      <c r="I10" s="6" t="s">
        <v>63</v>
      </c>
      <c r="J10" s="6" t="s">
        <v>76</v>
      </c>
      <c r="K10" s="6" t="s">
        <v>77</v>
      </c>
      <c r="L10" s="6" t="s">
        <v>85</v>
      </c>
      <c r="M10" s="6" t="s">
        <v>69</v>
      </c>
      <c r="N10" s="6" t="s">
        <v>67</v>
      </c>
      <c r="O10" s="6" t="s">
        <v>65</v>
      </c>
      <c r="P10" s="6" t="s">
        <v>64</v>
      </c>
      <c r="Q10" s="33" t="s">
        <v>72</v>
      </c>
      <c r="S10" s="10">
        <f t="shared" si="1"/>
        <v>1</v>
      </c>
      <c r="T10" s="10">
        <f t="shared" si="2"/>
        <v>1</v>
      </c>
      <c r="U10" s="10">
        <f t="shared" si="3"/>
        <v>1</v>
      </c>
      <c r="V10" s="10">
        <f t="shared" si="4"/>
        <v>0</v>
      </c>
      <c r="W10" s="10">
        <f t="shared" si="5"/>
        <v>1</v>
      </c>
      <c r="X10" s="10">
        <f t="shared" si="6"/>
        <v>0</v>
      </c>
      <c r="Y10" s="10">
        <f t="shared" si="7"/>
        <v>1</v>
      </c>
      <c r="Z10" s="10">
        <f t="shared" si="8"/>
        <v>1</v>
      </c>
      <c r="AA10" s="10">
        <f t="shared" si="9"/>
        <v>1</v>
      </c>
      <c r="AB10" s="10">
        <f t="shared" si="10"/>
        <v>1</v>
      </c>
      <c r="AC10" s="10">
        <f t="shared" si="11"/>
        <v>1</v>
      </c>
      <c r="AD10" s="10">
        <f t="shared" si="12"/>
        <v>0</v>
      </c>
      <c r="AE10" s="10">
        <f t="shared" si="13"/>
        <v>1</v>
      </c>
      <c r="AF10" s="10">
        <f t="shared" si="14"/>
        <v>1</v>
      </c>
      <c r="AG10" s="10">
        <f t="shared" si="15"/>
        <v>1</v>
      </c>
    </row>
    <row r="11" spans="1:33" x14ac:dyDescent="0.25">
      <c r="A11" s="7" t="s">
        <v>50</v>
      </c>
      <c r="B11" s="33">
        <f t="shared" si="0"/>
        <v>11</v>
      </c>
      <c r="C11" s="60" t="s">
        <v>83</v>
      </c>
      <c r="D11" s="6" t="s">
        <v>66</v>
      </c>
      <c r="E11" s="6" t="s">
        <v>61</v>
      </c>
      <c r="F11" s="6" t="s">
        <v>74</v>
      </c>
      <c r="G11" s="6" t="s">
        <v>73</v>
      </c>
      <c r="H11" s="6" t="s">
        <v>68</v>
      </c>
      <c r="I11" s="6" t="s">
        <v>84</v>
      </c>
      <c r="J11" s="6" t="s">
        <v>87</v>
      </c>
      <c r="K11" s="6" t="s">
        <v>77</v>
      </c>
      <c r="L11" s="6" t="s">
        <v>85</v>
      </c>
      <c r="M11" s="6" t="s">
        <v>69</v>
      </c>
      <c r="N11" s="6" t="s">
        <v>67</v>
      </c>
      <c r="O11" s="6" t="s">
        <v>65</v>
      </c>
      <c r="P11" s="6" t="s">
        <v>64</v>
      </c>
      <c r="Q11" s="33" t="s">
        <v>72</v>
      </c>
      <c r="S11" s="10">
        <f t="shared" si="1"/>
        <v>1</v>
      </c>
      <c r="T11" s="10">
        <f t="shared" si="2"/>
        <v>1</v>
      </c>
      <c r="U11" s="10">
        <f t="shared" si="3"/>
        <v>1</v>
      </c>
      <c r="V11" s="10">
        <f t="shared" si="4"/>
        <v>0</v>
      </c>
      <c r="W11" s="10">
        <f t="shared" si="5"/>
        <v>1</v>
      </c>
      <c r="X11" s="10">
        <f t="shared" si="6"/>
        <v>1</v>
      </c>
      <c r="Y11" s="10">
        <f t="shared" si="7"/>
        <v>0</v>
      </c>
      <c r="Z11" s="10">
        <f t="shared" si="8"/>
        <v>0</v>
      </c>
      <c r="AA11" s="10">
        <f t="shared" si="9"/>
        <v>1</v>
      </c>
      <c r="AB11" s="10">
        <f t="shared" si="10"/>
        <v>1</v>
      </c>
      <c r="AC11" s="10">
        <f t="shared" si="11"/>
        <v>1</v>
      </c>
      <c r="AD11" s="10">
        <f t="shared" si="12"/>
        <v>0</v>
      </c>
      <c r="AE11" s="10">
        <f t="shared" si="13"/>
        <v>1</v>
      </c>
      <c r="AF11" s="10">
        <f t="shared" si="14"/>
        <v>1</v>
      </c>
      <c r="AG11" s="10">
        <f t="shared" si="15"/>
        <v>1</v>
      </c>
    </row>
    <row r="12" spans="1:33" x14ac:dyDescent="0.25">
      <c r="A12" s="7" t="s">
        <v>32</v>
      </c>
      <c r="B12" s="33">
        <f t="shared" si="0"/>
        <v>11</v>
      </c>
      <c r="C12" s="60" t="s">
        <v>83</v>
      </c>
      <c r="D12" s="6" t="s">
        <v>66</v>
      </c>
      <c r="E12" s="6" t="s">
        <v>61</v>
      </c>
      <c r="F12" s="6" t="s">
        <v>74</v>
      </c>
      <c r="G12" s="6" t="s">
        <v>73</v>
      </c>
      <c r="H12" s="6" t="s">
        <v>90</v>
      </c>
      <c r="I12" s="6" t="s">
        <v>63</v>
      </c>
      <c r="J12" s="6" t="s">
        <v>76</v>
      </c>
      <c r="K12" s="6" t="s">
        <v>70</v>
      </c>
      <c r="L12" s="6" t="s">
        <v>85</v>
      </c>
      <c r="M12" s="6" t="s">
        <v>69</v>
      </c>
      <c r="N12" s="6" t="s">
        <v>67</v>
      </c>
      <c r="O12" s="6" t="s">
        <v>65</v>
      </c>
      <c r="P12" s="6" t="s">
        <v>64</v>
      </c>
      <c r="Q12" s="33" t="s">
        <v>72</v>
      </c>
      <c r="S12" s="10">
        <f t="shared" si="1"/>
        <v>1</v>
      </c>
      <c r="T12" s="10">
        <f t="shared" si="2"/>
        <v>1</v>
      </c>
      <c r="U12" s="10">
        <f t="shared" si="3"/>
        <v>1</v>
      </c>
      <c r="V12" s="10">
        <f t="shared" si="4"/>
        <v>0</v>
      </c>
      <c r="W12" s="10">
        <f t="shared" si="5"/>
        <v>1</v>
      </c>
      <c r="X12" s="10">
        <f t="shared" si="6"/>
        <v>0</v>
      </c>
      <c r="Y12" s="10">
        <f t="shared" si="7"/>
        <v>1</v>
      </c>
      <c r="Z12" s="10">
        <f t="shared" si="8"/>
        <v>1</v>
      </c>
      <c r="AA12" s="10">
        <f t="shared" si="9"/>
        <v>0</v>
      </c>
      <c r="AB12" s="10">
        <f t="shared" si="10"/>
        <v>1</v>
      </c>
      <c r="AC12" s="10">
        <f t="shared" si="11"/>
        <v>1</v>
      </c>
      <c r="AD12" s="10">
        <f t="shared" si="12"/>
        <v>0</v>
      </c>
      <c r="AE12" s="10">
        <f t="shared" si="13"/>
        <v>1</v>
      </c>
      <c r="AF12" s="10">
        <f t="shared" si="14"/>
        <v>1</v>
      </c>
      <c r="AG12" s="10">
        <f t="shared" si="15"/>
        <v>1</v>
      </c>
    </row>
    <row r="13" spans="1:33" x14ac:dyDescent="0.25">
      <c r="A13" s="7" t="s">
        <v>51</v>
      </c>
      <c r="B13" s="33">
        <f t="shared" si="0"/>
        <v>11</v>
      </c>
      <c r="C13" s="60" t="s">
        <v>83</v>
      </c>
      <c r="D13" s="6" t="s">
        <v>66</v>
      </c>
      <c r="E13" s="6" t="s">
        <v>91</v>
      </c>
      <c r="F13" s="6" t="s">
        <v>74</v>
      </c>
      <c r="G13" s="6" t="s">
        <v>73</v>
      </c>
      <c r="H13" s="6" t="s">
        <v>90</v>
      </c>
      <c r="I13" s="6" t="s">
        <v>63</v>
      </c>
      <c r="J13" s="6" t="s">
        <v>76</v>
      </c>
      <c r="K13" s="6" t="s">
        <v>77</v>
      </c>
      <c r="L13" s="6" t="s">
        <v>85</v>
      </c>
      <c r="M13" s="6" t="s">
        <v>69</v>
      </c>
      <c r="N13" s="6" t="s">
        <v>67</v>
      </c>
      <c r="O13" s="6" t="s">
        <v>65</v>
      </c>
      <c r="P13" s="6" t="s">
        <v>64</v>
      </c>
      <c r="Q13" s="33" t="s">
        <v>72</v>
      </c>
      <c r="S13" s="10">
        <f t="shared" si="1"/>
        <v>1</v>
      </c>
      <c r="T13" s="10">
        <f t="shared" si="2"/>
        <v>1</v>
      </c>
      <c r="U13" s="10">
        <f t="shared" si="3"/>
        <v>0</v>
      </c>
      <c r="V13" s="10">
        <f t="shared" si="4"/>
        <v>0</v>
      </c>
      <c r="W13" s="10">
        <f t="shared" si="5"/>
        <v>1</v>
      </c>
      <c r="X13" s="10">
        <f t="shared" si="6"/>
        <v>0</v>
      </c>
      <c r="Y13" s="10">
        <f t="shared" si="7"/>
        <v>1</v>
      </c>
      <c r="Z13" s="10">
        <f t="shared" si="8"/>
        <v>1</v>
      </c>
      <c r="AA13" s="10">
        <f t="shared" si="9"/>
        <v>1</v>
      </c>
      <c r="AB13" s="10">
        <f t="shared" si="10"/>
        <v>1</v>
      </c>
      <c r="AC13" s="10">
        <f t="shared" si="11"/>
        <v>1</v>
      </c>
      <c r="AD13" s="10">
        <f t="shared" si="12"/>
        <v>0</v>
      </c>
      <c r="AE13" s="10">
        <f t="shared" si="13"/>
        <v>1</v>
      </c>
      <c r="AF13" s="10">
        <f t="shared" si="14"/>
        <v>1</v>
      </c>
      <c r="AG13" s="10">
        <f t="shared" si="15"/>
        <v>1</v>
      </c>
    </row>
    <row r="14" spans="1:33" x14ac:dyDescent="0.25">
      <c r="A14" s="7" t="s">
        <v>52</v>
      </c>
      <c r="B14" s="33">
        <f t="shared" si="0"/>
        <v>10</v>
      </c>
      <c r="C14" s="60" t="s">
        <v>79</v>
      </c>
      <c r="D14" s="6" t="s">
        <v>66</v>
      </c>
      <c r="E14" s="6" t="s">
        <v>91</v>
      </c>
      <c r="F14" s="6" t="s">
        <v>74</v>
      </c>
      <c r="G14" s="6" t="s">
        <v>73</v>
      </c>
      <c r="H14" s="6" t="s">
        <v>68</v>
      </c>
      <c r="I14" s="6" t="s">
        <v>63</v>
      </c>
      <c r="J14" s="6" t="s">
        <v>76</v>
      </c>
      <c r="K14" s="6" t="s">
        <v>70</v>
      </c>
      <c r="L14" s="6" t="s">
        <v>85</v>
      </c>
      <c r="M14" s="6" t="s">
        <v>69</v>
      </c>
      <c r="N14" s="6" t="s">
        <v>67</v>
      </c>
      <c r="O14" s="6" t="s">
        <v>65</v>
      </c>
      <c r="P14" s="6" t="s">
        <v>64</v>
      </c>
      <c r="Q14" s="33" t="s">
        <v>72</v>
      </c>
      <c r="S14" s="10">
        <f t="shared" si="1"/>
        <v>0</v>
      </c>
      <c r="T14" s="10">
        <f t="shared" si="2"/>
        <v>1</v>
      </c>
      <c r="U14" s="10">
        <f t="shared" si="3"/>
        <v>0</v>
      </c>
      <c r="V14" s="10">
        <f t="shared" si="4"/>
        <v>0</v>
      </c>
      <c r="W14" s="10">
        <f t="shared" si="5"/>
        <v>1</v>
      </c>
      <c r="X14" s="10">
        <f t="shared" si="6"/>
        <v>1</v>
      </c>
      <c r="Y14" s="10">
        <f t="shared" si="7"/>
        <v>1</v>
      </c>
      <c r="Z14" s="10">
        <f t="shared" si="8"/>
        <v>1</v>
      </c>
      <c r="AA14" s="10">
        <f t="shared" si="9"/>
        <v>0</v>
      </c>
      <c r="AB14" s="10">
        <f t="shared" si="10"/>
        <v>1</v>
      </c>
      <c r="AC14" s="10">
        <f t="shared" si="11"/>
        <v>1</v>
      </c>
      <c r="AD14" s="10">
        <f t="shared" si="12"/>
        <v>0</v>
      </c>
      <c r="AE14" s="10">
        <f t="shared" si="13"/>
        <v>1</v>
      </c>
      <c r="AF14" s="10">
        <f t="shared" si="14"/>
        <v>1</v>
      </c>
      <c r="AG14" s="10">
        <f t="shared" si="15"/>
        <v>1</v>
      </c>
    </row>
    <row r="15" spans="1:33" x14ac:dyDescent="0.25">
      <c r="A15" s="7" t="s">
        <v>53</v>
      </c>
      <c r="B15" s="33">
        <f t="shared" si="0"/>
        <v>12</v>
      </c>
      <c r="C15" s="60" t="s">
        <v>83</v>
      </c>
      <c r="D15" s="6" t="s">
        <v>82</v>
      </c>
      <c r="E15" s="6" t="s">
        <v>91</v>
      </c>
      <c r="F15" s="6" t="s">
        <v>74</v>
      </c>
      <c r="G15" s="6" t="s">
        <v>73</v>
      </c>
      <c r="H15" s="6" t="s">
        <v>68</v>
      </c>
      <c r="I15" s="6" t="s">
        <v>63</v>
      </c>
      <c r="J15" s="6" t="s">
        <v>76</v>
      </c>
      <c r="K15" s="6" t="s">
        <v>77</v>
      </c>
      <c r="L15" s="6" t="s">
        <v>85</v>
      </c>
      <c r="M15" s="6" t="s">
        <v>69</v>
      </c>
      <c r="N15" s="6" t="s">
        <v>71</v>
      </c>
      <c r="O15" s="6" t="s">
        <v>65</v>
      </c>
      <c r="P15" s="6" t="s">
        <v>64</v>
      </c>
      <c r="Q15" s="33" t="s">
        <v>72</v>
      </c>
      <c r="S15" s="10">
        <f t="shared" si="1"/>
        <v>1</v>
      </c>
      <c r="T15" s="10">
        <f t="shared" si="2"/>
        <v>0</v>
      </c>
      <c r="U15" s="10">
        <f t="shared" si="3"/>
        <v>0</v>
      </c>
      <c r="V15" s="10">
        <f t="shared" si="4"/>
        <v>0</v>
      </c>
      <c r="W15" s="10">
        <f t="shared" si="5"/>
        <v>1</v>
      </c>
      <c r="X15" s="10">
        <f t="shared" si="6"/>
        <v>1</v>
      </c>
      <c r="Y15" s="10">
        <f t="shared" si="7"/>
        <v>1</v>
      </c>
      <c r="Z15" s="10">
        <f t="shared" si="8"/>
        <v>1</v>
      </c>
      <c r="AA15" s="10">
        <f t="shared" si="9"/>
        <v>1</v>
      </c>
      <c r="AB15" s="10">
        <f t="shared" si="10"/>
        <v>1</v>
      </c>
      <c r="AC15" s="10">
        <f t="shared" si="11"/>
        <v>1</v>
      </c>
      <c r="AD15" s="10">
        <f t="shared" si="12"/>
        <v>1</v>
      </c>
      <c r="AE15" s="10">
        <f t="shared" si="13"/>
        <v>1</v>
      </c>
      <c r="AF15" s="10">
        <f t="shared" si="14"/>
        <v>1</v>
      </c>
      <c r="AG15" s="10">
        <f t="shared" si="15"/>
        <v>1</v>
      </c>
    </row>
    <row r="16" spans="1:33" x14ac:dyDescent="0.25">
      <c r="A16" s="7" t="s">
        <v>54</v>
      </c>
      <c r="B16" s="33">
        <f t="shared" si="0"/>
        <v>10</v>
      </c>
      <c r="C16" s="60" t="s">
        <v>83</v>
      </c>
      <c r="D16" s="6" t="s">
        <v>66</v>
      </c>
      <c r="E16" s="6" t="s">
        <v>61</v>
      </c>
      <c r="F16" s="6" t="s">
        <v>74</v>
      </c>
      <c r="G16" s="6" t="s">
        <v>62</v>
      </c>
      <c r="H16" s="6" t="s">
        <v>90</v>
      </c>
      <c r="I16" s="6" t="s">
        <v>63</v>
      </c>
      <c r="J16" s="6" t="s">
        <v>76</v>
      </c>
      <c r="K16" s="6" t="s">
        <v>70</v>
      </c>
      <c r="L16" s="6" t="s">
        <v>85</v>
      </c>
      <c r="M16" s="6" t="s">
        <v>69</v>
      </c>
      <c r="N16" s="6" t="s">
        <v>71</v>
      </c>
      <c r="O16" s="6" t="s">
        <v>65</v>
      </c>
      <c r="P16" s="6" t="s">
        <v>86</v>
      </c>
      <c r="Q16" s="33" t="s">
        <v>72</v>
      </c>
      <c r="S16" s="10">
        <f t="shared" si="1"/>
        <v>1</v>
      </c>
      <c r="T16" s="10">
        <f t="shared" si="2"/>
        <v>1</v>
      </c>
      <c r="U16" s="10">
        <f t="shared" si="3"/>
        <v>1</v>
      </c>
      <c r="V16" s="10">
        <f t="shared" si="4"/>
        <v>0</v>
      </c>
      <c r="W16" s="10">
        <f t="shared" si="5"/>
        <v>0</v>
      </c>
      <c r="X16" s="10">
        <f t="shared" si="6"/>
        <v>0</v>
      </c>
      <c r="Y16" s="10">
        <f t="shared" si="7"/>
        <v>1</v>
      </c>
      <c r="Z16" s="10">
        <f t="shared" si="8"/>
        <v>1</v>
      </c>
      <c r="AA16" s="10">
        <f t="shared" si="9"/>
        <v>0</v>
      </c>
      <c r="AB16" s="10">
        <f t="shared" si="10"/>
        <v>1</v>
      </c>
      <c r="AC16" s="10">
        <f t="shared" si="11"/>
        <v>1</v>
      </c>
      <c r="AD16" s="10">
        <f t="shared" si="12"/>
        <v>1</v>
      </c>
      <c r="AE16" s="10">
        <f t="shared" si="13"/>
        <v>1</v>
      </c>
      <c r="AF16" s="10">
        <f t="shared" si="14"/>
        <v>0</v>
      </c>
      <c r="AG16" s="10">
        <f t="shared" si="15"/>
        <v>1</v>
      </c>
    </row>
    <row r="17" spans="1:41" x14ac:dyDescent="0.25">
      <c r="A17" s="7" t="s">
        <v>55</v>
      </c>
      <c r="B17" s="33">
        <f t="shared" si="0"/>
        <v>11</v>
      </c>
      <c r="C17" s="60" t="s">
        <v>83</v>
      </c>
      <c r="D17" s="6" t="s">
        <v>66</v>
      </c>
      <c r="E17" s="6" t="s">
        <v>91</v>
      </c>
      <c r="F17" s="6" t="s">
        <v>74</v>
      </c>
      <c r="G17" s="6" t="s">
        <v>73</v>
      </c>
      <c r="H17" s="6" t="s">
        <v>90</v>
      </c>
      <c r="I17" s="6" t="s">
        <v>63</v>
      </c>
      <c r="J17" s="6" t="s">
        <v>76</v>
      </c>
      <c r="K17" s="6" t="s">
        <v>77</v>
      </c>
      <c r="L17" s="6" t="s">
        <v>85</v>
      </c>
      <c r="M17" s="6" t="s">
        <v>69</v>
      </c>
      <c r="N17" s="6" t="s">
        <v>67</v>
      </c>
      <c r="O17" s="6" t="s">
        <v>65</v>
      </c>
      <c r="P17" s="6" t="s">
        <v>64</v>
      </c>
      <c r="Q17" s="33" t="s">
        <v>72</v>
      </c>
      <c r="S17" s="10">
        <f t="shared" si="1"/>
        <v>1</v>
      </c>
      <c r="T17" s="10">
        <f t="shared" si="2"/>
        <v>1</v>
      </c>
      <c r="U17" s="10">
        <f t="shared" si="3"/>
        <v>0</v>
      </c>
      <c r="V17" s="10">
        <f t="shared" si="4"/>
        <v>0</v>
      </c>
      <c r="W17" s="10">
        <f t="shared" si="5"/>
        <v>1</v>
      </c>
      <c r="X17" s="10">
        <f t="shared" si="6"/>
        <v>0</v>
      </c>
      <c r="Y17" s="10">
        <f t="shared" si="7"/>
        <v>1</v>
      </c>
      <c r="Z17" s="10">
        <f t="shared" si="8"/>
        <v>1</v>
      </c>
      <c r="AA17" s="10">
        <f t="shared" si="9"/>
        <v>1</v>
      </c>
      <c r="AB17" s="10">
        <f t="shared" si="10"/>
        <v>1</v>
      </c>
      <c r="AC17" s="10">
        <f t="shared" si="11"/>
        <v>1</v>
      </c>
      <c r="AD17" s="10">
        <f t="shared" si="12"/>
        <v>0</v>
      </c>
      <c r="AE17" s="10">
        <f t="shared" si="13"/>
        <v>1</v>
      </c>
      <c r="AF17" s="10">
        <f t="shared" si="14"/>
        <v>1</v>
      </c>
      <c r="AG17" s="10">
        <f t="shared" si="15"/>
        <v>1</v>
      </c>
    </row>
    <row r="18" spans="1:41" x14ac:dyDescent="0.25">
      <c r="A18" s="7" t="s">
        <v>43</v>
      </c>
      <c r="B18" s="33">
        <f t="shared" si="0"/>
        <v>9</v>
      </c>
      <c r="C18" s="60" t="s">
        <v>83</v>
      </c>
      <c r="D18" s="6" t="s">
        <v>66</v>
      </c>
      <c r="E18" s="6" t="s">
        <v>91</v>
      </c>
      <c r="F18" s="6" t="s">
        <v>74</v>
      </c>
      <c r="G18" s="6" t="s">
        <v>73</v>
      </c>
      <c r="H18" s="6" t="s">
        <v>90</v>
      </c>
      <c r="I18" s="6" t="s">
        <v>63</v>
      </c>
      <c r="J18" s="6" t="s">
        <v>76</v>
      </c>
      <c r="K18" s="6" t="s">
        <v>77</v>
      </c>
      <c r="L18" s="6" t="s">
        <v>85</v>
      </c>
      <c r="M18" s="6" t="s">
        <v>69</v>
      </c>
      <c r="N18" s="6" t="s">
        <v>67</v>
      </c>
      <c r="O18" s="6" t="s">
        <v>65</v>
      </c>
      <c r="P18" s="6" t="s">
        <v>86</v>
      </c>
      <c r="Q18" s="33" t="s">
        <v>80</v>
      </c>
      <c r="S18" s="10">
        <f t="shared" si="1"/>
        <v>1</v>
      </c>
      <c r="T18" s="10">
        <f t="shared" si="2"/>
        <v>1</v>
      </c>
      <c r="U18" s="10">
        <f t="shared" si="3"/>
        <v>0</v>
      </c>
      <c r="V18" s="10">
        <f t="shared" si="4"/>
        <v>0</v>
      </c>
      <c r="W18" s="10">
        <f t="shared" si="5"/>
        <v>1</v>
      </c>
      <c r="X18" s="10">
        <f t="shared" si="6"/>
        <v>0</v>
      </c>
      <c r="Y18" s="10">
        <f t="shared" si="7"/>
        <v>1</v>
      </c>
      <c r="Z18" s="10">
        <f t="shared" si="8"/>
        <v>1</v>
      </c>
      <c r="AA18" s="10">
        <f t="shared" si="9"/>
        <v>1</v>
      </c>
      <c r="AB18" s="10">
        <f t="shared" si="10"/>
        <v>1</v>
      </c>
      <c r="AC18" s="10">
        <f t="shared" si="11"/>
        <v>1</v>
      </c>
      <c r="AD18" s="10">
        <f t="shared" si="12"/>
        <v>0</v>
      </c>
      <c r="AE18" s="10">
        <f t="shared" si="13"/>
        <v>1</v>
      </c>
      <c r="AF18" s="10">
        <f t="shared" si="14"/>
        <v>0</v>
      </c>
      <c r="AG18" s="10">
        <f t="shared" si="15"/>
        <v>0</v>
      </c>
    </row>
    <row r="19" spans="1:41" x14ac:dyDescent="0.25">
      <c r="A19" s="7" t="s">
        <v>33</v>
      </c>
      <c r="B19" s="33">
        <f t="shared" si="0"/>
        <v>11</v>
      </c>
      <c r="C19" s="60" t="s">
        <v>83</v>
      </c>
      <c r="D19" s="6" t="s">
        <v>66</v>
      </c>
      <c r="E19" s="6" t="s">
        <v>61</v>
      </c>
      <c r="F19" s="6" t="s">
        <v>74</v>
      </c>
      <c r="G19" s="6" t="s">
        <v>73</v>
      </c>
      <c r="H19" s="6" t="s">
        <v>90</v>
      </c>
      <c r="I19" s="6" t="s">
        <v>63</v>
      </c>
      <c r="J19" s="6" t="s">
        <v>76</v>
      </c>
      <c r="K19" s="6" t="s">
        <v>77</v>
      </c>
      <c r="L19" s="6" t="s">
        <v>85</v>
      </c>
      <c r="M19" s="6" t="s">
        <v>69</v>
      </c>
      <c r="N19" s="6" t="s">
        <v>67</v>
      </c>
      <c r="O19" s="6" t="s">
        <v>65</v>
      </c>
      <c r="P19" s="6" t="s">
        <v>64</v>
      </c>
      <c r="Q19" s="33" t="s">
        <v>80</v>
      </c>
      <c r="S19" s="10">
        <f t="shared" si="1"/>
        <v>1</v>
      </c>
      <c r="T19" s="10">
        <f t="shared" si="2"/>
        <v>1</v>
      </c>
      <c r="U19" s="10">
        <f t="shared" si="3"/>
        <v>1</v>
      </c>
      <c r="V19" s="10">
        <f t="shared" si="4"/>
        <v>0</v>
      </c>
      <c r="W19" s="10">
        <f t="shared" si="5"/>
        <v>1</v>
      </c>
      <c r="X19" s="10">
        <f t="shared" si="6"/>
        <v>0</v>
      </c>
      <c r="Y19" s="10">
        <f t="shared" si="7"/>
        <v>1</v>
      </c>
      <c r="Z19" s="10">
        <f t="shared" si="8"/>
        <v>1</v>
      </c>
      <c r="AA19" s="10">
        <f t="shared" si="9"/>
        <v>1</v>
      </c>
      <c r="AB19" s="10">
        <f t="shared" si="10"/>
        <v>1</v>
      </c>
      <c r="AC19" s="10">
        <f t="shared" si="11"/>
        <v>1</v>
      </c>
      <c r="AD19" s="10">
        <f t="shared" si="12"/>
        <v>0</v>
      </c>
      <c r="AE19" s="10">
        <f t="shared" si="13"/>
        <v>1</v>
      </c>
      <c r="AF19" s="10">
        <f t="shared" si="14"/>
        <v>1</v>
      </c>
      <c r="AG19" s="10">
        <f t="shared" si="15"/>
        <v>0</v>
      </c>
    </row>
    <row r="20" spans="1:41" x14ac:dyDescent="0.25">
      <c r="A20" s="7" t="s">
        <v>34</v>
      </c>
      <c r="B20" s="33">
        <f t="shared" si="0"/>
        <v>10</v>
      </c>
      <c r="C20" s="60" t="s">
        <v>83</v>
      </c>
      <c r="D20" s="6" t="s">
        <v>82</v>
      </c>
      <c r="E20" s="6" t="s">
        <v>91</v>
      </c>
      <c r="F20" s="6" t="s">
        <v>74</v>
      </c>
      <c r="G20" s="6" t="s">
        <v>73</v>
      </c>
      <c r="H20" s="6" t="s">
        <v>90</v>
      </c>
      <c r="I20" s="6" t="s">
        <v>63</v>
      </c>
      <c r="J20" s="6" t="s">
        <v>76</v>
      </c>
      <c r="K20" s="6" t="s">
        <v>77</v>
      </c>
      <c r="L20" s="6" t="s">
        <v>85</v>
      </c>
      <c r="M20" s="6" t="s">
        <v>69</v>
      </c>
      <c r="N20" s="6" t="s">
        <v>67</v>
      </c>
      <c r="O20" s="6" t="s">
        <v>65</v>
      </c>
      <c r="P20" s="6" t="s">
        <v>64</v>
      </c>
      <c r="Q20" s="33" t="s">
        <v>72</v>
      </c>
      <c r="S20" s="10">
        <f t="shared" si="1"/>
        <v>1</v>
      </c>
      <c r="T20" s="10">
        <f t="shared" si="2"/>
        <v>0</v>
      </c>
      <c r="U20" s="10">
        <f t="shared" si="3"/>
        <v>0</v>
      </c>
      <c r="V20" s="10">
        <f t="shared" si="4"/>
        <v>0</v>
      </c>
      <c r="W20" s="10">
        <f t="shared" si="5"/>
        <v>1</v>
      </c>
      <c r="X20" s="10">
        <f t="shared" si="6"/>
        <v>0</v>
      </c>
      <c r="Y20" s="10">
        <f t="shared" si="7"/>
        <v>1</v>
      </c>
      <c r="Z20" s="10">
        <f t="shared" si="8"/>
        <v>1</v>
      </c>
      <c r="AA20" s="10">
        <f t="shared" si="9"/>
        <v>1</v>
      </c>
      <c r="AB20" s="10">
        <f t="shared" si="10"/>
        <v>1</v>
      </c>
      <c r="AC20" s="10">
        <f t="shared" si="11"/>
        <v>1</v>
      </c>
      <c r="AD20" s="10">
        <f t="shared" si="12"/>
        <v>0</v>
      </c>
      <c r="AE20" s="10">
        <f t="shared" si="13"/>
        <v>1</v>
      </c>
      <c r="AF20" s="10">
        <f t="shared" si="14"/>
        <v>1</v>
      </c>
      <c r="AG20" s="10">
        <f t="shared" si="15"/>
        <v>1</v>
      </c>
    </row>
    <row r="21" spans="1:41" x14ac:dyDescent="0.25">
      <c r="A21" s="7" t="s">
        <v>35</v>
      </c>
      <c r="B21" s="33">
        <f t="shared" si="0"/>
        <v>12</v>
      </c>
      <c r="C21" s="60" t="s">
        <v>83</v>
      </c>
      <c r="D21" s="6" t="s">
        <v>66</v>
      </c>
      <c r="E21" s="6" t="s">
        <v>61</v>
      </c>
      <c r="F21" s="6" t="s">
        <v>74</v>
      </c>
      <c r="G21" s="6" t="s">
        <v>73</v>
      </c>
      <c r="H21" s="6" t="s">
        <v>68</v>
      </c>
      <c r="I21" s="6" t="s">
        <v>84</v>
      </c>
      <c r="J21" s="6" t="s">
        <v>76</v>
      </c>
      <c r="K21" s="6" t="s">
        <v>77</v>
      </c>
      <c r="L21" s="6" t="s">
        <v>85</v>
      </c>
      <c r="M21" s="6" t="s">
        <v>69</v>
      </c>
      <c r="N21" s="6" t="s">
        <v>67</v>
      </c>
      <c r="O21" s="6" t="s">
        <v>65</v>
      </c>
      <c r="P21" s="6" t="s">
        <v>64</v>
      </c>
      <c r="Q21" s="33" t="s">
        <v>72</v>
      </c>
      <c r="S21" s="10">
        <f t="shared" si="1"/>
        <v>1</v>
      </c>
      <c r="T21" s="10">
        <f t="shared" si="2"/>
        <v>1</v>
      </c>
      <c r="U21" s="10">
        <f t="shared" si="3"/>
        <v>1</v>
      </c>
      <c r="V21" s="10">
        <f t="shared" si="4"/>
        <v>0</v>
      </c>
      <c r="W21" s="10">
        <f t="shared" si="5"/>
        <v>1</v>
      </c>
      <c r="X21" s="10">
        <f t="shared" si="6"/>
        <v>1</v>
      </c>
      <c r="Y21" s="10">
        <f t="shared" si="7"/>
        <v>0</v>
      </c>
      <c r="Z21" s="10">
        <f t="shared" si="8"/>
        <v>1</v>
      </c>
      <c r="AA21" s="10">
        <f t="shared" si="9"/>
        <v>1</v>
      </c>
      <c r="AB21" s="10">
        <f t="shared" si="10"/>
        <v>1</v>
      </c>
      <c r="AC21" s="10">
        <f t="shared" si="11"/>
        <v>1</v>
      </c>
      <c r="AD21" s="10">
        <f t="shared" si="12"/>
        <v>0</v>
      </c>
      <c r="AE21" s="10">
        <f t="shared" si="13"/>
        <v>1</v>
      </c>
      <c r="AF21" s="10">
        <f t="shared" si="14"/>
        <v>1</v>
      </c>
      <c r="AG21" s="10">
        <f t="shared" si="15"/>
        <v>1</v>
      </c>
    </row>
    <row r="22" spans="1:41" x14ac:dyDescent="0.25">
      <c r="A22" s="7" t="s">
        <v>56</v>
      </c>
      <c r="B22" s="33">
        <f t="shared" si="0"/>
        <v>12</v>
      </c>
      <c r="C22" s="60" t="s">
        <v>83</v>
      </c>
      <c r="D22" s="6" t="s">
        <v>66</v>
      </c>
      <c r="E22" s="6" t="s">
        <v>61</v>
      </c>
      <c r="F22" s="6" t="s">
        <v>74</v>
      </c>
      <c r="G22" s="6" t="s">
        <v>73</v>
      </c>
      <c r="H22" s="6" t="s">
        <v>90</v>
      </c>
      <c r="I22" s="6" t="s">
        <v>63</v>
      </c>
      <c r="J22" s="6" t="s">
        <v>87</v>
      </c>
      <c r="K22" s="6" t="s">
        <v>77</v>
      </c>
      <c r="L22" s="6" t="s">
        <v>85</v>
      </c>
      <c r="M22" s="6" t="s">
        <v>69</v>
      </c>
      <c r="N22" s="6" t="s">
        <v>71</v>
      </c>
      <c r="O22" s="6" t="s">
        <v>65</v>
      </c>
      <c r="P22" s="6" t="s">
        <v>64</v>
      </c>
      <c r="Q22" s="33" t="s">
        <v>72</v>
      </c>
      <c r="S22" s="10">
        <f t="shared" si="1"/>
        <v>1</v>
      </c>
      <c r="T22" s="10">
        <f t="shared" si="2"/>
        <v>1</v>
      </c>
      <c r="U22" s="10">
        <f t="shared" si="3"/>
        <v>1</v>
      </c>
      <c r="V22" s="10">
        <f t="shared" si="4"/>
        <v>0</v>
      </c>
      <c r="W22" s="10">
        <f t="shared" si="5"/>
        <v>1</v>
      </c>
      <c r="X22" s="10">
        <f t="shared" si="6"/>
        <v>0</v>
      </c>
      <c r="Y22" s="10">
        <f t="shared" si="7"/>
        <v>1</v>
      </c>
      <c r="Z22" s="10">
        <f t="shared" si="8"/>
        <v>0</v>
      </c>
      <c r="AA22" s="10">
        <f t="shared" si="9"/>
        <v>1</v>
      </c>
      <c r="AB22" s="10">
        <f t="shared" si="10"/>
        <v>1</v>
      </c>
      <c r="AC22" s="10">
        <f t="shared" si="11"/>
        <v>1</v>
      </c>
      <c r="AD22" s="10">
        <f t="shared" si="12"/>
        <v>1</v>
      </c>
      <c r="AE22" s="10">
        <f t="shared" si="13"/>
        <v>1</v>
      </c>
      <c r="AF22" s="10">
        <f t="shared" si="14"/>
        <v>1</v>
      </c>
      <c r="AG22" s="10">
        <f t="shared" si="15"/>
        <v>1</v>
      </c>
    </row>
    <row r="23" spans="1:41" x14ac:dyDescent="0.25">
      <c r="A23" s="7" t="s">
        <v>57</v>
      </c>
      <c r="B23" s="33">
        <f t="shared" si="0"/>
        <v>9</v>
      </c>
      <c r="C23" s="60" t="s">
        <v>83</v>
      </c>
      <c r="D23" s="6" t="s">
        <v>82</v>
      </c>
      <c r="E23" s="6" t="s">
        <v>91</v>
      </c>
      <c r="F23" s="6" t="s">
        <v>74</v>
      </c>
      <c r="G23" s="6" t="s">
        <v>73</v>
      </c>
      <c r="H23" s="6" t="s">
        <v>90</v>
      </c>
      <c r="I23" s="6" t="s">
        <v>84</v>
      </c>
      <c r="J23" s="6" t="s">
        <v>76</v>
      </c>
      <c r="K23" s="6" t="s">
        <v>77</v>
      </c>
      <c r="L23" s="6" t="s">
        <v>85</v>
      </c>
      <c r="M23" s="6" t="s">
        <v>69</v>
      </c>
      <c r="N23" s="6" t="s">
        <v>67</v>
      </c>
      <c r="O23" s="6" t="s">
        <v>65</v>
      </c>
      <c r="P23" s="6" t="s">
        <v>64</v>
      </c>
      <c r="Q23" s="33" t="s">
        <v>72</v>
      </c>
      <c r="S23" s="10">
        <f t="shared" si="1"/>
        <v>1</v>
      </c>
      <c r="T23" s="10">
        <f t="shared" si="2"/>
        <v>0</v>
      </c>
      <c r="U23" s="10">
        <f t="shared" si="3"/>
        <v>0</v>
      </c>
      <c r="V23" s="10">
        <f t="shared" si="4"/>
        <v>0</v>
      </c>
      <c r="W23" s="10">
        <f t="shared" si="5"/>
        <v>1</v>
      </c>
      <c r="X23" s="10">
        <f t="shared" si="6"/>
        <v>0</v>
      </c>
      <c r="Y23" s="10">
        <f t="shared" si="7"/>
        <v>0</v>
      </c>
      <c r="Z23" s="10">
        <f t="shared" si="8"/>
        <v>1</v>
      </c>
      <c r="AA23" s="10">
        <f t="shared" si="9"/>
        <v>1</v>
      </c>
      <c r="AB23" s="10">
        <f t="shared" si="10"/>
        <v>1</v>
      </c>
      <c r="AC23" s="10">
        <f t="shared" si="11"/>
        <v>1</v>
      </c>
      <c r="AD23" s="10">
        <f t="shared" si="12"/>
        <v>0</v>
      </c>
      <c r="AE23" s="10">
        <f t="shared" si="13"/>
        <v>1</v>
      </c>
      <c r="AF23" s="10">
        <f t="shared" si="14"/>
        <v>1</v>
      </c>
      <c r="AG23" s="10">
        <f t="shared" si="15"/>
        <v>1</v>
      </c>
    </row>
    <row r="24" spans="1:41" x14ac:dyDescent="0.25">
      <c r="A24" s="7" t="s">
        <v>58</v>
      </c>
      <c r="B24" s="33">
        <f t="shared" si="0"/>
        <v>10</v>
      </c>
      <c r="C24" s="60" t="s">
        <v>83</v>
      </c>
      <c r="D24" s="6" t="s">
        <v>66</v>
      </c>
      <c r="E24" s="6" t="s">
        <v>61</v>
      </c>
      <c r="F24" s="6" t="s">
        <v>74</v>
      </c>
      <c r="G24" s="6" t="s">
        <v>73</v>
      </c>
      <c r="H24" s="6" t="s">
        <v>90</v>
      </c>
      <c r="I24" s="6" t="s">
        <v>63</v>
      </c>
      <c r="J24" s="6" t="s">
        <v>76</v>
      </c>
      <c r="K24" s="6" t="s">
        <v>70</v>
      </c>
      <c r="L24" s="6" t="s">
        <v>85</v>
      </c>
      <c r="M24" s="6" t="s">
        <v>69</v>
      </c>
      <c r="N24" s="6" t="s">
        <v>67</v>
      </c>
      <c r="O24" s="6" t="s">
        <v>65</v>
      </c>
      <c r="P24" s="6" t="s">
        <v>86</v>
      </c>
      <c r="Q24" s="33" t="s">
        <v>72</v>
      </c>
      <c r="S24" s="10">
        <f t="shared" si="1"/>
        <v>1</v>
      </c>
      <c r="T24" s="10">
        <f t="shared" si="2"/>
        <v>1</v>
      </c>
      <c r="U24" s="10">
        <f t="shared" si="3"/>
        <v>1</v>
      </c>
      <c r="V24" s="10">
        <f t="shared" si="4"/>
        <v>0</v>
      </c>
      <c r="W24" s="10">
        <f t="shared" si="5"/>
        <v>1</v>
      </c>
      <c r="X24" s="10">
        <f t="shared" si="6"/>
        <v>0</v>
      </c>
      <c r="Y24" s="10">
        <f t="shared" si="7"/>
        <v>1</v>
      </c>
      <c r="Z24" s="10">
        <f t="shared" si="8"/>
        <v>1</v>
      </c>
      <c r="AA24" s="10">
        <f t="shared" si="9"/>
        <v>0</v>
      </c>
      <c r="AB24" s="10">
        <f t="shared" si="10"/>
        <v>1</v>
      </c>
      <c r="AC24" s="10">
        <f t="shared" si="11"/>
        <v>1</v>
      </c>
      <c r="AD24" s="10">
        <f t="shared" si="12"/>
        <v>0</v>
      </c>
      <c r="AE24" s="10">
        <f t="shared" si="13"/>
        <v>1</v>
      </c>
      <c r="AF24" s="10">
        <f t="shared" si="14"/>
        <v>0</v>
      </c>
      <c r="AG24" s="10">
        <f t="shared" si="15"/>
        <v>1</v>
      </c>
    </row>
    <row r="25" spans="1:41" ht="15.75" thickBot="1" x14ac:dyDescent="0.3">
      <c r="A25" s="34" t="s">
        <v>44</v>
      </c>
      <c r="B25" s="36">
        <f t="shared" si="0"/>
        <v>11.5</v>
      </c>
      <c r="C25" s="61" t="str">
        <f t="shared" ref="C25:Q25" si="16">IF(C35&gt;0.5, C31, C32)</f>
        <v>Det</v>
      </c>
      <c r="D25" s="35" t="str">
        <f t="shared" si="16"/>
        <v>Dallas</v>
      </c>
      <c r="E25" s="65" t="s">
        <v>89</v>
      </c>
      <c r="F25" s="35" t="str">
        <f t="shared" si="16"/>
        <v>Pitt</v>
      </c>
      <c r="G25" s="35" t="str">
        <f t="shared" si="16"/>
        <v>Jax</v>
      </c>
      <c r="H25" s="35" t="str">
        <f t="shared" si="16"/>
        <v>Oak</v>
      </c>
      <c r="I25" s="35" t="str">
        <f t="shared" si="16"/>
        <v>Buff</v>
      </c>
      <c r="J25" s="35" t="str">
        <f t="shared" si="16"/>
        <v>St.L.</v>
      </c>
      <c r="K25" s="35" t="str">
        <f t="shared" si="16"/>
        <v>Indy</v>
      </c>
      <c r="L25" s="35" t="str">
        <f t="shared" si="16"/>
        <v>Wash</v>
      </c>
      <c r="M25" s="35" t="str">
        <f t="shared" si="16"/>
        <v>Minn</v>
      </c>
      <c r="N25" s="35" t="str">
        <f t="shared" si="16"/>
        <v>Seattle</v>
      </c>
      <c r="O25" s="35" t="str">
        <f t="shared" si="16"/>
        <v>Tenn</v>
      </c>
      <c r="P25" s="35" t="str">
        <f t="shared" si="16"/>
        <v>Car</v>
      </c>
      <c r="Q25" s="36" t="str">
        <f t="shared" si="16"/>
        <v>G.B.</v>
      </c>
      <c r="S25" s="10">
        <f t="shared" si="1"/>
        <v>1</v>
      </c>
      <c r="T25" s="10">
        <f t="shared" si="2"/>
        <v>1</v>
      </c>
      <c r="U25" s="50">
        <v>0.5</v>
      </c>
      <c r="V25" s="10">
        <f t="shared" si="4"/>
        <v>0</v>
      </c>
      <c r="W25" s="10">
        <f t="shared" si="5"/>
        <v>1</v>
      </c>
      <c r="X25" s="10">
        <f t="shared" si="6"/>
        <v>0</v>
      </c>
      <c r="Y25" s="10">
        <f t="shared" si="7"/>
        <v>1</v>
      </c>
      <c r="Z25" s="10">
        <f t="shared" si="8"/>
        <v>1</v>
      </c>
      <c r="AA25" s="10">
        <f t="shared" si="9"/>
        <v>1</v>
      </c>
      <c r="AB25" s="10">
        <f t="shared" si="10"/>
        <v>1</v>
      </c>
      <c r="AC25" s="10">
        <f t="shared" si="11"/>
        <v>1</v>
      </c>
      <c r="AD25" s="10">
        <f t="shared" si="12"/>
        <v>0</v>
      </c>
      <c r="AE25" s="10">
        <f t="shared" si="13"/>
        <v>1</v>
      </c>
      <c r="AF25" s="10">
        <f t="shared" si="14"/>
        <v>1</v>
      </c>
      <c r="AG25" s="10">
        <f t="shared" si="15"/>
        <v>1</v>
      </c>
    </row>
    <row r="26" spans="1:41" x14ac:dyDescent="0.25">
      <c r="A26" s="28" t="s">
        <v>144</v>
      </c>
    </row>
    <row r="27" spans="1:41" x14ac:dyDescent="0.25">
      <c r="A27" s="27"/>
      <c r="C27" s="6" t="s">
        <v>83</v>
      </c>
      <c r="D27" s="6" t="s">
        <v>66</v>
      </c>
      <c r="E27" s="6" t="s">
        <v>61</v>
      </c>
      <c r="F27" s="6" t="s">
        <v>78</v>
      </c>
      <c r="G27" s="6" t="s">
        <v>73</v>
      </c>
      <c r="H27" s="6" t="s">
        <v>68</v>
      </c>
      <c r="I27" s="6" t="s">
        <v>63</v>
      </c>
      <c r="J27" s="6" t="s">
        <v>76</v>
      </c>
      <c r="K27" s="6" t="s">
        <v>77</v>
      </c>
      <c r="L27" s="6" t="s">
        <v>85</v>
      </c>
      <c r="M27" s="6" t="s">
        <v>69</v>
      </c>
      <c r="N27" s="6" t="s">
        <v>71</v>
      </c>
      <c r="O27" s="6" t="s">
        <v>65</v>
      </c>
      <c r="P27" s="6" t="s">
        <v>64</v>
      </c>
      <c r="Q27" s="6" t="s">
        <v>72</v>
      </c>
    </row>
    <row r="28" spans="1:41" x14ac:dyDescent="0.25">
      <c r="A28" s="37"/>
      <c r="C28" s="10">
        <v>1</v>
      </c>
      <c r="D28" s="10">
        <v>1</v>
      </c>
      <c r="E28" s="10">
        <v>1</v>
      </c>
      <c r="F28" s="10">
        <v>1</v>
      </c>
      <c r="G28" s="10">
        <v>1</v>
      </c>
      <c r="H28" s="10">
        <v>1</v>
      </c>
      <c r="I28" s="10">
        <v>1</v>
      </c>
      <c r="J28" s="10">
        <v>1</v>
      </c>
      <c r="K28" s="10">
        <v>1</v>
      </c>
      <c r="L28" s="10">
        <v>1</v>
      </c>
      <c r="M28" s="10">
        <v>1</v>
      </c>
      <c r="N28" s="10">
        <v>1</v>
      </c>
      <c r="O28" s="10">
        <v>1</v>
      </c>
      <c r="P28" s="10">
        <v>1</v>
      </c>
      <c r="Q28" s="10">
        <v>1</v>
      </c>
    </row>
    <row r="30" spans="1:41" s="45" customFormat="1" x14ac:dyDescent="0.25">
      <c r="A30" s="43" t="s">
        <v>42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4"/>
      <c r="AO30" s="44"/>
    </row>
    <row r="31" spans="1:41" customFormat="1" x14ac:dyDescent="0.25">
      <c r="A31" s="46" t="s">
        <v>37</v>
      </c>
      <c r="B31" s="3"/>
      <c r="C31" s="3" t="s">
        <v>83</v>
      </c>
      <c r="D31" s="3" t="s">
        <v>66</v>
      </c>
      <c r="E31" s="3" t="s">
        <v>91</v>
      </c>
      <c r="F31" s="3" t="s">
        <v>74</v>
      </c>
      <c r="G31" s="3" t="s">
        <v>73</v>
      </c>
      <c r="H31" s="3" t="s">
        <v>90</v>
      </c>
      <c r="I31" s="3" t="s">
        <v>63</v>
      </c>
      <c r="J31" s="3" t="s">
        <v>76</v>
      </c>
      <c r="K31" s="3" t="s">
        <v>77</v>
      </c>
      <c r="L31" s="3" t="s">
        <v>85</v>
      </c>
      <c r="M31" s="3" t="s">
        <v>69</v>
      </c>
      <c r="N31" s="3" t="s">
        <v>67</v>
      </c>
      <c r="O31" s="3" t="s">
        <v>65</v>
      </c>
      <c r="P31" s="3" t="s">
        <v>64</v>
      </c>
      <c r="Q31" s="3" t="s">
        <v>72</v>
      </c>
      <c r="R31" s="3"/>
      <c r="S31" s="3">
        <f t="shared" ref="S31:AG31" si="17">IF(C31=C$27,1,0)</f>
        <v>1</v>
      </c>
      <c r="T31" s="3">
        <f t="shared" si="17"/>
        <v>1</v>
      </c>
      <c r="U31" s="3">
        <f t="shared" si="17"/>
        <v>0</v>
      </c>
      <c r="V31" s="3">
        <f t="shared" si="17"/>
        <v>0</v>
      </c>
      <c r="W31" s="3">
        <f t="shared" si="17"/>
        <v>1</v>
      </c>
      <c r="X31" s="3">
        <f t="shared" si="17"/>
        <v>0</v>
      </c>
      <c r="Y31" s="3">
        <f t="shared" si="17"/>
        <v>1</v>
      </c>
      <c r="Z31" s="3">
        <f t="shared" si="17"/>
        <v>1</v>
      </c>
      <c r="AA31" s="3">
        <f t="shared" si="17"/>
        <v>1</v>
      </c>
      <c r="AB31" s="3">
        <f t="shared" si="17"/>
        <v>1</v>
      </c>
      <c r="AC31" s="3">
        <f t="shared" si="17"/>
        <v>1</v>
      </c>
      <c r="AD31" s="3">
        <f t="shared" si="17"/>
        <v>0</v>
      </c>
      <c r="AE31" s="3">
        <f t="shared" si="17"/>
        <v>1</v>
      </c>
      <c r="AF31" s="3">
        <f t="shared" si="17"/>
        <v>1</v>
      </c>
      <c r="AG31" s="3">
        <f t="shared" si="17"/>
        <v>1</v>
      </c>
      <c r="AH31" s="3"/>
      <c r="AI31" s="3"/>
      <c r="AJ31" s="3"/>
      <c r="AK31" s="3"/>
      <c r="AL31" s="3"/>
      <c r="AM31" s="3"/>
      <c r="AN31" s="3"/>
      <c r="AO31" s="3"/>
    </row>
    <row r="32" spans="1:41" customFormat="1" x14ac:dyDescent="0.25">
      <c r="A32" s="46" t="s">
        <v>38</v>
      </c>
      <c r="B32" s="3"/>
      <c r="C32" s="3" t="s">
        <v>79</v>
      </c>
      <c r="D32" s="3" t="s">
        <v>82</v>
      </c>
      <c r="E32" s="3" t="s">
        <v>61</v>
      </c>
      <c r="F32" s="3" t="s">
        <v>78</v>
      </c>
      <c r="G32" s="3" t="s">
        <v>62</v>
      </c>
      <c r="H32" s="3" t="s">
        <v>68</v>
      </c>
      <c r="I32" s="3" t="s">
        <v>84</v>
      </c>
      <c r="J32" s="3" t="s">
        <v>87</v>
      </c>
      <c r="K32" s="3" t="s">
        <v>70</v>
      </c>
      <c r="L32" s="3" t="s">
        <v>100</v>
      </c>
      <c r="M32" s="3" t="s">
        <v>99</v>
      </c>
      <c r="N32" s="3" t="s">
        <v>71</v>
      </c>
      <c r="O32" s="3" t="s">
        <v>81</v>
      </c>
      <c r="P32" s="3" t="s">
        <v>86</v>
      </c>
      <c r="Q32" s="3" t="s">
        <v>80</v>
      </c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</row>
    <row r="33" spans="1:41" customFormat="1" x14ac:dyDescent="0.25">
      <c r="A33" s="46" t="s">
        <v>39</v>
      </c>
      <c r="B33" s="3"/>
      <c r="C33" s="3">
        <f t="shared" ref="C33:Q33" si="18">COUNTIF(C3:C24,C31)</f>
        <v>20</v>
      </c>
      <c r="D33" s="3">
        <f t="shared" si="18"/>
        <v>16</v>
      </c>
      <c r="E33" s="3">
        <f t="shared" si="18"/>
        <v>11</v>
      </c>
      <c r="F33" s="3">
        <f t="shared" si="18"/>
        <v>22</v>
      </c>
      <c r="G33" s="3">
        <f t="shared" si="18"/>
        <v>20</v>
      </c>
      <c r="H33" s="3">
        <f t="shared" si="18"/>
        <v>15</v>
      </c>
      <c r="I33" s="3">
        <f t="shared" si="18"/>
        <v>17</v>
      </c>
      <c r="J33" s="3">
        <f t="shared" si="18"/>
        <v>18</v>
      </c>
      <c r="K33" s="3">
        <f t="shared" si="18"/>
        <v>16</v>
      </c>
      <c r="L33" s="3">
        <f t="shared" si="18"/>
        <v>22</v>
      </c>
      <c r="M33" s="3">
        <f t="shared" si="18"/>
        <v>22</v>
      </c>
      <c r="N33" s="3">
        <f t="shared" si="18"/>
        <v>16</v>
      </c>
      <c r="O33" s="3">
        <f t="shared" si="18"/>
        <v>21</v>
      </c>
      <c r="P33" s="3">
        <f t="shared" si="18"/>
        <v>14</v>
      </c>
      <c r="Q33" s="3">
        <f t="shared" si="18"/>
        <v>19</v>
      </c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</row>
    <row r="34" spans="1:41" customFormat="1" x14ac:dyDescent="0.25">
      <c r="A34" s="46" t="s">
        <v>40</v>
      </c>
      <c r="B34" s="3"/>
      <c r="C34" s="3">
        <f t="shared" ref="C34:Q34" si="19">COUNTIF(C3:C24,C32)</f>
        <v>2</v>
      </c>
      <c r="D34" s="3">
        <f t="shared" si="19"/>
        <v>6</v>
      </c>
      <c r="E34" s="3">
        <f t="shared" si="19"/>
        <v>11</v>
      </c>
      <c r="F34" s="3">
        <f t="shared" si="19"/>
        <v>0</v>
      </c>
      <c r="G34" s="3">
        <f t="shared" si="19"/>
        <v>2</v>
      </c>
      <c r="H34" s="3">
        <f t="shared" si="19"/>
        <v>7</v>
      </c>
      <c r="I34" s="3">
        <f t="shared" si="19"/>
        <v>5</v>
      </c>
      <c r="J34" s="3">
        <f t="shared" si="19"/>
        <v>4</v>
      </c>
      <c r="K34" s="3">
        <f t="shared" si="19"/>
        <v>6</v>
      </c>
      <c r="L34" s="3">
        <f t="shared" si="19"/>
        <v>0</v>
      </c>
      <c r="M34" s="3">
        <f t="shared" si="19"/>
        <v>0</v>
      </c>
      <c r="N34" s="3">
        <f t="shared" si="19"/>
        <v>6</v>
      </c>
      <c r="O34" s="3">
        <f t="shared" si="19"/>
        <v>1</v>
      </c>
      <c r="P34" s="3">
        <f t="shared" si="19"/>
        <v>8</v>
      </c>
      <c r="Q34" s="3">
        <f t="shared" si="19"/>
        <v>3</v>
      </c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</row>
    <row r="35" spans="1:41" customFormat="1" x14ac:dyDescent="0.25">
      <c r="A35" s="46" t="s">
        <v>41</v>
      </c>
      <c r="B35" s="3"/>
      <c r="C35" s="47">
        <f>C33/SUM(C33:C34)</f>
        <v>0.90909090909090906</v>
      </c>
      <c r="D35" s="47">
        <f t="shared" ref="D35:Q35" si="20">D33/SUM(D33:D34)</f>
        <v>0.72727272727272729</v>
      </c>
      <c r="E35" s="47">
        <f t="shared" si="20"/>
        <v>0.5</v>
      </c>
      <c r="F35" s="47">
        <f t="shared" si="20"/>
        <v>1</v>
      </c>
      <c r="G35" s="47">
        <f t="shared" si="20"/>
        <v>0.90909090909090906</v>
      </c>
      <c r="H35" s="47">
        <f t="shared" si="20"/>
        <v>0.68181818181818177</v>
      </c>
      <c r="I35" s="47">
        <f t="shared" si="20"/>
        <v>0.77272727272727271</v>
      </c>
      <c r="J35" s="47">
        <f t="shared" si="20"/>
        <v>0.81818181818181823</v>
      </c>
      <c r="K35" s="47">
        <f t="shared" si="20"/>
        <v>0.72727272727272729</v>
      </c>
      <c r="L35" s="47">
        <f t="shared" si="20"/>
        <v>1</v>
      </c>
      <c r="M35" s="47">
        <f t="shared" si="20"/>
        <v>1</v>
      </c>
      <c r="N35" s="47">
        <f t="shared" si="20"/>
        <v>0.72727272727272729</v>
      </c>
      <c r="O35" s="47">
        <f t="shared" si="20"/>
        <v>0.95454545454545459</v>
      </c>
      <c r="P35" s="47">
        <f t="shared" si="20"/>
        <v>0.63636363636363635</v>
      </c>
      <c r="Q35" s="47">
        <f t="shared" si="20"/>
        <v>0.86363636363636365</v>
      </c>
      <c r="R35" s="47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</row>
    <row r="37" spans="1:41" s="45" customFormat="1" x14ac:dyDescent="0.25">
      <c r="A37" s="43" t="s">
        <v>23</v>
      </c>
      <c r="B37" s="44">
        <f>SUM(S31:AG31)</f>
        <v>11</v>
      </c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</row>
  </sheetData>
  <conditionalFormatting sqref="C3:C25">
    <cfRule type="cellIs" dxfId="100" priority="1392" operator="notEqual">
      <formula>$C$27</formula>
    </cfRule>
  </conditionalFormatting>
  <conditionalFormatting sqref="D3:D25">
    <cfRule type="cellIs" dxfId="99" priority="1394" operator="notEqual">
      <formula>$D$27</formula>
    </cfRule>
  </conditionalFormatting>
  <conditionalFormatting sqref="E3:E24">
    <cfRule type="cellIs" dxfId="98" priority="1396" operator="notEqual">
      <formula>$E$27</formula>
    </cfRule>
  </conditionalFormatting>
  <conditionalFormatting sqref="F3:F25">
    <cfRule type="cellIs" dxfId="97" priority="1398" operator="notEqual">
      <formula>$F$27</formula>
    </cfRule>
  </conditionalFormatting>
  <conditionalFormatting sqref="G3:G25">
    <cfRule type="cellIs" dxfId="96" priority="1400" operator="notEqual">
      <formula>$G$27</formula>
    </cfRule>
  </conditionalFormatting>
  <conditionalFormatting sqref="H3:H25">
    <cfRule type="cellIs" dxfId="95" priority="1402" operator="notEqual">
      <formula>$H$27</formula>
    </cfRule>
  </conditionalFormatting>
  <conditionalFormatting sqref="I3:I25">
    <cfRule type="cellIs" dxfId="94" priority="1404" operator="notEqual">
      <formula>$I$27</formula>
    </cfRule>
  </conditionalFormatting>
  <conditionalFormatting sqref="J3:J25">
    <cfRule type="cellIs" dxfId="93" priority="1406" operator="notEqual">
      <formula>$J$27</formula>
    </cfRule>
  </conditionalFormatting>
  <conditionalFormatting sqref="K3:K25">
    <cfRule type="cellIs" dxfId="92" priority="1408" operator="notEqual">
      <formula>$K$27</formula>
    </cfRule>
  </conditionalFormatting>
  <conditionalFormatting sqref="L3:L25">
    <cfRule type="cellIs" dxfId="91" priority="1410" operator="notEqual">
      <formula>$L$27</formula>
    </cfRule>
  </conditionalFormatting>
  <conditionalFormatting sqref="M3:M25">
    <cfRule type="cellIs" dxfId="90" priority="1412" operator="notEqual">
      <formula>$M$27</formula>
    </cfRule>
  </conditionalFormatting>
  <conditionalFormatting sqref="N3:N25">
    <cfRule type="cellIs" dxfId="89" priority="1414" operator="notEqual">
      <formula>$N$27</formula>
    </cfRule>
  </conditionalFormatting>
  <conditionalFormatting sqref="O3:O25">
    <cfRule type="cellIs" dxfId="88" priority="1416" operator="notEqual">
      <formula>$O$27</formula>
    </cfRule>
  </conditionalFormatting>
  <conditionalFormatting sqref="P3:P25">
    <cfRule type="cellIs" dxfId="87" priority="1418" operator="notEqual">
      <formula>$P$27</formula>
    </cfRule>
  </conditionalFormatting>
  <conditionalFormatting sqref="Q3:Q25">
    <cfRule type="cellIs" dxfId="86" priority="1420" operator="notEqual">
      <formula>$Q$27</formula>
    </cfRule>
  </conditionalFormatting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38"/>
  <sheetViews>
    <sheetView workbookViewId="0">
      <selection activeCell="E1" sqref="E1"/>
    </sheetView>
  </sheetViews>
  <sheetFormatPr defaultColWidth="8.85546875" defaultRowHeight="15" x14ac:dyDescent="0.25"/>
  <cols>
    <col min="1" max="1" width="20.7109375" style="38" customWidth="1"/>
    <col min="2" max="2" width="7.42578125" style="10" bestFit="1" customWidth="1"/>
    <col min="3" max="12" width="6.5703125" style="10" bestFit="1" customWidth="1"/>
    <col min="13" max="13" width="7.28515625" style="10" bestFit="1" customWidth="1"/>
    <col min="14" max="17" width="6.5703125" style="10" bestFit="1" customWidth="1"/>
    <col min="18" max="18" width="2.7109375" style="10" customWidth="1"/>
    <col min="19" max="33" width="2" style="10" bestFit="1" customWidth="1"/>
    <col min="34" max="16384" width="8.85546875" style="13"/>
  </cols>
  <sheetData>
    <row r="1" spans="1:33" ht="15.75" x14ac:dyDescent="0.25">
      <c r="A1" s="29" t="s">
        <v>150</v>
      </c>
      <c r="B1" s="30"/>
    </row>
    <row r="2" spans="1:33" ht="15.75" thickBot="1" x14ac:dyDescent="0.3">
      <c r="A2" s="20"/>
      <c r="B2" s="20" t="s">
        <v>0</v>
      </c>
    </row>
    <row r="3" spans="1:33" x14ac:dyDescent="0.25">
      <c r="A3" s="26" t="s">
        <v>28</v>
      </c>
      <c r="B3" s="32">
        <f t="shared" ref="B3:B26" si="0">SUM(S3:AG3)</f>
        <v>9</v>
      </c>
      <c r="C3" s="59" t="s">
        <v>73</v>
      </c>
      <c r="D3" s="31" t="s">
        <v>99</v>
      </c>
      <c r="E3" s="31" t="s">
        <v>72</v>
      </c>
      <c r="F3" s="31" t="s">
        <v>77</v>
      </c>
      <c r="G3" s="31" t="s">
        <v>75</v>
      </c>
      <c r="H3" s="31" t="s">
        <v>87</v>
      </c>
      <c r="I3" s="31" t="s">
        <v>70</v>
      </c>
      <c r="J3" s="31" t="s">
        <v>61</v>
      </c>
      <c r="K3" s="31" t="s">
        <v>76</v>
      </c>
      <c r="L3" s="31" t="s">
        <v>80</v>
      </c>
      <c r="M3" s="31" t="s">
        <v>90</v>
      </c>
      <c r="N3" s="31" t="s">
        <v>65</v>
      </c>
      <c r="O3" s="31" t="s">
        <v>83</v>
      </c>
      <c r="P3" s="31" t="s">
        <v>84</v>
      </c>
      <c r="Q3" s="32" t="s">
        <v>69</v>
      </c>
      <c r="S3" s="10">
        <f t="shared" ref="S3:S26" si="1">IF(C3=$C$28,1,0)</f>
        <v>1</v>
      </c>
      <c r="T3" s="10">
        <f t="shared" ref="T3:T26" si="2">IF(D3=$D$28,1,0)</f>
        <v>1</v>
      </c>
      <c r="U3" s="10">
        <f t="shared" ref="U3:U26" si="3">IF(E3=$E$28,1,0)</f>
        <v>1</v>
      </c>
      <c r="V3" s="10">
        <f t="shared" ref="V3:V26" si="4">IF(F3=$F$28,1,0)</f>
        <v>1</v>
      </c>
      <c r="W3" s="10">
        <f t="shared" ref="W3:W26" si="5">IF(G3=$G$28,1,0)</f>
        <v>0</v>
      </c>
      <c r="X3" s="10">
        <f t="shared" ref="X3:X26" si="6">IF(H3=$H$28,1,0)</f>
        <v>0</v>
      </c>
      <c r="Y3" s="10">
        <f t="shared" ref="Y3:Y26" si="7">IF(I3=$I$28,1,0)</f>
        <v>0</v>
      </c>
      <c r="Z3" s="10">
        <f t="shared" ref="Z3:Z26" si="8">IF(J3=$J$28,1,0)</f>
        <v>1</v>
      </c>
      <c r="AA3" s="10">
        <f t="shared" ref="AA3:AA26" si="9">IF(K3=$K$28,1,0)</f>
        <v>1</v>
      </c>
      <c r="AB3" s="10">
        <f t="shared" ref="AB3:AB26" si="10">IF(L3=$L$28,1,0)</f>
        <v>0</v>
      </c>
      <c r="AC3" s="10">
        <f t="shared" ref="AC3:AC26" si="11">IF(M3=$M$28,1,0)</f>
        <v>1</v>
      </c>
      <c r="AD3" s="10">
        <f t="shared" ref="AD3:AD26" si="12">IF(N3=$N$28,1,0)</f>
        <v>0</v>
      </c>
      <c r="AE3" s="10">
        <f t="shared" ref="AE3:AE26" si="13">IF(O3=$O$28,1,0)</f>
        <v>1</v>
      </c>
      <c r="AF3" s="10">
        <f t="shared" ref="AF3:AF26" si="14">IF(P3=$P$28,1,0)</f>
        <v>1</v>
      </c>
      <c r="AG3" s="10">
        <f t="shared" ref="AG3:AG26" si="15">IF(Q3=$Q$28,1,0)</f>
        <v>0</v>
      </c>
    </row>
    <row r="4" spans="1:33" x14ac:dyDescent="0.25">
      <c r="A4" s="7" t="s">
        <v>45</v>
      </c>
      <c r="B4" s="33">
        <f t="shared" si="0"/>
        <v>9</v>
      </c>
      <c r="C4" s="60" t="s">
        <v>73</v>
      </c>
      <c r="D4" s="6" t="s">
        <v>99</v>
      </c>
      <c r="E4" s="6" t="s">
        <v>72</v>
      </c>
      <c r="F4" s="6" t="s">
        <v>82</v>
      </c>
      <c r="G4" s="6" t="s">
        <v>68</v>
      </c>
      <c r="H4" s="6" t="s">
        <v>86</v>
      </c>
      <c r="I4" s="6" t="s">
        <v>70</v>
      </c>
      <c r="J4" s="6" t="s">
        <v>61</v>
      </c>
      <c r="K4" s="6" t="s">
        <v>76</v>
      </c>
      <c r="L4" s="6" t="s">
        <v>78</v>
      </c>
      <c r="M4" s="6" t="s">
        <v>67</v>
      </c>
      <c r="N4" s="6" t="s">
        <v>62</v>
      </c>
      <c r="O4" s="6" t="s">
        <v>85</v>
      </c>
      <c r="P4" s="6" t="s">
        <v>66</v>
      </c>
      <c r="Q4" s="33" t="s">
        <v>69</v>
      </c>
      <c r="S4" s="10">
        <f t="shared" si="1"/>
        <v>1</v>
      </c>
      <c r="T4" s="10">
        <f t="shared" si="2"/>
        <v>1</v>
      </c>
      <c r="U4" s="10">
        <f t="shared" si="3"/>
        <v>1</v>
      </c>
      <c r="V4" s="10">
        <f t="shared" si="4"/>
        <v>0</v>
      </c>
      <c r="W4" s="10">
        <f t="shared" si="5"/>
        <v>1</v>
      </c>
      <c r="X4" s="10">
        <f t="shared" si="6"/>
        <v>1</v>
      </c>
      <c r="Y4" s="10">
        <f t="shared" si="7"/>
        <v>0</v>
      </c>
      <c r="Z4" s="10">
        <f t="shared" si="8"/>
        <v>1</v>
      </c>
      <c r="AA4" s="10">
        <f t="shared" si="9"/>
        <v>1</v>
      </c>
      <c r="AB4" s="10">
        <f t="shared" si="10"/>
        <v>1</v>
      </c>
      <c r="AC4" s="10">
        <f t="shared" si="11"/>
        <v>0</v>
      </c>
      <c r="AD4" s="10">
        <f t="shared" si="12"/>
        <v>1</v>
      </c>
      <c r="AE4" s="10">
        <f t="shared" si="13"/>
        <v>0</v>
      </c>
      <c r="AF4" s="10">
        <f t="shared" si="14"/>
        <v>0</v>
      </c>
      <c r="AG4" s="10">
        <f t="shared" si="15"/>
        <v>0</v>
      </c>
    </row>
    <row r="5" spans="1:33" x14ac:dyDescent="0.25">
      <c r="A5" s="7" t="s">
        <v>29</v>
      </c>
      <c r="B5" s="33">
        <f t="shared" si="0"/>
        <v>7</v>
      </c>
      <c r="C5" s="60" t="s">
        <v>73</v>
      </c>
      <c r="D5" s="6" t="s">
        <v>99</v>
      </c>
      <c r="E5" s="6" t="s">
        <v>72</v>
      </c>
      <c r="F5" s="6" t="s">
        <v>82</v>
      </c>
      <c r="G5" s="6" t="s">
        <v>75</v>
      </c>
      <c r="H5" s="6" t="s">
        <v>87</v>
      </c>
      <c r="I5" s="6" t="s">
        <v>70</v>
      </c>
      <c r="J5" s="6" t="s">
        <v>61</v>
      </c>
      <c r="K5" s="6" t="s">
        <v>76</v>
      </c>
      <c r="L5" s="6" t="s">
        <v>80</v>
      </c>
      <c r="M5" s="6" t="s">
        <v>67</v>
      </c>
      <c r="N5" s="6" t="s">
        <v>65</v>
      </c>
      <c r="O5" s="6" t="s">
        <v>85</v>
      </c>
      <c r="P5" s="6" t="s">
        <v>84</v>
      </c>
      <c r="Q5" s="33" t="s">
        <v>71</v>
      </c>
      <c r="S5" s="10">
        <f t="shared" si="1"/>
        <v>1</v>
      </c>
      <c r="T5" s="10">
        <f t="shared" si="2"/>
        <v>1</v>
      </c>
      <c r="U5" s="10">
        <f t="shared" si="3"/>
        <v>1</v>
      </c>
      <c r="V5" s="10">
        <f t="shared" si="4"/>
        <v>0</v>
      </c>
      <c r="W5" s="10">
        <f t="shared" si="5"/>
        <v>0</v>
      </c>
      <c r="X5" s="10">
        <f t="shared" si="6"/>
        <v>0</v>
      </c>
      <c r="Y5" s="10">
        <f t="shared" si="7"/>
        <v>0</v>
      </c>
      <c r="Z5" s="10">
        <f t="shared" si="8"/>
        <v>1</v>
      </c>
      <c r="AA5" s="10">
        <f t="shared" si="9"/>
        <v>1</v>
      </c>
      <c r="AB5" s="10">
        <f t="shared" si="10"/>
        <v>0</v>
      </c>
      <c r="AC5" s="10">
        <f t="shared" si="11"/>
        <v>0</v>
      </c>
      <c r="AD5" s="10">
        <f t="shared" si="12"/>
        <v>0</v>
      </c>
      <c r="AE5" s="10">
        <f t="shared" si="13"/>
        <v>0</v>
      </c>
      <c r="AF5" s="10">
        <f t="shared" si="14"/>
        <v>1</v>
      </c>
      <c r="AG5" s="10">
        <f t="shared" si="15"/>
        <v>1</v>
      </c>
    </row>
    <row r="6" spans="1:33" x14ac:dyDescent="0.25">
      <c r="A6" s="7" t="s">
        <v>30</v>
      </c>
      <c r="B6" s="33">
        <f t="shared" si="0"/>
        <v>9</v>
      </c>
      <c r="C6" s="60" t="s">
        <v>73</v>
      </c>
      <c r="D6" s="6" t="s">
        <v>99</v>
      </c>
      <c r="E6" s="6" t="s">
        <v>72</v>
      </c>
      <c r="F6" s="6" t="s">
        <v>82</v>
      </c>
      <c r="G6" s="6" t="s">
        <v>68</v>
      </c>
      <c r="H6" s="6" t="s">
        <v>86</v>
      </c>
      <c r="I6" s="6" t="s">
        <v>70</v>
      </c>
      <c r="J6" s="6" t="s">
        <v>61</v>
      </c>
      <c r="K6" s="6" t="s">
        <v>76</v>
      </c>
      <c r="L6" s="6" t="s">
        <v>78</v>
      </c>
      <c r="M6" s="6" t="s">
        <v>67</v>
      </c>
      <c r="N6" s="6" t="s">
        <v>65</v>
      </c>
      <c r="O6" s="6" t="s">
        <v>83</v>
      </c>
      <c r="P6" s="6" t="s">
        <v>66</v>
      </c>
      <c r="Q6" s="33" t="s">
        <v>69</v>
      </c>
      <c r="S6" s="10">
        <f t="shared" si="1"/>
        <v>1</v>
      </c>
      <c r="T6" s="10">
        <f t="shared" si="2"/>
        <v>1</v>
      </c>
      <c r="U6" s="10">
        <f t="shared" si="3"/>
        <v>1</v>
      </c>
      <c r="V6" s="10">
        <f t="shared" si="4"/>
        <v>0</v>
      </c>
      <c r="W6" s="10">
        <f t="shared" si="5"/>
        <v>1</v>
      </c>
      <c r="X6" s="10">
        <f t="shared" si="6"/>
        <v>1</v>
      </c>
      <c r="Y6" s="10">
        <f t="shared" si="7"/>
        <v>0</v>
      </c>
      <c r="Z6" s="10">
        <f t="shared" si="8"/>
        <v>1</v>
      </c>
      <c r="AA6" s="10">
        <f t="shared" si="9"/>
        <v>1</v>
      </c>
      <c r="AB6" s="10">
        <f t="shared" si="10"/>
        <v>1</v>
      </c>
      <c r="AC6" s="10">
        <f t="shared" si="11"/>
        <v>0</v>
      </c>
      <c r="AD6" s="10">
        <f t="shared" si="12"/>
        <v>0</v>
      </c>
      <c r="AE6" s="10">
        <f t="shared" si="13"/>
        <v>1</v>
      </c>
      <c r="AF6" s="10">
        <f t="shared" si="14"/>
        <v>0</v>
      </c>
      <c r="AG6" s="10">
        <f t="shared" si="15"/>
        <v>0</v>
      </c>
    </row>
    <row r="7" spans="1:33" x14ac:dyDescent="0.25">
      <c r="A7" s="7" t="s">
        <v>46</v>
      </c>
      <c r="B7" s="33">
        <f t="shared" si="0"/>
        <v>8</v>
      </c>
      <c r="C7" s="60" t="s">
        <v>74</v>
      </c>
      <c r="D7" s="6" t="s">
        <v>81</v>
      </c>
      <c r="E7" s="6" t="s">
        <v>79</v>
      </c>
      <c r="F7" s="6" t="s">
        <v>82</v>
      </c>
      <c r="G7" s="6" t="s">
        <v>68</v>
      </c>
      <c r="H7" s="6" t="s">
        <v>86</v>
      </c>
      <c r="I7" s="6" t="s">
        <v>91</v>
      </c>
      <c r="J7" s="6" t="s">
        <v>100</v>
      </c>
      <c r="K7" s="6" t="s">
        <v>76</v>
      </c>
      <c r="L7" s="6" t="s">
        <v>78</v>
      </c>
      <c r="M7" s="6" t="s">
        <v>67</v>
      </c>
      <c r="N7" s="6" t="s">
        <v>62</v>
      </c>
      <c r="O7" s="6" t="s">
        <v>83</v>
      </c>
      <c r="P7" s="6" t="s">
        <v>66</v>
      </c>
      <c r="Q7" s="33" t="s">
        <v>71</v>
      </c>
      <c r="S7" s="10">
        <f t="shared" si="1"/>
        <v>0</v>
      </c>
      <c r="T7" s="10">
        <f t="shared" si="2"/>
        <v>0</v>
      </c>
      <c r="U7" s="10">
        <f t="shared" si="3"/>
        <v>0</v>
      </c>
      <c r="V7" s="10">
        <f t="shared" si="4"/>
        <v>0</v>
      </c>
      <c r="W7" s="10">
        <f t="shared" si="5"/>
        <v>1</v>
      </c>
      <c r="X7" s="10">
        <f t="shared" si="6"/>
        <v>1</v>
      </c>
      <c r="Y7" s="10">
        <f t="shared" si="7"/>
        <v>1</v>
      </c>
      <c r="Z7" s="10">
        <f t="shared" si="8"/>
        <v>0</v>
      </c>
      <c r="AA7" s="10">
        <f t="shared" si="9"/>
        <v>1</v>
      </c>
      <c r="AB7" s="10">
        <f t="shared" si="10"/>
        <v>1</v>
      </c>
      <c r="AC7" s="10">
        <f t="shared" si="11"/>
        <v>0</v>
      </c>
      <c r="AD7" s="10">
        <f t="shared" si="12"/>
        <v>1</v>
      </c>
      <c r="AE7" s="10">
        <f t="shared" si="13"/>
        <v>1</v>
      </c>
      <c r="AF7" s="10">
        <f t="shared" si="14"/>
        <v>0</v>
      </c>
      <c r="AG7" s="10">
        <f t="shared" si="15"/>
        <v>1</v>
      </c>
    </row>
    <row r="8" spans="1:33" x14ac:dyDescent="0.25">
      <c r="A8" s="7" t="s">
        <v>31</v>
      </c>
      <c r="B8" s="33">
        <f t="shared" si="0"/>
        <v>9</v>
      </c>
      <c r="C8" s="60" t="s">
        <v>73</v>
      </c>
      <c r="D8" s="6" t="s">
        <v>99</v>
      </c>
      <c r="E8" s="6" t="s">
        <v>72</v>
      </c>
      <c r="F8" s="6" t="s">
        <v>77</v>
      </c>
      <c r="G8" s="6" t="s">
        <v>68</v>
      </c>
      <c r="H8" s="6" t="s">
        <v>86</v>
      </c>
      <c r="I8" s="6" t="s">
        <v>70</v>
      </c>
      <c r="J8" s="6" t="s">
        <v>100</v>
      </c>
      <c r="K8" s="6" t="s">
        <v>76</v>
      </c>
      <c r="L8" s="6" t="s">
        <v>80</v>
      </c>
      <c r="M8" s="6" t="s">
        <v>67</v>
      </c>
      <c r="N8" s="6" t="s">
        <v>62</v>
      </c>
      <c r="O8" s="6" t="s">
        <v>83</v>
      </c>
      <c r="P8" s="6" t="s">
        <v>66</v>
      </c>
      <c r="Q8" s="33" t="s">
        <v>69</v>
      </c>
      <c r="S8" s="10">
        <f t="shared" si="1"/>
        <v>1</v>
      </c>
      <c r="T8" s="10">
        <f t="shared" si="2"/>
        <v>1</v>
      </c>
      <c r="U8" s="10">
        <f t="shared" si="3"/>
        <v>1</v>
      </c>
      <c r="V8" s="10">
        <f t="shared" si="4"/>
        <v>1</v>
      </c>
      <c r="W8" s="10">
        <f t="shared" si="5"/>
        <v>1</v>
      </c>
      <c r="X8" s="10">
        <f t="shared" si="6"/>
        <v>1</v>
      </c>
      <c r="Y8" s="10">
        <f t="shared" si="7"/>
        <v>0</v>
      </c>
      <c r="Z8" s="10">
        <f t="shared" si="8"/>
        <v>0</v>
      </c>
      <c r="AA8" s="10">
        <f t="shared" si="9"/>
        <v>1</v>
      </c>
      <c r="AB8" s="10">
        <f t="shared" si="10"/>
        <v>0</v>
      </c>
      <c r="AC8" s="10">
        <f t="shared" si="11"/>
        <v>0</v>
      </c>
      <c r="AD8" s="10">
        <f t="shared" si="12"/>
        <v>1</v>
      </c>
      <c r="AE8" s="10">
        <f t="shared" si="13"/>
        <v>1</v>
      </c>
      <c r="AF8" s="10">
        <f t="shared" si="14"/>
        <v>0</v>
      </c>
      <c r="AG8" s="10">
        <f t="shared" si="15"/>
        <v>0</v>
      </c>
    </row>
    <row r="9" spans="1:33" x14ac:dyDescent="0.25">
      <c r="A9" s="7" t="s">
        <v>47</v>
      </c>
      <c r="B9" s="33">
        <f t="shared" si="0"/>
        <v>10</v>
      </c>
      <c r="C9" s="60" t="s">
        <v>73</v>
      </c>
      <c r="D9" s="6" t="s">
        <v>99</v>
      </c>
      <c r="E9" s="6" t="s">
        <v>72</v>
      </c>
      <c r="F9" s="6" t="s">
        <v>77</v>
      </c>
      <c r="G9" s="6" t="s">
        <v>68</v>
      </c>
      <c r="H9" s="6" t="s">
        <v>86</v>
      </c>
      <c r="I9" s="6" t="s">
        <v>70</v>
      </c>
      <c r="J9" s="6" t="s">
        <v>61</v>
      </c>
      <c r="K9" s="6" t="s">
        <v>76</v>
      </c>
      <c r="L9" s="6" t="s">
        <v>80</v>
      </c>
      <c r="M9" s="6" t="s">
        <v>90</v>
      </c>
      <c r="N9" s="6" t="s">
        <v>65</v>
      </c>
      <c r="O9" s="6" t="s">
        <v>85</v>
      </c>
      <c r="P9" s="6" t="s">
        <v>66</v>
      </c>
      <c r="Q9" s="33" t="s">
        <v>71</v>
      </c>
      <c r="S9" s="10">
        <f t="shared" si="1"/>
        <v>1</v>
      </c>
      <c r="T9" s="10">
        <f t="shared" si="2"/>
        <v>1</v>
      </c>
      <c r="U9" s="10">
        <f t="shared" si="3"/>
        <v>1</v>
      </c>
      <c r="V9" s="10">
        <f t="shared" si="4"/>
        <v>1</v>
      </c>
      <c r="W9" s="10">
        <f t="shared" si="5"/>
        <v>1</v>
      </c>
      <c r="X9" s="10">
        <f t="shared" si="6"/>
        <v>1</v>
      </c>
      <c r="Y9" s="10">
        <f t="shared" si="7"/>
        <v>0</v>
      </c>
      <c r="Z9" s="10">
        <f t="shared" si="8"/>
        <v>1</v>
      </c>
      <c r="AA9" s="10">
        <f t="shared" si="9"/>
        <v>1</v>
      </c>
      <c r="AB9" s="10">
        <f t="shared" si="10"/>
        <v>0</v>
      </c>
      <c r="AC9" s="10">
        <f t="shared" si="11"/>
        <v>1</v>
      </c>
      <c r="AD9" s="10">
        <f t="shared" si="12"/>
        <v>0</v>
      </c>
      <c r="AE9" s="10">
        <f t="shared" si="13"/>
        <v>0</v>
      </c>
      <c r="AF9" s="10">
        <f t="shared" si="14"/>
        <v>0</v>
      </c>
      <c r="AG9" s="10">
        <f t="shared" si="15"/>
        <v>1</v>
      </c>
    </row>
    <row r="10" spans="1:33" x14ac:dyDescent="0.25">
      <c r="A10" s="7" t="s">
        <v>48</v>
      </c>
      <c r="B10" s="33">
        <f t="shared" si="0"/>
        <v>12</v>
      </c>
      <c r="C10" s="60" t="s">
        <v>73</v>
      </c>
      <c r="D10" s="6" t="s">
        <v>99</v>
      </c>
      <c r="E10" s="6" t="s">
        <v>72</v>
      </c>
      <c r="F10" s="6" t="s">
        <v>82</v>
      </c>
      <c r="G10" s="6" t="s">
        <v>68</v>
      </c>
      <c r="H10" s="6" t="s">
        <v>86</v>
      </c>
      <c r="I10" s="6" t="s">
        <v>91</v>
      </c>
      <c r="J10" s="6" t="s">
        <v>61</v>
      </c>
      <c r="K10" s="6" t="s">
        <v>76</v>
      </c>
      <c r="L10" s="6" t="s">
        <v>78</v>
      </c>
      <c r="M10" s="6" t="s">
        <v>90</v>
      </c>
      <c r="N10" s="6" t="s">
        <v>65</v>
      </c>
      <c r="O10" s="6" t="s">
        <v>83</v>
      </c>
      <c r="P10" s="6" t="s">
        <v>66</v>
      </c>
      <c r="Q10" s="33" t="s">
        <v>71</v>
      </c>
      <c r="S10" s="10">
        <f t="shared" si="1"/>
        <v>1</v>
      </c>
      <c r="T10" s="10">
        <f t="shared" si="2"/>
        <v>1</v>
      </c>
      <c r="U10" s="10">
        <f t="shared" si="3"/>
        <v>1</v>
      </c>
      <c r="V10" s="10">
        <f t="shared" si="4"/>
        <v>0</v>
      </c>
      <c r="W10" s="10">
        <f t="shared" si="5"/>
        <v>1</v>
      </c>
      <c r="X10" s="10">
        <f t="shared" si="6"/>
        <v>1</v>
      </c>
      <c r="Y10" s="10">
        <f t="shared" si="7"/>
        <v>1</v>
      </c>
      <c r="Z10" s="10">
        <f t="shared" si="8"/>
        <v>1</v>
      </c>
      <c r="AA10" s="10">
        <f t="shared" si="9"/>
        <v>1</v>
      </c>
      <c r="AB10" s="10">
        <f t="shared" si="10"/>
        <v>1</v>
      </c>
      <c r="AC10" s="10">
        <f t="shared" si="11"/>
        <v>1</v>
      </c>
      <c r="AD10" s="10">
        <f t="shared" si="12"/>
        <v>0</v>
      </c>
      <c r="AE10" s="10">
        <f t="shared" si="13"/>
        <v>1</v>
      </c>
      <c r="AF10" s="10">
        <f t="shared" si="14"/>
        <v>0</v>
      </c>
      <c r="AG10" s="10">
        <f t="shared" si="15"/>
        <v>1</v>
      </c>
    </row>
    <row r="11" spans="1:33" x14ac:dyDescent="0.25">
      <c r="A11" s="7" t="s">
        <v>49</v>
      </c>
      <c r="B11" s="33">
        <f t="shared" si="0"/>
        <v>12</v>
      </c>
      <c r="C11" s="60" t="s">
        <v>73</v>
      </c>
      <c r="D11" s="6" t="s">
        <v>99</v>
      </c>
      <c r="E11" s="6" t="s">
        <v>72</v>
      </c>
      <c r="F11" s="6" t="s">
        <v>82</v>
      </c>
      <c r="G11" s="6" t="s">
        <v>68</v>
      </c>
      <c r="H11" s="6" t="s">
        <v>86</v>
      </c>
      <c r="I11" s="6" t="s">
        <v>91</v>
      </c>
      <c r="J11" s="6" t="s">
        <v>61</v>
      </c>
      <c r="K11" s="6" t="s">
        <v>76</v>
      </c>
      <c r="L11" s="6" t="s">
        <v>78</v>
      </c>
      <c r="M11" s="6" t="s">
        <v>90</v>
      </c>
      <c r="N11" s="6" t="s">
        <v>65</v>
      </c>
      <c r="O11" s="6" t="s">
        <v>83</v>
      </c>
      <c r="P11" s="6" t="s">
        <v>66</v>
      </c>
      <c r="Q11" s="33" t="s">
        <v>71</v>
      </c>
      <c r="S11" s="10">
        <f t="shared" si="1"/>
        <v>1</v>
      </c>
      <c r="T11" s="10">
        <f t="shared" si="2"/>
        <v>1</v>
      </c>
      <c r="U11" s="10">
        <f t="shared" si="3"/>
        <v>1</v>
      </c>
      <c r="V11" s="10">
        <f t="shared" si="4"/>
        <v>0</v>
      </c>
      <c r="W11" s="10">
        <f t="shared" si="5"/>
        <v>1</v>
      </c>
      <c r="X11" s="10">
        <f t="shared" si="6"/>
        <v>1</v>
      </c>
      <c r="Y11" s="10">
        <f t="shared" si="7"/>
        <v>1</v>
      </c>
      <c r="Z11" s="10">
        <f t="shared" si="8"/>
        <v>1</v>
      </c>
      <c r="AA11" s="10">
        <f t="shared" si="9"/>
        <v>1</v>
      </c>
      <c r="AB11" s="10">
        <f t="shared" si="10"/>
        <v>1</v>
      </c>
      <c r="AC11" s="10">
        <f t="shared" si="11"/>
        <v>1</v>
      </c>
      <c r="AD11" s="10">
        <f t="shared" si="12"/>
        <v>0</v>
      </c>
      <c r="AE11" s="10">
        <f t="shared" si="13"/>
        <v>1</v>
      </c>
      <c r="AF11" s="10">
        <f t="shared" si="14"/>
        <v>0</v>
      </c>
      <c r="AG11" s="10">
        <f t="shared" si="15"/>
        <v>1</v>
      </c>
    </row>
    <row r="12" spans="1:33" x14ac:dyDescent="0.25">
      <c r="A12" s="7" t="s">
        <v>50</v>
      </c>
      <c r="B12" s="33">
        <f t="shared" si="0"/>
        <v>9</v>
      </c>
      <c r="C12" s="60" t="s">
        <v>73</v>
      </c>
      <c r="D12" s="6" t="s">
        <v>81</v>
      </c>
      <c r="E12" s="6" t="s">
        <v>72</v>
      </c>
      <c r="F12" s="6" t="s">
        <v>77</v>
      </c>
      <c r="G12" s="6" t="s">
        <v>75</v>
      </c>
      <c r="H12" s="6" t="s">
        <v>86</v>
      </c>
      <c r="I12" s="6" t="s">
        <v>70</v>
      </c>
      <c r="J12" s="6" t="s">
        <v>61</v>
      </c>
      <c r="K12" s="6" t="s">
        <v>76</v>
      </c>
      <c r="L12" s="6" t="s">
        <v>78</v>
      </c>
      <c r="M12" s="6" t="s">
        <v>90</v>
      </c>
      <c r="N12" s="6" t="s">
        <v>65</v>
      </c>
      <c r="O12" s="6" t="s">
        <v>83</v>
      </c>
      <c r="P12" s="6" t="s">
        <v>66</v>
      </c>
      <c r="Q12" s="33" t="s">
        <v>69</v>
      </c>
      <c r="S12" s="10">
        <f t="shared" si="1"/>
        <v>1</v>
      </c>
      <c r="T12" s="10">
        <f t="shared" si="2"/>
        <v>0</v>
      </c>
      <c r="U12" s="10">
        <f t="shared" si="3"/>
        <v>1</v>
      </c>
      <c r="V12" s="10">
        <f t="shared" si="4"/>
        <v>1</v>
      </c>
      <c r="W12" s="10">
        <f t="shared" si="5"/>
        <v>0</v>
      </c>
      <c r="X12" s="10">
        <f t="shared" si="6"/>
        <v>1</v>
      </c>
      <c r="Y12" s="10">
        <f t="shared" si="7"/>
        <v>0</v>
      </c>
      <c r="Z12" s="10">
        <f t="shared" si="8"/>
        <v>1</v>
      </c>
      <c r="AA12" s="10">
        <f t="shared" si="9"/>
        <v>1</v>
      </c>
      <c r="AB12" s="10">
        <f t="shared" si="10"/>
        <v>1</v>
      </c>
      <c r="AC12" s="10">
        <f t="shared" si="11"/>
        <v>1</v>
      </c>
      <c r="AD12" s="10">
        <f t="shared" si="12"/>
        <v>0</v>
      </c>
      <c r="AE12" s="10">
        <f t="shared" si="13"/>
        <v>1</v>
      </c>
      <c r="AF12" s="10">
        <f t="shared" si="14"/>
        <v>0</v>
      </c>
      <c r="AG12" s="10">
        <f t="shared" si="15"/>
        <v>0</v>
      </c>
    </row>
    <row r="13" spans="1:33" x14ac:dyDescent="0.25">
      <c r="A13" s="7" t="s">
        <v>32</v>
      </c>
      <c r="B13" s="33">
        <f t="shared" si="0"/>
        <v>9</v>
      </c>
      <c r="C13" s="60" t="s">
        <v>73</v>
      </c>
      <c r="D13" s="6" t="s">
        <v>99</v>
      </c>
      <c r="E13" s="6" t="s">
        <v>79</v>
      </c>
      <c r="F13" s="6" t="s">
        <v>82</v>
      </c>
      <c r="G13" s="6" t="s">
        <v>68</v>
      </c>
      <c r="H13" s="6" t="s">
        <v>86</v>
      </c>
      <c r="I13" s="6" t="s">
        <v>70</v>
      </c>
      <c r="J13" s="6" t="s">
        <v>61</v>
      </c>
      <c r="K13" s="6" t="s">
        <v>76</v>
      </c>
      <c r="L13" s="6" t="s">
        <v>78</v>
      </c>
      <c r="M13" s="6" t="s">
        <v>67</v>
      </c>
      <c r="N13" s="6" t="s">
        <v>65</v>
      </c>
      <c r="O13" s="6" t="s">
        <v>83</v>
      </c>
      <c r="P13" s="6" t="s">
        <v>66</v>
      </c>
      <c r="Q13" s="33" t="s">
        <v>71</v>
      </c>
      <c r="S13" s="10">
        <f t="shared" si="1"/>
        <v>1</v>
      </c>
      <c r="T13" s="10">
        <f t="shared" si="2"/>
        <v>1</v>
      </c>
      <c r="U13" s="10">
        <f t="shared" si="3"/>
        <v>0</v>
      </c>
      <c r="V13" s="10">
        <f t="shared" si="4"/>
        <v>0</v>
      </c>
      <c r="W13" s="10">
        <f t="shared" si="5"/>
        <v>1</v>
      </c>
      <c r="X13" s="10">
        <f t="shared" si="6"/>
        <v>1</v>
      </c>
      <c r="Y13" s="10">
        <f t="shared" si="7"/>
        <v>0</v>
      </c>
      <c r="Z13" s="10">
        <f t="shared" si="8"/>
        <v>1</v>
      </c>
      <c r="AA13" s="10">
        <f t="shared" si="9"/>
        <v>1</v>
      </c>
      <c r="AB13" s="10">
        <f t="shared" si="10"/>
        <v>1</v>
      </c>
      <c r="AC13" s="10">
        <f t="shared" si="11"/>
        <v>0</v>
      </c>
      <c r="AD13" s="10">
        <f t="shared" si="12"/>
        <v>0</v>
      </c>
      <c r="AE13" s="10">
        <f t="shared" si="13"/>
        <v>1</v>
      </c>
      <c r="AF13" s="10">
        <f t="shared" si="14"/>
        <v>0</v>
      </c>
      <c r="AG13" s="10">
        <f t="shared" si="15"/>
        <v>1</v>
      </c>
    </row>
    <row r="14" spans="1:33" x14ac:dyDescent="0.25">
      <c r="A14" s="7" t="s">
        <v>51</v>
      </c>
      <c r="B14" s="33">
        <f t="shared" si="0"/>
        <v>8</v>
      </c>
      <c r="C14" s="60" t="s">
        <v>73</v>
      </c>
      <c r="D14" s="6" t="s">
        <v>99</v>
      </c>
      <c r="E14" s="6" t="s">
        <v>72</v>
      </c>
      <c r="F14" s="6" t="s">
        <v>77</v>
      </c>
      <c r="G14" s="6" t="s">
        <v>75</v>
      </c>
      <c r="H14" s="6" t="s">
        <v>86</v>
      </c>
      <c r="I14" s="6" t="s">
        <v>70</v>
      </c>
      <c r="J14" s="6" t="s">
        <v>61</v>
      </c>
      <c r="K14" s="6" t="s">
        <v>76</v>
      </c>
      <c r="L14" s="6" t="s">
        <v>80</v>
      </c>
      <c r="M14" s="6" t="s">
        <v>67</v>
      </c>
      <c r="N14" s="6" t="s">
        <v>65</v>
      </c>
      <c r="O14" s="6" t="s">
        <v>85</v>
      </c>
      <c r="P14" s="6" t="s">
        <v>84</v>
      </c>
      <c r="Q14" s="33" t="s">
        <v>69</v>
      </c>
      <c r="S14" s="10">
        <f t="shared" si="1"/>
        <v>1</v>
      </c>
      <c r="T14" s="10">
        <f t="shared" si="2"/>
        <v>1</v>
      </c>
      <c r="U14" s="10">
        <f t="shared" si="3"/>
        <v>1</v>
      </c>
      <c r="V14" s="10">
        <f t="shared" si="4"/>
        <v>1</v>
      </c>
      <c r="W14" s="10">
        <f t="shared" si="5"/>
        <v>0</v>
      </c>
      <c r="X14" s="10">
        <f t="shared" si="6"/>
        <v>1</v>
      </c>
      <c r="Y14" s="10">
        <f t="shared" si="7"/>
        <v>0</v>
      </c>
      <c r="Z14" s="10">
        <f t="shared" si="8"/>
        <v>1</v>
      </c>
      <c r="AA14" s="10">
        <f t="shared" si="9"/>
        <v>1</v>
      </c>
      <c r="AB14" s="10">
        <f t="shared" si="10"/>
        <v>0</v>
      </c>
      <c r="AC14" s="10">
        <f t="shared" si="11"/>
        <v>0</v>
      </c>
      <c r="AD14" s="10">
        <f t="shared" si="12"/>
        <v>0</v>
      </c>
      <c r="AE14" s="10">
        <f t="shared" si="13"/>
        <v>0</v>
      </c>
      <c r="AF14" s="10">
        <f t="shared" si="14"/>
        <v>1</v>
      </c>
      <c r="AG14" s="10">
        <f t="shared" si="15"/>
        <v>0</v>
      </c>
    </row>
    <row r="15" spans="1:33" x14ac:dyDescent="0.25">
      <c r="A15" s="7" t="s">
        <v>52</v>
      </c>
      <c r="B15" s="33">
        <f t="shared" si="0"/>
        <v>9</v>
      </c>
      <c r="C15" s="60" t="s">
        <v>73</v>
      </c>
      <c r="D15" s="6" t="s">
        <v>99</v>
      </c>
      <c r="E15" s="6" t="s">
        <v>72</v>
      </c>
      <c r="F15" s="6" t="s">
        <v>82</v>
      </c>
      <c r="G15" s="6" t="s">
        <v>68</v>
      </c>
      <c r="H15" s="6" t="s">
        <v>86</v>
      </c>
      <c r="I15" s="6" t="s">
        <v>70</v>
      </c>
      <c r="J15" s="6" t="s">
        <v>61</v>
      </c>
      <c r="K15" s="6" t="s">
        <v>76</v>
      </c>
      <c r="L15" s="6" t="s">
        <v>78</v>
      </c>
      <c r="M15" s="6" t="s">
        <v>67</v>
      </c>
      <c r="N15" s="6" t="s">
        <v>65</v>
      </c>
      <c r="O15" s="6" t="s">
        <v>83</v>
      </c>
      <c r="P15" s="6" t="s">
        <v>66</v>
      </c>
      <c r="Q15" s="33" t="s">
        <v>69</v>
      </c>
      <c r="S15" s="10">
        <f t="shared" si="1"/>
        <v>1</v>
      </c>
      <c r="T15" s="10">
        <f t="shared" si="2"/>
        <v>1</v>
      </c>
      <c r="U15" s="10">
        <f t="shared" si="3"/>
        <v>1</v>
      </c>
      <c r="V15" s="10">
        <f t="shared" si="4"/>
        <v>0</v>
      </c>
      <c r="W15" s="10">
        <f t="shared" si="5"/>
        <v>1</v>
      </c>
      <c r="X15" s="10">
        <f t="shared" si="6"/>
        <v>1</v>
      </c>
      <c r="Y15" s="10">
        <f t="shared" si="7"/>
        <v>0</v>
      </c>
      <c r="Z15" s="10">
        <f t="shared" si="8"/>
        <v>1</v>
      </c>
      <c r="AA15" s="10">
        <f t="shared" si="9"/>
        <v>1</v>
      </c>
      <c r="AB15" s="10">
        <f t="shared" si="10"/>
        <v>1</v>
      </c>
      <c r="AC15" s="10">
        <f t="shared" si="11"/>
        <v>0</v>
      </c>
      <c r="AD15" s="10">
        <f t="shared" si="12"/>
        <v>0</v>
      </c>
      <c r="AE15" s="10">
        <f t="shared" si="13"/>
        <v>1</v>
      </c>
      <c r="AF15" s="10">
        <f t="shared" si="14"/>
        <v>0</v>
      </c>
      <c r="AG15" s="10">
        <f t="shared" si="15"/>
        <v>0</v>
      </c>
    </row>
    <row r="16" spans="1:33" x14ac:dyDescent="0.25">
      <c r="A16" s="7" t="s">
        <v>53</v>
      </c>
      <c r="B16" s="33">
        <f t="shared" si="0"/>
        <v>9</v>
      </c>
      <c r="C16" s="60" t="s">
        <v>73</v>
      </c>
      <c r="D16" s="6" t="s">
        <v>99</v>
      </c>
      <c r="E16" s="6" t="s">
        <v>72</v>
      </c>
      <c r="F16" s="6" t="s">
        <v>82</v>
      </c>
      <c r="G16" s="6" t="s">
        <v>68</v>
      </c>
      <c r="H16" s="6" t="s">
        <v>86</v>
      </c>
      <c r="I16" s="6" t="s">
        <v>70</v>
      </c>
      <c r="J16" s="6" t="s">
        <v>61</v>
      </c>
      <c r="K16" s="6" t="s">
        <v>76</v>
      </c>
      <c r="L16" s="6" t="s">
        <v>80</v>
      </c>
      <c r="M16" s="6" t="s">
        <v>67</v>
      </c>
      <c r="N16" s="6" t="s">
        <v>65</v>
      </c>
      <c r="O16" s="6" t="s">
        <v>83</v>
      </c>
      <c r="P16" s="6" t="s">
        <v>84</v>
      </c>
      <c r="Q16" s="33" t="s">
        <v>69</v>
      </c>
      <c r="S16" s="10">
        <f t="shared" si="1"/>
        <v>1</v>
      </c>
      <c r="T16" s="10">
        <f t="shared" si="2"/>
        <v>1</v>
      </c>
      <c r="U16" s="10">
        <f t="shared" si="3"/>
        <v>1</v>
      </c>
      <c r="V16" s="10">
        <f t="shared" si="4"/>
        <v>0</v>
      </c>
      <c r="W16" s="10">
        <f t="shared" si="5"/>
        <v>1</v>
      </c>
      <c r="X16" s="10">
        <f t="shared" si="6"/>
        <v>1</v>
      </c>
      <c r="Y16" s="10">
        <f t="shared" si="7"/>
        <v>0</v>
      </c>
      <c r="Z16" s="10">
        <f t="shared" si="8"/>
        <v>1</v>
      </c>
      <c r="AA16" s="10">
        <f t="shared" si="9"/>
        <v>1</v>
      </c>
      <c r="AB16" s="10">
        <f t="shared" si="10"/>
        <v>0</v>
      </c>
      <c r="AC16" s="10">
        <f t="shared" si="11"/>
        <v>0</v>
      </c>
      <c r="AD16" s="10">
        <f t="shared" si="12"/>
        <v>0</v>
      </c>
      <c r="AE16" s="10">
        <f t="shared" si="13"/>
        <v>1</v>
      </c>
      <c r="AF16" s="10">
        <f t="shared" si="14"/>
        <v>1</v>
      </c>
      <c r="AG16" s="10">
        <f t="shared" si="15"/>
        <v>0</v>
      </c>
    </row>
    <row r="17" spans="1:41" x14ac:dyDescent="0.25">
      <c r="A17" s="7" t="s">
        <v>54</v>
      </c>
      <c r="B17" s="33">
        <f t="shared" si="0"/>
        <v>11</v>
      </c>
      <c r="C17" s="60" t="s">
        <v>73</v>
      </c>
      <c r="D17" s="6" t="s">
        <v>99</v>
      </c>
      <c r="E17" s="6" t="s">
        <v>72</v>
      </c>
      <c r="F17" s="6" t="s">
        <v>77</v>
      </c>
      <c r="G17" s="6" t="s">
        <v>75</v>
      </c>
      <c r="H17" s="6" t="s">
        <v>86</v>
      </c>
      <c r="I17" s="6" t="s">
        <v>70</v>
      </c>
      <c r="J17" s="6" t="s">
        <v>61</v>
      </c>
      <c r="K17" s="6" t="s">
        <v>76</v>
      </c>
      <c r="L17" s="6" t="s">
        <v>78</v>
      </c>
      <c r="M17" s="6" t="s">
        <v>90</v>
      </c>
      <c r="N17" s="6" t="s">
        <v>65</v>
      </c>
      <c r="O17" s="6" t="s">
        <v>83</v>
      </c>
      <c r="P17" s="6" t="s">
        <v>66</v>
      </c>
      <c r="Q17" s="33" t="s">
        <v>71</v>
      </c>
      <c r="S17" s="10">
        <f t="shared" si="1"/>
        <v>1</v>
      </c>
      <c r="T17" s="10">
        <f t="shared" si="2"/>
        <v>1</v>
      </c>
      <c r="U17" s="10">
        <f t="shared" si="3"/>
        <v>1</v>
      </c>
      <c r="V17" s="10">
        <f t="shared" si="4"/>
        <v>1</v>
      </c>
      <c r="W17" s="10">
        <f t="shared" si="5"/>
        <v>0</v>
      </c>
      <c r="X17" s="10">
        <f t="shared" si="6"/>
        <v>1</v>
      </c>
      <c r="Y17" s="10">
        <f t="shared" si="7"/>
        <v>0</v>
      </c>
      <c r="Z17" s="10">
        <f t="shared" si="8"/>
        <v>1</v>
      </c>
      <c r="AA17" s="10">
        <f t="shared" si="9"/>
        <v>1</v>
      </c>
      <c r="AB17" s="10">
        <f t="shared" si="10"/>
        <v>1</v>
      </c>
      <c r="AC17" s="10">
        <f t="shared" si="11"/>
        <v>1</v>
      </c>
      <c r="AD17" s="10">
        <f t="shared" si="12"/>
        <v>0</v>
      </c>
      <c r="AE17" s="10">
        <f t="shared" si="13"/>
        <v>1</v>
      </c>
      <c r="AF17" s="10">
        <f t="shared" si="14"/>
        <v>0</v>
      </c>
      <c r="AG17" s="10">
        <f t="shared" si="15"/>
        <v>1</v>
      </c>
    </row>
    <row r="18" spans="1:41" x14ac:dyDescent="0.25">
      <c r="A18" s="7" t="s">
        <v>55</v>
      </c>
      <c r="B18" s="33">
        <f t="shared" si="0"/>
        <v>8</v>
      </c>
      <c r="C18" s="60" t="s">
        <v>73</v>
      </c>
      <c r="D18" s="6" t="s">
        <v>99</v>
      </c>
      <c r="E18" s="6" t="s">
        <v>72</v>
      </c>
      <c r="F18" s="6" t="s">
        <v>77</v>
      </c>
      <c r="G18" s="6" t="s">
        <v>75</v>
      </c>
      <c r="H18" s="6" t="s">
        <v>87</v>
      </c>
      <c r="I18" s="6" t="s">
        <v>70</v>
      </c>
      <c r="J18" s="6" t="s">
        <v>61</v>
      </c>
      <c r="K18" s="6" t="s">
        <v>76</v>
      </c>
      <c r="L18" s="6" t="s">
        <v>78</v>
      </c>
      <c r="M18" s="6" t="s">
        <v>67</v>
      </c>
      <c r="N18" s="6" t="s">
        <v>65</v>
      </c>
      <c r="O18" s="6" t="s">
        <v>83</v>
      </c>
      <c r="P18" s="6" t="s">
        <v>66</v>
      </c>
      <c r="Q18" s="33" t="s">
        <v>69</v>
      </c>
      <c r="S18" s="10">
        <f t="shared" si="1"/>
        <v>1</v>
      </c>
      <c r="T18" s="10">
        <f t="shared" si="2"/>
        <v>1</v>
      </c>
      <c r="U18" s="10">
        <f t="shared" si="3"/>
        <v>1</v>
      </c>
      <c r="V18" s="10">
        <f t="shared" si="4"/>
        <v>1</v>
      </c>
      <c r="W18" s="10">
        <f t="shared" si="5"/>
        <v>0</v>
      </c>
      <c r="X18" s="10">
        <f t="shared" si="6"/>
        <v>0</v>
      </c>
      <c r="Y18" s="10">
        <f t="shared" si="7"/>
        <v>0</v>
      </c>
      <c r="Z18" s="10">
        <f t="shared" si="8"/>
        <v>1</v>
      </c>
      <c r="AA18" s="10">
        <f t="shared" si="9"/>
        <v>1</v>
      </c>
      <c r="AB18" s="10">
        <f t="shared" si="10"/>
        <v>1</v>
      </c>
      <c r="AC18" s="10">
        <f t="shared" si="11"/>
        <v>0</v>
      </c>
      <c r="AD18" s="10">
        <f t="shared" si="12"/>
        <v>0</v>
      </c>
      <c r="AE18" s="10">
        <f t="shared" si="13"/>
        <v>1</v>
      </c>
      <c r="AF18" s="10">
        <f t="shared" si="14"/>
        <v>0</v>
      </c>
      <c r="AG18" s="10">
        <f t="shared" si="15"/>
        <v>0</v>
      </c>
    </row>
    <row r="19" spans="1:41" x14ac:dyDescent="0.25">
      <c r="A19" s="7" t="s">
        <v>43</v>
      </c>
      <c r="B19" s="33">
        <f t="shared" si="0"/>
        <v>9</v>
      </c>
      <c r="C19" s="60" t="s">
        <v>73</v>
      </c>
      <c r="D19" s="6" t="s">
        <v>99</v>
      </c>
      <c r="E19" s="6" t="s">
        <v>72</v>
      </c>
      <c r="F19" s="6" t="s">
        <v>77</v>
      </c>
      <c r="G19" s="6" t="s">
        <v>75</v>
      </c>
      <c r="H19" s="6" t="s">
        <v>86</v>
      </c>
      <c r="I19" s="6" t="s">
        <v>70</v>
      </c>
      <c r="J19" s="6" t="s">
        <v>61</v>
      </c>
      <c r="K19" s="6" t="s">
        <v>76</v>
      </c>
      <c r="L19" s="6" t="s">
        <v>78</v>
      </c>
      <c r="M19" s="6" t="s">
        <v>67</v>
      </c>
      <c r="N19" s="6" t="s">
        <v>65</v>
      </c>
      <c r="O19" s="6" t="s">
        <v>83</v>
      </c>
      <c r="P19" s="6" t="s">
        <v>66</v>
      </c>
      <c r="Q19" s="33" t="s">
        <v>69</v>
      </c>
      <c r="S19" s="10">
        <f t="shared" si="1"/>
        <v>1</v>
      </c>
      <c r="T19" s="10">
        <f t="shared" si="2"/>
        <v>1</v>
      </c>
      <c r="U19" s="10">
        <f t="shared" si="3"/>
        <v>1</v>
      </c>
      <c r="V19" s="10">
        <f t="shared" si="4"/>
        <v>1</v>
      </c>
      <c r="W19" s="10">
        <f t="shared" si="5"/>
        <v>0</v>
      </c>
      <c r="X19" s="10">
        <f t="shared" si="6"/>
        <v>1</v>
      </c>
      <c r="Y19" s="10">
        <f t="shared" si="7"/>
        <v>0</v>
      </c>
      <c r="Z19" s="10">
        <f t="shared" si="8"/>
        <v>1</v>
      </c>
      <c r="AA19" s="10">
        <f t="shared" si="9"/>
        <v>1</v>
      </c>
      <c r="AB19" s="10">
        <f t="shared" si="10"/>
        <v>1</v>
      </c>
      <c r="AC19" s="10">
        <f t="shared" si="11"/>
        <v>0</v>
      </c>
      <c r="AD19" s="10">
        <f t="shared" si="12"/>
        <v>0</v>
      </c>
      <c r="AE19" s="10">
        <f t="shared" si="13"/>
        <v>1</v>
      </c>
      <c r="AF19" s="10">
        <f t="shared" si="14"/>
        <v>0</v>
      </c>
      <c r="AG19" s="10">
        <f t="shared" si="15"/>
        <v>0</v>
      </c>
    </row>
    <row r="20" spans="1:41" x14ac:dyDescent="0.25">
      <c r="A20" s="7" t="s">
        <v>33</v>
      </c>
      <c r="B20" s="33">
        <f t="shared" si="0"/>
        <v>10</v>
      </c>
      <c r="C20" s="60" t="s">
        <v>73</v>
      </c>
      <c r="D20" s="6" t="s">
        <v>99</v>
      </c>
      <c r="E20" s="6" t="s">
        <v>72</v>
      </c>
      <c r="F20" s="6" t="s">
        <v>77</v>
      </c>
      <c r="G20" s="6" t="s">
        <v>68</v>
      </c>
      <c r="H20" s="6" t="s">
        <v>87</v>
      </c>
      <c r="I20" s="6" t="s">
        <v>70</v>
      </c>
      <c r="J20" s="6" t="s">
        <v>61</v>
      </c>
      <c r="K20" s="6" t="s">
        <v>76</v>
      </c>
      <c r="L20" s="6" t="s">
        <v>78</v>
      </c>
      <c r="M20" s="6" t="s">
        <v>90</v>
      </c>
      <c r="N20" s="6" t="s">
        <v>65</v>
      </c>
      <c r="O20" s="6" t="s">
        <v>83</v>
      </c>
      <c r="P20" s="6" t="s">
        <v>66</v>
      </c>
      <c r="Q20" s="33" t="s">
        <v>69</v>
      </c>
      <c r="S20" s="10">
        <f t="shared" si="1"/>
        <v>1</v>
      </c>
      <c r="T20" s="10">
        <f t="shared" si="2"/>
        <v>1</v>
      </c>
      <c r="U20" s="10">
        <f t="shared" si="3"/>
        <v>1</v>
      </c>
      <c r="V20" s="10">
        <f t="shared" si="4"/>
        <v>1</v>
      </c>
      <c r="W20" s="10">
        <f t="shared" si="5"/>
        <v>1</v>
      </c>
      <c r="X20" s="10">
        <f t="shared" si="6"/>
        <v>0</v>
      </c>
      <c r="Y20" s="10">
        <f t="shared" si="7"/>
        <v>0</v>
      </c>
      <c r="Z20" s="10">
        <f t="shared" si="8"/>
        <v>1</v>
      </c>
      <c r="AA20" s="10">
        <f t="shared" si="9"/>
        <v>1</v>
      </c>
      <c r="AB20" s="10">
        <f t="shared" si="10"/>
        <v>1</v>
      </c>
      <c r="AC20" s="10">
        <f t="shared" si="11"/>
        <v>1</v>
      </c>
      <c r="AD20" s="10">
        <f t="shared" si="12"/>
        <v>0</v>
      </c>
      <c r="AE20" s="10">
        <f t="shared" si="13"/>
        <v>1</v>
      </c>
      <c r="AF20" s="10">
        <f t="shared" si="14"/>
        <v>0</v>
      </c>
      <c r="AG20" s="10">
        <f t="shared" si="15"/>
        <v>0</v>
      </c>
    </row>
    <row r="21" spans="1:41" x14ac:dyDescent="0.25">
      <c r="A21" s="7" t="s">
        <v>34</v>
      </c>
      <c r="B21" s="33">
        <f t="shared" si="0"/>
        <v>9</v>
      </c>
      <c r="C21" s="60" t="s">
        <v>73</v>
      </c>
      <c r="D21" s="6" t="s">
        <v>99</v>
      </c>
      <c r="E21" s="6" t="s">
        <v>72</v>
      </c>
      <c r="F21" s="6" t="s">
        <v>77</v>
      </c>
      <c r="G21" s="6" t="s">
        <v>75</v>
      </c>
      <c r="H21" s="6" t="s">
        <v>86</v>
      </c>
      <c r="I21" s="6" t="s">
        <v>70</v>
      </c>
      <c r="J21" s="6" t="s">
        <v>61</v>
      </c>
      <c r="K21" s="6" t="s">
        <v>76</v>
      </c>
      <c r="L21" s="6" t="s">
        <v>78</v>
      </c>
      <c r="M21" s="6" t="s">
        <v>67</v>
      </c>
      <c r="N21" s="6" t="s">
        <v>65</v>
      </c>
      <c r="O21" s="6" t="s">
        <v>83</v>
      </c>
      <c r="P21" s="6" t="s">
        <v>66</v>
      </c>
      <c r="Q21" s="33" t="s">
        <v>69</v>
      </c>
      <c r="S21" s="10">
        <f t="shared" si="1"/>
        <v>1</v>
      </c>
      <c r="T21" s="10">
        <f t="shared" si="2"/>
        <v>1</v>
      </c>
      <c r="U21" s="10">
        <f t="shared" si="3"/>
        <v>1</v>
      </c>
      <c r="V21" s="10">
        <f t="shared" si="4"/>
        <v>1</v>
      </c>
      <c r="W21" s="10">
        <f t="shared" si="5"/>
        <v>0</v>
      </c>
      <c r="X21" s="10">
        <f t="shared" si="6"/>
        <v>1</v>
      </c>
      <c r="Y21" s="10">
        <f t="shared" si="7"/>
        <v>0</v>
      </c>
      <c r="Z21" s="10">
        <f t="shared" si="8"/>
        <v>1</v>
      </c>
      <c r="AA21" s="10">
        <f t="shared" si="9"/>
        <v>1</v>
      </c>
      <c r="AB21" s="10">
        <f t="shared" si="10"/>
        <v>1</v>
      </c>
      <c r="AC21" s="10">
        <f t="shared" si="11"/>
        <v>0</v>
      </c>
      <c r="AD21" s="10">
        <f t="shared" si="12"/>
        <v>0</v>
      </c>
      <c r="AE21" s="10">
        <f t="shared" si="13"/>
        <v>1</v>
      </c>
      <c r="AF21" s="10">
        <f t="shared" si="14"/>
        <v>0</v>
      </c>
      <c r="AG21" s="10">
        <f t="shared" si="15"/>
        <v>0</v>
      </c>
    </row>
    <row r="22" spans="1:41" x14ac:dyDescent="0.25">
      <c r="A22" s="7" t="s">
        <v>35</v>
      </c>
      <c r="B22" s="33">
        <f t="shared" si="0"/>
        <v>8</v>
      </c>
      <c r="C22" s="60" t="s">
        <v>73</v>
      </c>
      <c r="D22" s="6" t="s">
        <v>99</v>
      </c>
      <c r="E22" s="6" t="s">
        <v>72</v>
      </c>
      <c r="F22" s="6" t="s">
        <v>82</v>
      </c>
      <c r="G22" s="6" t="s">
        <v>68</v>
      </c>
      <c r="H22" s="6" t="s">
        <v>87</v>
      </c>
      <c r="I22" s="6" t="s">
        <v>70</v>
      </c>
      <c r="J22" s="6" t="s">
        <v>61</v>
      </c>
      <c r="K22" s="6" t="s">
        <v>76</v>
      </c>
      <c r="L22" s="6" t="s">
        <v>78</v>
      </c>
      <c r="M22" s="6" t="s">
        <v>67</v>
      </c>
      <c r="N22" s="6" t="s">
        <v>65</v>
      </c>
      <c r="O22" s="6" t="s">
        <v>83</v>
      </c>
      <c r="P22" s="6" t="s">
        <v>66</v>
      </c>
      <c r="Q22" s="33" t="s">
        <v>69</v>
      </c>
      <c r="S22" s="10">
        <f t="shared" si="1"/>
        <v>1</v>
      </c>
      <c r="T22" s="10">
        <f t="shared" si="2"/>
        <v>1</v>
      </c>
      <c r="U22" s="10">
        <f t="shared" si="3"/>
        <v>1</v>
      </c>
      <c r="V22" s="10">
        <f t="shared" si="4"/>
        <v>0</v>
      </c>
      <c r="W22" s="10">
        <f t="shared" si="5"/>
        <v>1</v>
      </c>
      <c r="X22" s="10">
        <f t="shared" si="6"/>
        <v>0</v>
      </c>
      <c r="Y22" s="10">
        <f t="shared" si="7"/>
        <v>0</v>
      </c>
      <c r="Z22" s="10">
        <f t="shared" si="8"/>
        <v>1</v>
      </c>
      <c r="AA22" s="10">
        <f t="shared" si="9"/>
        <v>1</v>
      </c>
      <c r="AB22" s="10">
        <f t="shared" si="10"/>
        <v>1</v>
      </c>
      <c r="AC22" s="10">
        <f t="shared" si="11"/>
        <v>0</v>
      </c>
      <c r="AD22" s="10">
        <f t="shared" si="12"/>
        <v>0</v>
      </c>
      <c r="AE22" s="10">
        <f t="shared" si="13"/>
        <v>1</v>
      </c>
      <c r="AF22" s="10">
        <f t="shared" si="14"/>
        <v>0</v>
      </c>
      <c r="AG22" s="10">
        <f t="shared" si="15"/>
        <v>0</v>
      </c>
    </row>
    <row r="23" spans="1:41" x14ac:dyDescent="0.25">
      <c r="A23" s="7" t="s">
        <v>56</v>
      </c>
      <c r="B23" s="33">
        <f t="shared" si="0"/>
        <v>8</v>
      </c>
      <c r="C23" s="60" t="s">
        <v>73</v>
      </c>
      <c r="D23" s="6" t="s">
        <v>99</v>
      </c>
      <c r="E23" s="6" t="s">
        <v>72</v>
      </c>
      <c r="F23" s="6" t="s">
        <v>82</v>
      </c>
      <c r="G23" s="6" t="s">
        <v>75</v>
      </c>
      <c r="H23" s="6" t="s">
        <v>86</v>
      </c>
      <c r="I23" s="6" t="s">
        <v>70</v>
      </c>
      <c r="J23" s="6" t="s">
        <v>61</v>
      </c>
      <c r="K23" s="6" t="s">
        <v>76</v>
      </c>
      <c r="L23" s="6" t="s">
        <v>80</v>
      </c>
      <c r="M23" s="6" t="s">
        <v>90</v>
      </c>
      <c r="N23" s="6" t="s">
        <v>65</v>
      </c>
      <c r="O23" s="6" t="s">
        <v>83</v>
      </c>
      <c r="P23" s="6" t="s">
        <v>66</v>
      </c>
      <c r="Q23" s="33" t="s">
        <v>69</v>
      </c>
      <c r="S23" s="10">
        <f t="shared" si="1"/>
        <v>1</v>
      </c>
      <c r="T23" s="10">
        <f t="shared" si="2"/>
        <v>1</v>
      </c>
      <c r="U23" s="10">
        <f t="shared" si="3"/>
        <v>1</v>
      </c>
      <c r="V23" s="10">
        <f t="shared" si="4"/>
        <v>0</v>
      </c>
      <c r="W23" s="10">
        <f t="shared" si="5"/>
        <v>0</v>
      </c>
      <c r="X23" s="10">
        <f t="shared" si="6"/>
        <v>1</v>
      </c>
      <c r="Y23" s="10">
        <f t="shared" si="7"/>
        <v>0</v>
      </c>
      <c r="Z23" s="10">
        <f t="shared" si="8"/>
        <v>1</v>
      </c>
      <c r="AA23" s="10">
        <f t="shared" si="9"/>
        <v>1</v>
      </c>
      <c r="AB23" s="10">
        <f t="shared" si="10"/>
        <v>0</v>
      </c>
      <c r="AC23" s="10">
        <f t="shared" si="11"/>
        <v>1</v>
      </c>
      <c r="AD23" s="10">
        <f t="shared" si="12"/>
        <v>0</v>
      </c>
      <c r="AE23" s="10">
        <f t="shared" si="13"/>
        <v>1</v>
      </c>
      <c r="AF23" s="10">
        <f t="shared" si="14"/>
        <v>0</v>
      </c>
      <c r="AG23" s="10">
        <f t="shared" si="15"/>
        <v>0</v>
      </c>
    </row>
    <row r="24" spans="1:41" x14ac:dyDescent="0.25">
      <c r="A24" s="7" t="s">
        <v>57</v>
      </c>
      <c r="B24" s="33">
        <f t="shared" si="0"/>
        <v>9</v>
      </c>
      <c r="C24" s="60" t="s">
        <v>73</v>
      </c>
      <c r="D24" s="6" t="s">
        <v>99</v>
      </c>
      <c r="E24" s="6" t="s">
        <v>72</v>
      </c>
      <c r="F24" s="6" t="s">
        <v>82</v>
      </c>
      <c r="G24" s="6" t="s">
        <v>68</v>
      </c>
      <c r="H24" s="6" t="s">
        <v>86</v>
      </c>
      <c r="I24" s="6" t="s">
        <v>70</v>
      </c>
      <c r="J24" s="6" t="s">
        <v>61</v>
      </c>
      <c r="K24" s="6" t="s">
        <v>76</v>
      </c>
      <c r="L24" s="6" t="s">
        <v>80</v>
      </c>
      <c r="M24" s="6" t="s">
        <v>67</v>
      </c>
      <c r="N24" s="6" t="s">
        <v>65</v>
      </c>
      <c r="O24" s="6" t="s">
        <v>83</v>
      </c>
      <c r="P24" s="6" t="s">
        <v>84</v>
      </c>
      <c r="Q24" s="33" t="s">
        <v>69</v>
      </c>
      <c r="S24" s="10">
        <f t="shared" si="1"/>
        <v>1</v>
      </c>
      <c r="T24" s="10">
        <f t="shared" si="2"/>
        <v>1</v>
      </c>
      <c r="U24" s="10">
        <f t="shared" si="3"/>
        <v>1</v>
      </c>
      <c r="V24" s="10">
        <f t="shared" si="4"/>
        <v>0</v>
      </c>
      <c r="W24" s="10">
        <f t="shared" si="5"/>
        <v>1</v>
      </c>
      <c r="X24" s="10">
        <f t="shared" si="6"/>
        <v>1</v>
      </c>
      <c r="Y24" s="10">
        <f t="shared" si="7"/>
        <v>0</v>
      </c>
      <c r="Z24" s="10">
        <f t="shared" si="8"/>
        <v>1</v>
      </c>
      <c r="AA24" s="10">
        <f t="shared" si="9"/>
        <v>1</v>
      </c>
      <c r="AB24" s="10">
        <f t="shared" si="10"/>
        <v>0</v>
      </c>
      <c r="AC24" s="10">
        <f t="shared" si="11"/>
        <v>0</v>
      </c>
      <c r="AD24" s="10">
        <f t="shared" si="12"/>
        <v>0</v>
      </c>
      <c r="AE24" s="10">
        <f t="shared" si="13"/>
        <v>1</v>
      </c>
      <c r="AF24" s="10">
        <f t="shared" si="14"/>
        <v>1</v>
      </c>
      <c r="AG24" s="10">
        <f t="shared" si="15"/>
        <v>0</v>
      </c>
    </row>
    <row r="25" spans="1:41" x14ac:dyDescent="0.25">
      <c r="A25" s="7" t="s">
        <v>58</v>
      </c>
      <c r="B25" s="33">
        <f t="shared" si="0"/>
        <v>10</v>
      </c>
      <c r="C25" s="60" t="s">
        <v>73</v>
      </c>
      <c r="D25" s="6" t="s">
        <v>99</v>
      </c>
      <c r="E25" s="6" t="s">
        <v>72</v>
      </c>
      <c r="F25" s="6" t="s">
        <v>82</v>
      </c>
      <c r="G25" s="6" t="s">
        <v>68</v>
      </c>
      <c r="H25" s="6" t="s">
        <v>86</v>
      </c>
      <c r="I25" s="6" t="s">
        <v>70</v>
      </c>
      <c r="J25" s="6" t="s">
        <v>61</v>
      </c>
      <c r="K25" s="6" t="s">
        <v>76</v>
      </c>
      <c r="L25" s="6" t="s">
        <v>78</v>
      </c>
      <c r="M25" s="6" t="s">
        <v>67</v>
      </c>
      <c r="N25" s="6" t="s">
        <v>65</v>
      </c>
      <c r="O25" s="6" t="s">
        <v>83</v>
      </c>
      <c r="P25" s="6" t="s">
        <v>66</v>
      </c>
      <c r="Q25" s="33" t="s">
        <v>71</v>
      </c>
      <c r="S25" s="10">
        <f t="shared" si="1"/>
        <v>1</v>
      </c>
      <c r="T25" s="10">
        <f t="shared" si="2"/>
        <v>1</v>
      </c>
      <c r="U25" s="10">
        <f t="shared" si="3"/>
        <v>1</v>
      </c>
      <c r="V25" s="10">
        <f t="shared" si="4"/>
        <v>0</v>
      </c>
      <c r="W25" s="10">
        <f t="shared" si="5"/>
        <v>1</v>
      </c>
      <c r="X25" s="10">
        <f t="shared" si="6"/>
        <v>1</v>
      </c>
      <c r="Y25" s="10">
        <f t="shared" si="7"/>
        <v>0</v>
      </c>
      <c r="Z25" s="10">
        <f t="shared" si="8"/>
        <v>1</v>
      </c>
      <c r="AA25" s="10">
        <f t="shared" si="9"/>
        <v>1</v>
      </c>
      <c r="AB25" s="10">
        <f t="shared" si="10"/>
        <v>1</v>
      </c>
      <c r="AC25" s="10">
        <f t="shared" si="11"/>
        <v>0</v>
      </c>
      <c r="AD25" s="10">
        <f t="shared" si="12"/>
        <v>0</v>
      </c>
      <c r="AE25" s="10">
        <f t="shared" si="13"/>
        <v>1</v>
      </c>
      <c r="AF25" s="10">
        <f t="shared" si="14"/>
        <v>0</v>
      </c>
      <c r="AG25" s="10">
        <f t="shared" si="15"/>
        <v>1</v>
      </c>
    </row>
    <row r="26" spans="1:41" ht="15.75" thickBot="1" x14ac:dyDescent="0.3">
      <c r="A26" s="34" t="s">
        <v>44</v>
      </c>
      <c r="B26" s="36">
        <f t="shared" si="0"/>
        <v>9</v>
      </c>
      <c r="C26" s="61" t="str">
        <f t="shared" ref="C26:Q26" si="16">IF(C36&gt;0.5, C32, C33)</f>
        <v>Jax</v>
      </c>
      <c r="D26" s="35" t="str">
        <f t="shared" si="16"/>
        <v>S.D.</v>
      </c>
      <c r="E26" s="35" t="str">
        <f t="shared" si="16"/>
        <v>G.B.</v>
      </c>
      <c r="F26" s="35" t="str">
        <f t="shared" si="16"/>
        <v>Miami</v>
      </c>
      <c r="G26" s="35" t="str">
        <f t="shared" si="16"/>
        <v>K.C.</v>
      </c>
      <c r="H26" s="35" t="str">
        <f t="shared" si="16"/>
        <v>Atl</v>
      </c>
      <c r="I26" s="35" t="str">
        <f t="shared" si="16"/>
        <v>N.Y.J.</v>
      </c>
      <c r="J26" s="35" t="str">
        <f t="shared" si="16"/>
        <v>Ariz</v>
      </c>
      <c r="K26" s="35" t="str">
        <f t="shared" si="16"/>
        <v>St.L.</v>
      </c>
      <c r="L26" s="35" t="str">
        <f t="shared" si="16"/>
        <v>Cincy</v>
      </c>
      <c r="M26" s="35" t="str">
        <f t="shared" si="16"/>
        <v>Seattle</v>
      </c>
      <c r="N26" s="35" t="str">
        <f t="shared" si="16"/>
        <v>Tenn</v>
      </c>
      <c r="O26" s="35" t="str">
        <f t="shared" si="16"/>
        <v>Det</v>
      </c>
      <c r="P26" s="35" t="str">
        <f t="shared" si="16"/>
        <v>Dallas</v>
      </c>
      <c r="Q26" s="36" t="str">
        <f t="shared" si="16"/>
        <v>Minn</v>
      </c>
      <c r="S26" s="10">
        <f t="shared" si="1"/>
        <v>1</v>
      </c>
      <c r="T26" s="10">
        <f t="shared" si="2"/>
        <v>1</v>
      </c>
      <c r="U26" s="10">
        <f t="shared" si="3"/>
        <v>1</v>
      </c>
      <c r="V26" s="10">
        <f t="shared" si="4"/>
        <v>0</v>
      </c>
      <c r="W26" s="10">
        <f t="shared" si="5"/>
        <v>1</v>
      </c>
      <c r="X26" s="10">
        <f t="shared" si="6"/>
        <v>1</v>
      </c>
      <c r="Y26" s="10">
        <f t="shared" si="7"/>
        <v>0</v>
      </c>
      <c r="Z26" s="10">
        <f t="shared" si="8"/>
        <v>1</v>
      </c>
      <c r="AA26" s="10">
        <f t="shared" si="9"/>
        <v>1</v>
      </c>
      <c r="AB26" s="10">
        <f t="shared" si="10"/>
        <v>1</v>
      </c>
      <c r="AC26" s="10">
        <f t="shared" si="11"/>
        <v>0</v>
      </c>
      <c r="AD26" s="10">
        <f t="shared" si="12"/>
        <v>0</v>
      </c>
      <c r="AE26" s="10">
        <f t="shared" si="13"/>
        <v>1</v>
      </c>
      <c r="AF26" s="10">
        <f t="shared" si="14"/>
        <v>0</v>
      </c>
      <c r="AG26" s="10">
        <f t="shared" si="15"/>
        <v>0</v>
      </c>
    </row>
    <row r="27" spans="1:41" x14ac:dyDescent="0.25">
      <c r="A27" s="28" t="s">
        <v>152</v>
      </c>
    </row>
    <row r="28" spans="1:41" x14ac:dyDescent="0.25">
      <c r="A28" s="27"/>
      <c r="C28" s="6" t="s">
        <v>73</v>
      </c>
      <c r="D28" s="6" t="s">
        <v>99</v>
      </c>
      <c r="E28" s="6" t="s">
        <v>72</v>
      </c>
      <c r="F28" s="6" t="s">
        <v>77</v>
      </c>
      <c r="G28" s="6" t="s">
        <v>68</v>
      </c>
      <c r="H28" s="6" t="s">
        <v>86</v>
      </c>
      <c r="I28" s="6" t="s">
        <v>91</v>
      </c>
      <c r="J28" s="6" t="s">
        <v>61</v>
      </c>
      <c r="K28" s="6" t="s">
        <v>76</v>
      </c>
      <c r="L28" s="6" t="s">
        <v>78</v>
      </c>
      <c r="M28" s="6" t="s">
        <v>90</v>
      </c>
      <c r="N28" s="6" t="s">
        <v>62</v>
      </c>
      <c r="O28" s="6" t="s">
        <v>83</v>
      </c>
      <c r="P28" s="6" t="s">
        <v>84</v>
      </c>
      <c r="Q28" s="6" t="s">
        <v>71</v>
      </c>
    </row>
    <row r="29" spans="1:41" x14ac:dyDescent="0.25">
      <c r="A29" s="37"/>
      <c r="C29" s="10">
        <v>1</v>
      </c>
      <c r="D29" s="10">
        <v>1</v>
      </c>
      <c r="E29" s="10">
        <v>1</v>
      </c>
      <c r="F29" s="10">
        <v>1</v>
      </c>
      <c r="G29" s="10">
        <v>1</v>
      </c>
      <c r="H29" s="10">
        <v>1</v>
      </c>
      <c r="I29" s="10">
        <v>1</v>
      </c>
      <c r="J29" s="10">
        <v>1</v>
      </c>
      <c r="K29" s="10">
        <v>1</v>
      </c>
      <c r="L29" s="10">
        <v>1</v>
      </c>
      <c r="M29" s="10">
        <v>1</v>
      </c>
      <c r="N29" s="10">
        <v>1</v>
      </c>
      <c r="O29" s="10">
        <v>1</v>
      </c>
      <c r="P29" s="10">
        <v>1</v>
      </c>
      <c r="Q29" s="10">
        <v>1</v>
      </c>
    </row>
    <row r="31" spans="1:41" s="45" customFormat="1" x14ac:dyDescent="0.25">
      <c r="A31" s="43" t="s">
        <v>42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4"/>
      <c r="AO31" s="44"/>
    </row>
    <row r="32" spans="1:41" customFormat="1" x14ac:dyDescent="0.25">
      <c r="A32" s="46" t="s">
        <v>37</v>
      </c>
      <c r="B32" s="3"/>
      <c r="C32" s="3" t="s">
        <v>73</v>
      </c>
      <c r="D32" s="3" t="s">
        <v>99</v>
      </c>
      <c r="E32" s="3" t="s">
        <v>72</v>
      </c>
      <c r="F32" s="3" t="s">
        <v>82</v>
      </c>
      <c r="G32" s="3" t="s">
        <v>75</v>
      </c>
      <c r="H32" s="3" t="s">
        <v>86</v>
      </c>
      <c r="I32" s="3" t="s">
        <v>70</v>
      </c>
      <c r="J32" s="3" t="s">
        <v>61</v>
      </c>
      <c r="K32" s="3" t="s">
        <v>76</v>
      </c>
      <c r="L32" s="3" t="s">
        <v>78</v>
      </c>
      <c r="M32" s="3" t="s">
        <v>90</v>
      </c>
      <c r="N32" s="3" t="s">
        <v>65</v>
      </c>
      <c r="O32" s="3" t="s">
        <v>83</v>
      </c>
      <c r="P32" s="3" t="s">
        <v>84</v>
      </c>
      <c r="Q32" s="3" t="s">
        <v>69</v>
      </c>
      <c r="R32" s="3"/>
      <c r="S32" s="3">
        <f t="shared" ref="S32:AG32" si="17">IF(C32=C$28,1,0)</f>
        <v>1</v>
      </c>
      <c r="T32" s="3">
        <f t="shared" si="17"/>
        <v>1</v>
      </c>
      <c r="U32" s="3">
        <f t="shared" si="17"/>
        <v>1</v>
      </c>
      <c r="V32" s="3">
        <f t="shared" si="17"/>
        <v>0</v>
      </c>
      <c r="W32" s="3">
        <f t="shared" si="17"/>
        <v>0</v>
      </c>
      <c r="X32" s="3">
        <f t="shared" si="17"/>
        <v>1</v>
      </c>
      <c r="Y32" s="3">
        <f t="shared" si="17"/>
        <v>0</v>
      </c>
      <c r="Z32" s="3">
        <f t="shared" si="17"/>
        <v>1</v>
      </c>
      <c r="AA32" s="3">
        <f t="shared" si="17"/>
        <v>1</v>
      </c>
      <c r="AB32" s="3">
        <f t="shared" si="17"/>
        <v>1</v>
      </c>
      <c r="AC32" s="3">
        <f t="shared" si="17"/>
        <v>1</v>
      </c>
      <c r="AD32" s="3">
        <f t="shared" si="17"/>
        <v>0</v>
      </c>
      <c r="AE32" s="3">
        <f t="shared" si="17"/>
        <v>1</v>
      </c>
      <c r="AF32" s="3">
        <f t="shared" si="17"/>
        <v>1</v>
      </c>
      <c r="AG32" s="3">
        <f t="shared" si="17"/>
        <v>0</v>
      </c>
      <c r="AH32" s="3"/>
      <c r="AI32" s="3"/>
      <c r="AJ32" s="3"/>
      <c r="AK32" s="3"/>
      <c r="AL32" s="3"/>
      <c r="AM32" s="3"/>
      <c r="AN32" s="3"/>
      <c r="AO32" s="3"/>
    </row>
    <row r="33" spans="1:41" customFormat="1" x14ac:dyDescent="0.25">
      <c r="A33" s="46" t="s">
        <v>38</v>
      </c>
      <c r="B33" s="3"/>
      <c r="C33" s="3" t="s">
        <v>74</v>
      </c>
      <c r="D33" s="3" t="s">
        <v>81</v>
      </c>
      <c r="E33" s="3" t="s">
        <v>79</v>
      </c>
      <c r="F33" s="3" t="s">
        <v>77</v>
      </c>
      <c r="G33" s="3" t="s">
        <v>68</v>
      </c>
      <c r="H33" s="3" t="s">
        <v>87</v>
      </c>
      <c r="I33" s="3" t="s">
        <v>91</v>
      </c>
      <c r="J33" s="3" t="s">
        <v>100</v>
      </c>
      <c r="K33" s="3" t="s">
        <v>64</v>
      </c>
      <c r="L33" s="3" t="s">
        <v>80</v>
      </c>
      <c r="M33" s="3" t="s">
        <v>67</v>
      </c>
      <c r="N33" s="3" t="s">
        <v>62</v>
      </c>
      <c r="O33" s="3" t="s">
        <v>85</v>
      </c>
      <c r="P33" s="3" t="s">
        <v>66</v>
      </c>
      <c r="Q33" s="3" t="s">
        <v>71</v>
      </c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</row>
    <row r="34" spans="1:41" customFormat="1" x14ac:dyDescent="0.25">
      <c r="A34" s="46" t="s">
        <v>39</v>
      </c>
      <c r="B34" s="3"/>
      <c r="C34" s="3">
        <f>COUNTIF(C3:C25,C32)</f>
        <v>22</v>
      </c>
      <c r="D34" s="3">
        <f t="shared" ref="D34:Q34" si="18">COUNTIF(D3:D25,D32)</f>
        <v>21</v>
      </c>
      <c r="E34" s="3">
        <f t="shared" si="18"/>
        <v>21</v>
      </c>
      <c r="F34" s="3">
        <f t="shared" si="18"/>
        <v>13</v>
      </c>
      <c r="G34" s="3">
        <f t="shared" si="18"/>
        <v>9</v>
      </c>
      <c r="H34" s="3">
        <f t="shared" si="18"/>
        <v>18</v>
      </c>
      <c r="I34" s="3">
        <f t="shared" si="18"/>
        <v>20</v>
      </c>
      <c r="J34" s="3">
        <f t="shared" si="18"/>
        <v>21</v>
      </c>
      <c r="K34" s="3">
        <f t="shared" si="18"/>
        <v>23</v>
      </c>
      <c r="L34" s="3">
        <f t="shared" si="18"/>
        <v>15</v>
      </c>
      <c r="M34" s="3">
        <f t="shared" si="18"/>
        <v>8</v>
      </c>
      <c r="N34" s="3">
        <f t="shared" si="18"/>
        <v>20</v>
      </c>
      <c r="O34" s="3">
        <f t="shared" si="18"/>
        <v>19</v>
      </c>
      <c r="P34" s="3">
        <f t="shared" si="18"/>
        <v>5</v>
      </c>
      <c r="Q34" s="3">
        <f t="shared" si="18"/>
        <v>15</v>
      </c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</row>
    <row r="35" spans="1:41" customFormat="1" x14ac:dyDescent="0.25">
      <c r="A35" s="46" t="s">
        <v>40</v>
      </c>
      <c r="B35" s="3"/>
      <c r="C35" s="3">
        <f>COUNTIF(C3:C25,C33)</f>
        <v>1</v>
      </c>
      <c r="D35" s="3">
        <f t="shared" ref="D35:Q35" si="19">COUNTIF(D3:D25,D33)</f>
        <v>2</v>
      </c>
      <c r="E35" s="3">
        <f t="shared" si="19"/>
        <v>2</v>
      </c>
      <c r="F35" s="3">
        <f t="shared" si="19"/>
        <v>10</v>
      </c>
      <c r="G35" s="3">
        <f t="shared" si="19"/>
        <v>14</v>
      </c>
      <c r="H35" s="3">
        <f t="shared" si="19"/>
        <v>5</v>
      </c>
      <c r="I35" s="3">
        <f t="shared" si="19"/>
        <v>3</v>
      </c>
      <c r="J35" s="3">
        <f t="shared" si="19"/>
        <v>2</v>
      </c>
      <c r="K35" s="3">
        <f t="shared" si="19"/>
        <v>0</v>
      </c>
      <c r="L35" s="3">
        <f t="shared" si="19"/>
        <v>8</v>
      </c>
      <c r="M35" s="3">
        <f t="shared" si="19"/>
        <v>15</v>
      </c>
      <c r="N35" s="3">
        <f t="shared" si="19"/>
        <v>3</v>
      </c>
      <c r="O35" s="3">
        <f t="shared" si="19"/>
        <v>4</v>
      </c>
      <c r="P35" s="3">
        <f t="shared" si="19"/>
        <v>18</v>
      </c>
      <c r="Q35" s="3">
        <f t="shared" si="19"/>
        <v>8</v>
      </c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</row>
    <row r="36" spans="1:41" customFormat="1" x14ac:dyDescent="0.25">
      <c r="A36" s="46" t="s">
        <v>41</v>
      </c>
      <c r="B36" s="3"/>
      <c r="C36" s="47">
        <f>C34/SUM(C34:C35)</f>
        <v>0.95652173913043481</v>
      </c>
      <c r="D36" s="47">
        <f t="shared" ref="D36:Q36" si="20">D34/SUM(D34:D35)</f>
        <v>0.91304347826086951</v>
      </c>
      <c r="E36" s="47">
        <f t="shared" si="20"/>
        <v>0.91304347826086951</v>
      </c>
      <c r="F36" s="47">
        <f t="shared" si="20"/>
        <v>0.56521739130434778</v>
      </c>
      <c r="G36" s="47">
        <f t="shared" si="20"/>
        <v>0.39130434782608697</v>
      </c>
      <c r="H36" s="47">
        <f t="shared" si="20"/>
        <v>0.78260869565217395</v>
      </c>
      <c r="I36" s="47">
        <f t="shared" si="20"/>
        <v>0.86956521739130432</v>
      </c>
      <c r="J36" s="47">
        <f t="shared" si="20"/>
        <v>0.91304347826086951</v>
      </c>
      <c r="K36" s="47">
        <f t="shared" si="20"/>
        <v>1</v>
      </c>
      <c r="L36" s="47">
        <f t="shared" si="20"/>
        <v>0.65217391304347827</v>
      </c>
      <c r="M36" s="47">
        <f t="shared" si="20"/>
        <v>0.34782608695652173</v>
      </c>
      <c r="N36" s="47">
        <f t="shared" si="20"/>
        <v>0.86956521739130432</v>
      </c>
      <c r="O36" s="47">
        <f t="shared" si="20"/>
        <v>0.82608695652173914</v>
      </c>
      <c r="P36" s="47">
        <f t="shared" si="20"/>
        <v>0.21739130434782608</v>
      </c>
      <c r="Q36" s="47">
        <f t="shared" si="20"/>
        <v>0.65217391304347827</v>
      </c>
      <c r="R36" s="47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</row>
    <row r="38" spans="1:41" s="45" customFormat="1" x14ac:dyDescent="0.25">
      <c r="A38" s="43" t="s">
        <v>23</v>
      </c>
      <c r="B38" s="44">
        <f>SUM(S32:AG32)</f>
        <v>10</v>
      </c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</row>
  </sheetData>
  <conditionalFormatting sqref="C3:C26">
    <cfRule type="cellIs" dxfId="85" priority="1" operator="notEqual">
      <formula>$C$28</formula>
    </cfRule>
  </conditionalFormatting>
  <conditionalFormatting sqref="D3:D26">
    <cfRule type="cellIs" dxfId="84" priority="2" operator="notEqual">
      <formula>$D$28</formula>
    </cfRule>
  </conditionalFormatting>
  <conditionalFormatting sqref="E3:E26">
    <cfRule type="cellIs" dxfId="83" priority="3" operator="notEqual">
      <formula>$E$28</formula>
    </cfRule>
  </conditionalFormatting>
  <conditionalFormatting sqref="F3:F26">
    <cfRule type="cellIs" dxfId="82" priority="4" operator="notEqual">
      <formula>$F$28</formula>
    </cfRule>
  </conditionalFormatting>
  <conditionalFormatting sqref="G3:G26">
    <cfRule type="cellIs" dxfId="81" priority="5" operator="notEqual">
      <formula>$G$28</formula>
    </cfRule>
  </conditionalFormatting>
  <conditionalFormatting sqref="H3:H26">
    <cfRule type="cellIs" dxfId="80" priority="6" operator="notEqual">
      <formula>$H$28</formula>
    </cfRule>
  </conditionalFormatting>
  <conditionalFormatting sqref="I3:I26">
    <cfRule type="cellIs" dxfId="79" priority="7" operator="notEqual">
      <formula>$I$28</formula>
    </cfRule>
  </conditionalFormatting>
  <conditionalFormatting sqref="J3:J26">
    <cfRule type="cellIs" dxfId="78" priority="8" operator="notEqual">
      <formula>$J$28</formula>
    </cfRule>
  </conditionalFormatting>
  <conditionalFormatting sqref="K3:K26">
    <cfRule type="cellIs" dxfId="77" priority="9" operator="notEqual">
      <formula>$K$28</formula>
    </cfRule>
  </conditionalFormatting>
  <conditionalFormatting sqref="L3:L26">
    <cfRule type="cellIs" dxfId="76" priority="10" operator="notEqual">
      <formula>$L$28</formula>
    </cfRule>
  </conditionalFormatting>
  <conditionalFormatting sqref="M3:M26">
    <cfRule type="cellIs" dxfId="75" priority="11" operator="notEqual">
      <formula>$M$28</formula>
    </cfRule>
  </conditionalFormatting>
  <conditionalFormatting sqref="N3:N26">
    <cfRule type="cellIs" dxfId="74" priority="12" operator="notEqual">
      <formula>$N$28</formula>
    </cfRule>
  </conditionalFormatting>
  <conditionalFormatting sqref="O3:O26">
    <cfRule type="cellIs" dxfId="73" priority="13" operator="notEqual">
      <formula>$O$28</formula>
    </cfRule>
  </conditionalFormatting>
  <conditionalFormatting sqref="P3:P26">
    <cfRule type="cellIs" dxfId="72" priority="14" operator="notEqual">
      <formula>$P$28</formula>
    </cfRule>
  </conditionalFormatting>
  <conditionalFormatting sqref="Q3:Q26">
    <cfRule type="cellIs" dxfId="71" priority="15" operator="notEqual">
      <formula>$Q$28</formula>
    </cfRule>
  </conditionalFormatting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38"/>
  <sheetViews>
    <sheetView workbookViewId="0">
      <selection activeCell="E1" sqref="E1"/>
    </sheetView>
  </sheetViews>
  <sheetFormatPr defaultColWidth="8.85546875" defaultRowHeight="15" x14ac:dyDescent="0.25"/>
  <cols>
    <col min="1" max="1" width="20.7109375" style="38" customWidth="1"/>
    <col min="2" max="3" width="7.42578125" style="10" bestFit="1" customWidth="1"/>
    <col min="4" max="9" width="6.5703125" style="10" bestFit="1" customWidth="1"/>
    <col min="10" max="10" width="6.85546875" style="10" bestFit="1" customWidth="1"/>
    <col min="11" max="11" width="6.5703125" style="10" bestFit="1" customWidth="1"/>
    <col min="12" max="12" width="7.42578125" style="10" bestFit="1" customWidth="1"/>
    <col min="13" max="14" width="6.5703125" style="10" bestFit="1" customWidth="1"/>
    <col min="15" max="15" width="7.28515625" style="10" bestFit="1" customWidth="1"/>
    <col min="16" max="17" width="6.5703125" style="10" bestFit="1" customWidth="1"/>
    <col min="18" max="18" width="2.7109375" style="10" customWidth="1"/>
    <col min="19" max="33" width="2" style="10" bestFit="1" customWidth="1"/>
    <col min="34" max="16384" width="8.85546875" style="13"/>
  </cols>
  <sheetData>
    <row r="1" spans="1:33" ht="15.75" x14ac:dyDescent="0.25">
      <c r="A1" s="29" t="s">
        <v>151</v>
      </c>
      <c r="B1" s="30"/>
    </row>
    <row r="2" spans="1:33" ht="15.75" thickBot="1" x14ac:dyDescent="0.3">
      <c r="A2" s="20"/>
      <c r="B2" s="20" t="s">
        <v>0</v>
      </c>
    </row>
    <row r="3" spans="1:33" x14ac:dyDescent="0.25">
      <c r="A3" s="26" t="s">
        <v>28</v>
      </c>
      <c r="B3" s="69">
        <f t="shared" ref="B3:B26" si="0">SUM(S3:AG3)</f>
        <v>11</v>
      </c>
      <c r="C3" s="59" t="s">
        <v>65</v>
      </c>
      <c r="D3" s="31" t="s">
        <v>61</v>
      </c>
      <c r="E3" s="31" t="s">
        <v>80</v>
      </c>
      <c r="F3" s="31" t="s">
        <v>62</v>
      </c>
      <c r="G3" s="31" t="s">
        <v>72</v>
      </c>
      <c r="H3" s="31" t="s">
        <v>78</v>
      </c>
      <c r="I3" s="31" t="s">
        <v>71</v>
      </c>
      <c r="J3" s="31" t="s">
        <v>70</v>
      </c>
      <c r="K3" s="31" t="s">
        <v>77</v>
      </c>
      <c r="L3" s="31" t="s">
        <v>91</v>
      </c>
      <c r="M3" s="31" t="s">
        <v>66</v>
      </c>
      <c r="N3" s="31" t="s">
        <v>76</v>
      </c>
      <c r="O3" s="31" t="s">
        <v>67</v>
      </c>
      <c r="P3" s="31" t="s">
        <v>69</v>
      </c>
      <c r="Q3" s="32" t="s">
        <v>73</v>
      </c>
      <c r="S3" s="10">
        <f t="shared" ref="S3:S23" si="1">IF(C3=$C$28,1,0)</f>
        <v>1</v>
      </c>
      <c r="T3" s="10">
        <f t="shared" ref="T3:T23" si="2">IF(D3=$D$28,1,0)</f>
        <v>0</v>
      </c>
      <c r="U3" s="10">
        <f t="shared" ref="U3:U23" si="3">IF(E3=$E$28,1,0)</f>
        <v>1</v>
      </c>
      <c r="V3" s="10">
        <f t="shared" ref="V3:V23" si="4">IF(F3=$F$28,1,0)</f>
        <v>1</v>
      </c>
      <c r="W3" s="10">
        <f t="shared" ref="W3:W23" si="5">IF(G3=$G$28,1,0)</f>
        <v>0</v>
      </c>
      <c r="X3" s="10">
        <f t="shared" ref="X3:X23" si="6">IF(H3=$H$28,1,0)</f>
        <v>1</v>
      </c>
      <c r="Y3" s="10">
        <f t="shared" ref="Y3:Y23" si="7">IF(I3=$I$28,1,0)</f>
        <v>1</v>
      </c>
      <c r="Z3" s="10">
        <f t="shared" ref="Z3:Z23" si="8">IF(J3=$J$28,1,0)</f>
        <v>1</v>
      </c>
      <c r="AA3" s="10">
        <f t="shared" ref="AA3:AA23" si="9">IF(K3=$K$28,1,0)</f>
        <v>1</v>
      </c>
      <c r="AB3" s="10">
        <f t="shared" ref="AB3:AB23" si="10">IF(L3=$L$28,1,0)</f>
        <v>1</v>
      </c>
      <c r="AC3" s="10">
        <f t="shared" ref="AC3:AC23" si="11">IF(M3=$M$28,1,0)</f>
        <v>1</v>
      </c>
      <c r="AD3" s="10">
        <f t="shared" ref="AD3:AD23" si="12">IF(N3=$N$28,1,0)</f>
        <v>1</v>
      </c>
      <c r="AE3" s="10">
        <f t="shared" ref="AE3:AE23" si="13">IF(O3=$O$28,1,0)</f>
        <v>0</v>
      </c>
      <c r="AF3" s="10">
        <f t="shared" ref="AF3:AF23" si="14">IF(P3=$P$28,1,0)</f>
        <v>0</v>
      </c>
      <c r="AG3" s="10">
        <f t="shared" ref="AG3:AG23" si="15">IF(Q3=$Q$28,1,0)</f>
        <v>1</v>
      </c>
    </row>
    <row r="4" spans="1:33" x14ac:dyDescent="0.25">
      <c r="A4" s="7" t="s">
        <v>45</v>
      </c>
      <c r="B4" s="70">
        <f t="shared" si="0"/>
        <v>8</v>
      </c>
      <c r="C4" s="60" t="s">
        <v>65</v>
      </c>
      <c r="D4" s="6" t="s">
        <v>85</v>
      </c>
      <c r="E4" s="6" t="s">
        <v>86</v>
      </c>
      <c r="F4" s="6" t="s">
        <v>74</v>
      </c>
      <c r="G4" s="6" t="s">
        <v>72</v>
      </c>
      <c r="H4" s="6" t="s">
        <v>78</v>
      </c>
      <c r="I4" s="6" t="s">
        <v>71</v>
      </c>
      <c r="J4" s="6" t="s">
        <v>82</v>
      </c>
      <c r="K4" s="6" t="s">
        <v>77</v>
      </c>
      <c r="L4" s="6" t="s">
        <v>63</v>
      </c>
      <c r="M4" s="6" t="s">
        <v>66</v>
      </c>
      <c r="N4" s="6" t="s">
        <v>76</v>
      </c>
      <c r="O4" s="6" t="s">
        <v>67</v>
      </c>
      <c r="P4" s="6" t="s">
        <v>69</v>
      </c>
      <c r="Q4" s="33" t="s">
        <v>73</v>
      </c>
      <c r="S4" s="10">
        <f t="shared" si="1"/>
        <v>1</v>
      </c>
      <c r="T4" s="10">
        <f t="shared" si="2"/>
        <v>1</v>
      </c>
      <c r="U4" s="10">
        <f t="shared" si="3"/>
        <v>0</v>
      </c>
      <c r="V4" s="10">
        <f t="shared" si="4"/>
        <v>0</v>
      </c>
      <c r="W4" s="10">
        <f t="shared" si="5"/>
        <v>0</v>
      </c>
      <c r="X4" s="10">
        <f t="shared" si="6"/>
        <v>1</v>
      </c>
      <c r="Y4" s="10">
        <f t="shared" si="7"/>
        <v>1</v>
      </c>
      <c r="Z4" s="10">
        <f t="shared" si="8"/>
        <v>0</v>
      </c>
      <c r="AA4" s="10">
        <f t="shared" si="9"/>
        <v>1</v>
      </c>
      <c r="AB4" s="10">
        <f t="shared" si="10"/>
        <v>0</v>
      </c>
      <c r="AC4" s="10">
        <f t="shared" si="11"/>
        <v>1</v>
      </c>
      <c r="AD4" s="10">
        <f t="shared" si="12"/>
        <v>1</v>
      </c>
      <c r="AE4" s="10">
        <f t="shared" si="13"/>
        <v>0</v>
      </c>
      <c r="AF4" s="10">
        <f t="shared" si="14"/>
        <v>0</v>
      </c>
      <c r="AG4" s="10">
        <f t="shared" si="15"/>
        <v>1</v>
      </c>
    </row>
    <row r="5" spans="1:33" x14ac:dyDescent="0.25">
      <c r="A5" s="7" t="s">
        <v>29</v>
      </c>
      <c r="B5" s="70">
        <f t="shared" si="0"/>
        <v>8</v>
      </c>
      <c r="C5" s="60" t="s">
        <v>65</v>
      </c>
      <c r="D5" s="6" t="s">
        <v>85</v>
      </c>
      <c r="E5" s="6" t="s">
        <v>86</v>
      </c>
      <c r="F5" s="6" t="s">
        <v>74</v>
      </c>
      <c r="G5" s="6" t="s">
        <v>72</v>
      </c>
      <c r="H5" s="6" t="s">
        <v>78</v>
      </c>
      <c r="I5" s="6" t="s">
        <v>71</v>
      </c>
      <c r="J5" s="6" t="s">
        <v>82</v>
      </c>
      <c r="K5" s="6" t="s">
        <v>77</v>
      </c>
      <c r="L5" s="6" t="s">
        <v>63</v>
      </c>
      <c r="M5" s="6" t="s">
        <v>66</v>
      </c>
      <c r="N5" s="6" t="s">
        <v>76</v>
      </c>
      <c r="O5" s="6" t="s">
        <v>67</v>
      </c>
      <c r="P5" s="6" t="s">
        <v>69</v>
      </c>
      <c r="Q5" s="33" t="s">
        <v>73</v>
      </c>
      <c r="S5" s="10">
        <f t="shared" si="1"/>
        <v>1</v>
      </c>
      <c r="T5" s="10">
        <f t="shared" si="2"/>
        <v>1</v>
      </c>
      <c r="U5" s="10">
        <f t="shared" si="3"/>
        <v>0</v>
      </c>
      <c r="V5" s="10">
        <f t="shared" si="4"/>
        <v>0</v>
      </c>
      <c r="W5" s="10">
        <f t="shared" si="5"/>
        <v>0</v>
      </c>
      <c r="X5" s="10">
        <f t="shared" si="6"/>
        <v>1</v>
      </c>
      <c r="Y5" s="10">
        <f t="shared" si="7"/>
        <v>1</v>
      </c>
      <c r="Z5" s="10">
        <f t="shared" si="8"/>
        <v>0</v>
      </c>
      <c r="AA5" s="10">
        <f t="shared" si="9"/>
        <v>1</v>
      </c>
      <c r="AB5" s="10">
        <f t="shared" si="10"/>
        <v>0</v>
      </c>
      <c r="AC5" s="10">
        <f t="shared" si="11"/>
        <v>1</v>
      </c>
      <c r="AD5" s="10">
        <f t="shared" si="12"/>
        <v>1</v>
      </c>
      <c r="AE5" s="10">
        <f t="shared" si="13"/>
        <v>0</v>
      </c>
      <c r="AF5" s="10">
        <f t="shared" si="14"/>
        <v>0</v>
      </c>
      <c r="AG5" s="10">
        <f t="shared" si="15"/>
        <v>1</v>
      </c>
    </row>
    <row r="6" spans="1:33" x14ac:dyDescent="0.25">
      <c r="A6" s="7" t="s">
        <v>30</v>
      </c>
      <c r="B6" s="70">
        <f t="shared" si="0"/>
        <v>9</v>
      </c>
      <c r="C6" s="60" t="s">
        <v>65</v>
      </c>
      <c r="D6" s="6" t="s">
        <v>85</v>
      </c>
      <c r="E6" s="6" t="s">
        <v>80</v>
      </c>
      <c r="F6" s="6" t="s">
        <v>74</v>
      </c>
      <c r="G6" s="6" t="s">
        <v>72</v>
      </c>
      <c r="H6" s="6" t="s">
        <v>78</v>
      </c>
      <c r="I6" s="6" t="s">
        <v>71</v>
      </c>
      <c r="J6" s="6" t="s">
        <v>82</v>
      </c>
      <c r="K6" s="6" t="s">
        <v>84</v>
      </c>
      <c r="L6" s="6" t="s">
        <v>91</v>
      </c>
      <c r="M6" s="6" t="s">
        <v>66</v>
      </c>
      <c r="N6" s="6" t="s">
        <v>76</v>
      </c>
      <c r="O6" s="6" t="s">
        <v>67</v>
      </c>
      <c r="P6" s="6" t="s">
        <v>69</v>
      </c>
      <c r="Q6" s="33" t="s">
        <v>73</v>
      </c>
      <c r="S6" s="10">
        <f t="shared" si="1"/>
        <v>1</v>
      </c>
      <c r="T6" s="10">
        <f t="shared" si="2"/>
        <v>1</v>
      </c>
      <c r="U6" s="10">
        <f t="shared" si="3"/>
        <v>1</v>
      </c>
      <c r="V6" s="10">
        <f t="shared" si="4"/>
        <v>0</v>
      </c>
      <c r="W6" s="10">
        <f t="shared" si="5"/>
        <v>0</v>
      </c>
      <c r="X6" s="10">
        <f t="shared" si="6"/>
        <v>1</v>
      </c>
      <c r="Y6" s="10">
        <f t="shared" si="7"/>
        <v>1</v>
      </c>
      <c r="Z6" s="10">
        <f t="shared" si="8"/>
        <v>0</v>
      </c>
      <c r="AA6" s="10">
        <f t="shared" si="9"/>
        <v>0</v>
      </c>
      <c r="AB6" s="10">
        <f t="shared" si="10"/>
        <v>1</v>
      </c>
      <c r="AC6" s="10">
        <f t="shared" si="11"/>
        <v>1</v>
      </c>
      <c r="AD6" s="10">
        <f t="shared" si="12"/>
        <v>1</v>
      </c>
      <c r="AE6" s="10">
        <f t="shared" si="13"/>
        <v>0</v>
      </c>
      <c r="AF6" s="10">
        <f t="shared" si="14"/>
        <v>0</v>
      </c>
      <c r="AG6" s="10">
        <f t="shared" si="15"/>
        <v>1</v>
      </c>
    </row>
    <row r="7" spans="1:33" x14ac:dyDescent="0.25">
      <c r="A7" s="7" t="s">
        <v>46</v>
      </c>
      <c r="B7" s="70">
        <f t="shared" si="0"/>
        <v>6</v>
      </c>
      <c r="C7" s="60" t="s">
        <v>90</v>
      </c>
      <c r="D7" s="6" t="s">
        <v>85</v>
      </c>
      <c r="E7" s="6" t="s">
        <v>86</v>
      </c>
      <c r="F7" s="6" t="s">
        <v>74</v>
      </c>
      <c r="G7" s="6" t="s">
        <v>72</v>
      </c>
      <c r="H7" s="6" t="s">
        <v>81</v>
      </c>
      <c r="I7" s="6" t="s">
        <v>71</v>
      </c>
      <c r="J7" s="6" t="s">
        <v>82</v>
      </c>
      <c r="K7" s="6" t="s">
        <v>77</v>
      </c>
      <c r="L7" s="6" t="s">
        <v>91</v>
      </c>
      <c r="M7" s="6" t="s">
        <v>66</v>
      </c>
      <c r="N7" s="6" t="s">
        <v>87</v>
      </c>
      <c r="O7" s="6" t="s">
        <v>67</v>
      </c>
      <c r="P7" s="6" t="s">
        <v>69</v>
      </c>
      <c r="Q7" s="33" t="s">
        <v>73</v>
      </c>
      <c r="S7" s="10">
        <f t="shared" si="1"/>
        <v>0</v>
      </c>
      <c r="T7" s="10">
        <f t="shared" si="2"/>
        <v>1</v>
      </c>
      <c r="U7" s="10">
        <f t="shared" si="3"/>
        <v>0</v>
      </c>
      <c r="V7" s="10">
        <f t="shared" si="4"/>
        <v>0</v>
      </c>
      <c r="W7" s="10">
        <f t="shared" si="5"/>
        <v>0</v>
      </c>
      <c r="X7" s="10">
        <f t="shared" si="6"/>
        <v>0</v>
      </c>
      <c r="Y7" s="10">
        <f t="shared" si="7"/>
        <v>1</v>
      </c>
      <c r="Z7" s="10">
        <f t="shared" si="8"/>
        <v>0</v>
      </c>
      <c r="AA7" s="10">
        <f t="shared" si="9"/>
        <v>1</v>
      </c>
      <c r="AB7" s="10">
        <f t="shared" si="10"/>
        <v>1</v>
      </c>
      <c r="AC7" s="10">
        <f t="shared" si="11"/>
        <v>1</v>
      </c>
      <c r="AD7" s="10">
        <f t="shared" si="12"/>
        <v>0</v>
      </c>
      <c r="AE7" s="10">
        <f t="shared" si="13"/>
        <v>0</v>
      </c>
      <c r="AF7" s="10">
        <f t="shared" si="14"/>
        <v>0</v>
      </c>
      <c r="AG7" s="10">
        <f t="shared" si="15"/>
        <v>1</v>
      </c>
    </row>
    <row r="8" spans="1:33" x14ac:dyDescent="0.25">
      <c r="A8" s="7" t="s">
        <v>31</v>
      </c>
      <c r="B8" s="70">
        <f t="shared" si="0"/>
        <v>8</v>
      </c>
      <c r="C8" s="60" t="s">
        <v>65</v>
      </c>
      <c r="D8" s="6" t="s">
        <v>61</v>
      </c>
      <c r="E8" s="6" t="s">
        <v>86</v>
      </c>
      <c r="F8" s="6" t="s">
        <v>74</v>
      </c>
      <c r="G8" s="6" t="s">
        <v>72</v>
      </c>
      <c r="H8" s="6" t="s">
        <v>78</v>
      </c>
      <c r="I8" s="6" t="s">
        <v>83</v>
      </c>
      <c r="J8" s="6" t="s">
        <v>70</v>
      </c>
      <c r="K8" s="6" t="s">
        <v>77</v>
      </c>
      <c r="L8" s="6" t="s">
        <v>63</v>
      </c>
      <c r="M8" s="6" t="s">
        <v>66</v>
      </c>
      <c r="N8" s="6" t="s">
        <v>76</v>
      </c>
      <c r="O8" s="6" t="s">
        <v>67</v>
      </c>
      <c r="P8" s="6" t="s">
        <v>68</v>
      </c>
      <c r="Q8" s="33" t="s">
        <v>73</v>
      </c>
      <c r="S8" s="10">
        <f t="shared" si="1"/>
        <v>1</v>
      </c>
      <c r="T8" s="10">
        <f t="shared" si="2"/>
        <v>0</v>
      </c>
      <c r="U8" s="10">
        <f t="shared" si="3"/>
        <v>0</v>
      </c>
      <c r="V8" s="10">
        <f t="shared" si="4"/>
        <v>0</v>
      </c>
      <c r="W8" s="10">
        <f t="shared" si="5"/>
        <v>0</v>
      </c>
      <c r="X8" s="10">
        <f t="shared" si="6"/>
        <v>1</v>
      </c>
      <c r="Y8" s="10">
        <f t="shared" si="7"/>
        <v>0</v>
      </c>
      <c r="Z8" s="10">
        <f t="shared" si="8"/>
        <v>1</v>
      </c>
      <c r="AA8" s="10">
        <f t="shared" si="9"/>
        <v>1</v>
      </c>
      <c r="AB8" s="10">
        <f t="shared" si="10"/>
        <v>0</v>
      </c>
      <c r="AC8" s="10">
        <f t="shared" si="11"/>
        <v>1</v>
      </c>
      <c r="AD8" s="10">
        <f t="shared" si="12"/>
        <v>1</v>
      </c>
      <c r="AE8" s="10">
        <f t="shared" si="13"/>
        <v>0</v>
      </c>
      <c r="AF8" s="10">
        <f t="shared" si="14"/>
        <v>1</v>
      </c>
      <c r="AG8" s="10">
        <f t="shared" si="15"/>
        <v>1</v>
      </c>
    </row>
    <row r="9" spans="1:33" x14ac:dyDescent="0.25">
      <c r="A9" s="7" t="s">
        <v>47</v>
      </c>
      <c r="B9" s="70">
        <f t="shared" si="0"/>
        <v>11</v>
      </c>
      <c r="C9" s="60" t="s">
        <v>65</v>
      </c>
      <c r="D9" s="6" t="s">
        <v>85</v>
      </c>
      <c r="E9" s="6" t="s">
        <v>80</v>
      </c>
      <c r="F9" s="6" t="s">
        <v>74</v>
      </c>
      <c r="G9" s="6" t="s">
        <v>72</v>
      </c>
      <c r="H9" s="6" t="s">
        <v>78</v>
      </c>
      <c r="I9" s="6" t="s">
        <v>71</v>
      </c>
      <c r="J9" s="6" t="s">
        <v>70</v>
      </c>
      <c r="K9" s="6" t="s">
        <v>77</v>
      </c>
      <c r="L9" s="6" t="s">
        <v>63</v>
      </c>
      <c r="M9" s="6" t="s">
        <v>66</v>
      </c>
      <c r="N9" s="6" t="s">
        <v>76</v>
      </c>
      <c r="O9" s="6" t="s">
        <v>67</v>
      </c>
      <c r="P9" s="6" t="s">
        <v>68</v>
      </c>
      <c r="Q9" s="33" t="s">
        <v>73</v>
      </c>
      <c r="S9" s="10">
        <f t="shared" si="1"/>
        <v>1</v>
      </c>
      <c r="T9" s="10">
        <f t="shared" si="2"/>
        <v>1</v>
      </c>
      <c r="U9" s="10">
        <f t="shared" si="3"/>
        <v>1</v>
      </c>
      <c r="V9" s="10">
        <f t="shared" si="4"/>
        <v>0</v>
      </c>
      <c r="W9" s="10">
        <f t="shared" si="5"/>
        <v>0</v>
      </c>
      <c r="X9" s="10">
        <f t="shared" si="6"/>
        <v>1</v>
      </c>
      <c r="Y9" s="10">
        <f t="shared" si="7"/>
        <v>1</v>
      </c>
      <c r="Z9" s="10">
        <f t="shared" si="8"/>
        <v>1</v>
      </c>
      <c r="AA9" s="10">
        <f t="shared" si="9"/>
        <v>1</v>
      </c>
      <c r="AB9" s="10">
        <f t="shared" si="10"/>
        <v>0</v>
      </c>
      <c r="AC9" s="10">
        <f t="shared" si="11"/>
        <v>1</v>
      </c>
      <c r="AD9" s="10">
        <f t="shared" si="12"/>
        <v>1</v>
      </c>
      <c r="AE9" s="10">
        <f t="shared" si="13"/>
        <v>0</v>
      </c>
      <c r="AF9" s="10">
        <f t="shared" si="14"/>
        <v>1</v>
      </c>
      <c r="AG9" s="10">
        <f t="shared" si="15"/>
        <v>1</v>
      </c>
    </row>
    <row r="10" spans="1:33" x14ac:dyDescent="0.25">
      <c r="A10" s="7" t="s">
        <v>48</v>
      </c>
      <c r="B10" s="70">
        <f t="shared" si="0"/>
        <v>7</v>
      </c>
      <c r="C10" s="60" t="s">
        <v>65</v>
      </c>
      <c r="D10" s="6" t="s">
        <v>61</v>
      </c>
      <c r="E10" s="6" t="s">
        <v>86</v>
      </c>
      <c r="F10" s="6" t="s">
        <v>74</v>
      </c>
      <c r="G10" s="6" t="s">
        <v>72</v>
      </c>
      <c r="H10" s="6" t="s">
        <v>81</v>
      </c>
      <c r="I10" s="6" t="s">
        <v>71</v>
      </c>
      <c r="J10" s="6" t="s">
        <v>82</v>
      </c>
      <c r="K10" s="6" t="s">
        <v>77</v>
      </c>
      <c r="L10" s="6" t="s">
        <v>63</v>
      </c>
      <c r="M10" s="6" t="s">
        <v>66</v>
      </c>
      <c r="N10" s="6" t="s">
        <v>76</v>
      </c>
      <c r="O10" s="6" t="s">
        <v>99</v>
      </c>
      <c r="P10" s="6" t="s">
        <v>69</v>
      </c>
      <c r="Q10" s="33" t="s">
        <v>73</v>
      </c>
      <c r="S10" s="10">
        <f t="shared" si="1"/>
        <v>1</v>
      </c>
      <c r="T10" s="10">
        <f t="shared" si="2"/>
        <v>0</v>
      </c>
      <c r="U10" s="10">
        <f t="shared" si="3"/>
        <v>0</v>
      </c>
      <c r="V10" s="10">
        <f t="shared" si="4"/>
        <v>0</v>
      </c>
      <c r="W10" s="10">
        <f t="shared" si="5"/>
        <v>0</v>
      </c>
      <c r="X10" s="10">
        <f t="shared" si="6"/>
        <v>0</v>
      </c>
      <c r="Y10" s="10">
        <f t="shared" si="7"/>
        <v>1</v>
      </c>
      <c r="Z10" s="10">
        <f t="shared" si="8"/>
        <v>0</v>
      </c>
      <c r="AA10" s="10">
        <f t="shared" si="9"/>
        <v>1</v>
      </c>
      <c r="AB10" s="10">
        <f t="shared" si="10"/>
        <v>0</v>
      </c>
      <c r="AC10" s="10">
        <f t="shared" si="11"/>
        <v>1</v>
      </c>
      <c r="AD10" s="10">
        <f t="shared" si="12"/>
        <v>1</v>
      </c>
      <c r="AE10" s="10">
        <f t="shared" si="13"/>
        <v>1</v>
      </c>
      <c r="AF10" s="10">
        <f t="shared" si="14"/>
        <v>0</v>
      </c>
      <c r="AG10" s="10">
        <f t="shared" si="15"/>
        <v>1</v>
      </c>
    </row>
    <row r="11" spans="1:33" x14ac:dyDescent="0.25">
      <c r="A11" s="7" t="s">
        <v>49</v>
      </c>
      <c r="B11" s="70">
        <f t="shared" si="0"/>
        <v>7</v>
      </c>
      <c r="C11" s="60" t="s">
        <v>65</v>
      </c>
      <c r="D11" s="6" t="s">
        <v>61</v>
      </c>
      <c r="E11" s="6" t="s">
        <v>86</v>
      </c>
      <c r="F11" s="6" t="s">
        <v>74</v>
      </c>
      <c r="G11" s="6" t="s">
        <v>72</v>
      </c>
      <c r="H11" s="6" t="s">
        <v>81</v>
      </c>
      <c r="I11" s="6" t="s">
        <v>71</v>
      </c>
      <c r="J11" s="6" t="s">
        <v>82</v>
      </c>
      <c r="K11" s="6" t="s">
        <v>77</v>
      </c>
      <c r="L11" s="6" t="s">
        <v>63</v>
      </c>
      <c r="M11" s="6" t="s">
        <v>66</v>
      </c>
      <c r="N11" s="6" t="s">
        <v>76</v>
      </c>
      <c r="O11" s="6" t="s">
        <v>99</v>
      </c>
      <c r="P11" s="6" t="s">
        <v>69</v>
      </c>
      <c r="Q11" s="33" t="s">
        <v>73</v>
      </c>
      <c r="S11" s="10">
        <f t="shared" si="1"/>
        <v>1</v>
      </c>
      <c r="T11" s="10">
        <f t="shared" si="2"/>
        <v>0</v>
      </c>
      <c r="U11" s="10">
        <f t="shared" si="3"/>
        <v>0</v>
      </c>
      <c r="V11" s="10">
        <f t="shared" si="4"/>
        <v>0</v>
      </c>
      <c r="W11" s="10">
        <f t="shared" si="5"/>
        <v>0</v>
      </c>
      <c r="X11" s="10">
        <f t="shared" si="6"/>
        <v>0</v>
      </c>
      <c r="Y11" s="10">
        <f t="shared" si="7"/>
        <v>1</v>
      </c>
      <c r="Z11" s="10">
        <f t="shared" si="8"/>
        <v>0</v>
      </c>
      <c r="AA11" s="10">
        <f t="shared" si="9"/>
        <v>1</v>
      </c>
      <c r="AB11" s="10">
        <f t="shared" si="10"/>
        <v>0</v>
      </c>
      <c r="AC11" s="10">
        <f t="shared" si="11"/>
        <v>1</v>
      </c>
      <c r="AD11" s="10">
        <f t="shared" si="12"/>
        <v>1</v>
      </c>
      <c r="AE11" s="10">
        <f t="shared" si="13"/>
        <v>1</v>
      </c>
      <c r="AF11" s="10">
        <f t="shared" si="14"/>
        <v>0</v>
      </c>
      <c r="AG11" s="10">
        <f t="shared" si="15"/>
        <v>1</v>
      </c>
    </row>
    <row r="12" spans="1:33" x14ac:dyDescent="0.25">
      <c r="A12" s="7" t="s">
        <v>50</v>
      </c>
      <c r="B12" s="70">
        <f t="shared" si="0"/>
        <v>9</v>
      </c>
      <c r="C12" s="60" t="s">
        <v>65</v>
      </c>
      <c r="D12" s="6" t="s">
        <v>85</v>
      </c>
      <c r="E12" s="6" t="s">
        <v>86</v>
      </c>
      <c r="F12" s="6" t="s">
        <v>74</v>
      </c>
      <c r="G12" s="6" t="s">
        <v>72</v>
      </c>
      <c r="H12" s="6" t="s">
        <v>78</v>
      </c>
      <c r="I12" s="6" t="s">
        <v>83</v>
      </c>
      <c r="J12" s="6" t="s">
        <v>82</v>
      </c>
      <c r="K12" s="6" t="s">
        <v>77</v>
      </c>
      <c r="L12" s="6" t="s">
        <v>91</v>
      </c>
      <c r="M12" s="6" t="s">
        <v>66</v>
      </c>
      <c r="N12" s="6" t="s">
        <v>76</v>
      </c>
      <c r="O12" s="6" t="s">
        <v>99</v>
      </c>
      <c r="P12" s="6" t="s">
        <v>69</v>
      </c>
      <c r="Q12" s="33" t="s">
        <v>73</v>
      </c>
      <c r="S12" s="10">
        <f t="shared" si="1"/>
        <v>1</v>
      </c>
      <c r="T12" s="10">
        <f t="shared" si="2"/>
        <v>1</v>
      </c>
      <c r="U12" s="10">
        <f t="shared" si="3"/>
        <v>0</v>
      </c>
      <c r="V12" s="10">
        <f t="shared" si="4"/>
        <v>0</v>
      </c>
      <c r="W12" s="10">
        <f t="shared" si="5"/>
        <v>0</v>
      </c>
      <c r="X12" s="10">
        <f t="shared" si="6"/>
        <v>1</v>
      </c>
      <c r="Y12" s="10">
        <f t="shared" si="7"/>
        <v>0</v>
      </c>
      <c r="Z12" s="10">
        <f t="shared" si="8"/>
        <v>0</v>
      </c>
      <c r="AA12" s="10">
        <f t="shared" si="9"/>
        <v>1</v>
      </c>
      <c r="AB12" s="10">
        <f t="shared" si="10"/>
        <v>1</v>
      </c>
      <c r="AC12" s="10">
        <f t="shared" si="11"/>
        <v>1</v>
      </c>
      <c r="AD12" s="10">
        <f t="shared" si="12"/>
        <v>1</v>
      </c>
      <c r="AE12" s="10">
        <f t="shared" si="13"/>
        <v>1</v>
      </c>
      <c r="AF12" s="10">
        <f t="shared" si="14"/>
        <v>0</v>
      </c>
      <c r="AG12" s="10">
        <f t="shared" si="15"/>
        <v>1</v>
      </c>
    </row>
    <row r="13" spans="1:33" x14ac:dyDescent="0.25">
      <c r="A13" s="7" t="s">
        <v>32</v>
      </c>
      <c r="B13" s="70">
        <f t="shared" si="0"/>
        <v>9</v>
      </c>
      <c r="C13" s="60" t="s">
        <v>65</v>
      </c>
      <c r="D13" s="6" t="s">
        <v>85</v>
      </c>
      <c r="E13" s="6" t="s">
        <v>86</v>
      </c>
      <c r="F13" s="6" t="s">
        <v>74</v>
      </c>
      <c r="G13" s="6" t="s">
        <v>72</v>
      </c>
      <c r="H13" s="6" t="s">
        <v>78</v>
      </c>
      <c r="I13" s="6" t="s">
        <v>71</v>
      </c>
      <c r="J13" s="6" t="s">
        <v>82</v>
      </c>
      <c r="K13" s="6" t="s">
        <v>77</v>
      </c>
      <c r="L13" s="6" t="s">
        <v>63</v>
      </c>
      <c r="M13" s="6" t="s">
        <v>66</v>
      </c>
      <c r="N13" s="6" t="s">
        <v>76</v>
      </c>
      <c r="O13" s="6" t="s">
        <v>67</v>
      </c>
      <c r="P13" s="6" t="s">
        <v>68</v>
      </c>
      <c r="Q13" s="33" t="s">
        <v>73</v>
      </c>
      <c r="S13" s="10">
        <f t="shared" si="1"/>
        <v>1</v>
      </c>
      <c r="T13" s="10">
        <f t="shared" si="2"/>
        <v>1</v>
      </c>
      <c r="U13" s="10">
        <f t="shared" si="3"/>
        <v>0</v>
      </c>
      <c r="V13" s="10">
        <f t="shared" si="4"/>
        <v>0</v>
      </c>
      <c r="W13" s="10">
        <f t="shared" si="5"/>
        <v>0</v>
      </c>
      <c r="X13" s="10">
        <f t="shared" si="6"/>
        <v>1</v>
      </c>
      <c r="Y13" s="10">
        <f t="shared" si="7"/>
        <v>1</v>
      </c>
      <c r="Z13" s="10">
        <f t="shared" si="8"/>
        <v>0</v>
      </c>
      <c r="AA13" s="10">
        <f t="shared" si="9"/>
        <v>1</v>
      </c>
      <c r="AB13" s="10">
        <f t="shared" si="10"/>
        <v>0</v>
      </c>
      <c r="AC13" s="10">
        <f t="shared" si="11"/>
        <v>1</v>
      </c>
      <c r="AD13" s="10">
        <f t="shared" si="12"/>
        <v>1</v>
      </c>
      <c r="AE13" s="10">
        <f t="shared" si="13"/>
        <v>0</v>
      </c>
      <c r="AF13" s="10">
        <f t="shared" si="14"/>
        <v>1</v>
      </c>
      <c r="AG13" s="10">
        <f t="shared" si="15"/>
        <v>1</v>
      </c>
    </row>
    <row r="14" spans="1:33" x14ac:dyDescent="0.25">
      <c r="A14" s="7" t="s">
        <v>51</v>
      </c>
      <c r="B14" s="70">
        <f t="shared" si="0"/>
        <v>8</v>
      </c>
      <c r="C14" s="60" t="s">
        <v>65</v>
      </c>
      <c r="D14" s="6" t="s">
        <v>85</v>
      </c>
      <c r="E14" s="6" t="s">
        <v>86</v>
      </c>
      <c r="F14" s="6" t="s">
        <v>62</v>
      </c>
      <c r="G14" s="6" t="s">
        <v>72</v>
      </c>
      <c r="H14" s="6" t="s">
        <v>78</v>
      </c>
      <c r="I14" s="6" t="s">
        <v>83</v>
      </c>
      <c r="J14" s="6" t="s">
        <v>82</v>
      </c>
      <c r="K14" s="6" t="s">
        <v>77</v>
      </c>
      <c r="L14" s="6" t="s">
        <v>63</v>
      </c>
      <c r="M14" s="6" t="s">
        <v>66</v>
      </c>
      <c r="N14" s="6" t="s">
        <v>76</v>
      </c>
      <c r="O14" s="6" t="s">
        <v>67</v>
      </c>
      <c r="P14" s="6" t="s">
        <v>69</v>
      </c>
      <c r="Q14" s="33" t="s">
        <v>73</v>
      </c>
      <c r="S14" s="10">
        <f t="shared" si="1"/>
        <v>1</v>
      </c>
      <c r="T14" s="10">
        <f t="shared" si="2"/>
        <v>1</v>
      </c>
      <c r="U14" s="10">
        <f t="shared" si="3"/>
        <v>0</v>
      </c>
      <c r="V14" s="10">
        <f t="shared" si="4"/>
        <v>1</v>
      </c>
      <c r="W14" s="10">
        <f t="shared" si="5"/>
        <v>0</v>
      </c>
      <c r="X14" s="10">
        <f t="shared" si="6"/>
        <v>1</v>
      </c>
      <c r="Y14" s="10">
        <f t="shared" si="7"/>
        <v>0</v>
      </c>
      <c r="Z14" s="10">
        <f t="shared" si="8"/>
        <v>0</v>
      </c>
      <c r="AA14" s="10">
        <f t="shared" si="9"/>
        <v>1</v>
      </c>
      <c r="AB14" s="10">
        <f t="shared" si="10"/>
        <v>0</v>
      </c>
      <c r="AC14" s="10">
        <f t="shared" si="11"/>
        <v>1</v>
      </c>
      <c r="AD14" s="10">
        <f t="shared" si="12"/>
        <v>1</v>
      </c>
      <c r="AE14" s="10">
        <f t="shared" si="13"/>
        <v>0</v>
      </c>
      <c r="AF14" s="10">
        <f t="shared" si="14"/>
        <v>0</v>
      </c>
      <c r="AG14" s="10">
        <f t="shared" si="15"/>
        <v>1</v>
      </c>
    </row>
    <row r="15" spans="1:33" x14ac:dyDescent="0.25">
      <c r="A15" s="7" t="s">
        <v>52</v>
      </c>
      <c r="B15" s="70">
        <f t="shared" si="0"/>
        <v>10</v>
      </c>
      <c r="C15" s="60" t="s">
        <v>65</v>
      </c>
      <c r="D15" s="6" t="s">
        <v>85</v>
      </c>
      <c r="E15" s="6" t="s">
        <v>80</v>
      </c>
      <c r="F15" s="6" t="s">
        <v>74</v>
      </c>
      <c r="G15" s="6" t="s">
        <v>72</v>
      </c>
      <c r="H15" s="6" t="s">
        <v>78</v>
      </c>
      <c r="I15" s="6" t="s">
        <v>71</v>
      </c>
      <c r="J15" s="6" t="s">
        <v>82</v>
      </c>
      <c r="K15" s="6" t="s">
        <v>84</v>
      </c>
      <c r="L15" s="6" t="s">
        <v>91</v>
      </c>
      <c r="M15" s="6" t="s">
        <v>66</v>
      </c>
      <c r="N15" s="6" t="s">
        <v>76</v>
      </c>
      <c r="O15" s="6" t="s">
        <v>67</v>
      </c>
      <c r="P15" s="6" t="s">
        <v>68</v>
      </c>
      <c r="Q15" s="33" t="s">
        <v>73</v>
      </c>
      <c r="S15" s="10">
        <f t="shared" si="1"/>
        <v>1</v>
      </c>
      <c r="T15" s="10">
        <f t="shared" si="2"/>
        <v>1</v>
      </c>
      <c r="U15" s="10">
        <f t="shared" si="3"/>
        <v>1</v>
      </c>
      <c r="V15" s="10">
        <f t="shared" si="4"/>
        <v>0</v>
      </c>
      <c r="W15" s="10">
        <f t="shared" si="5"/>
        <v>0</v>
      </c>
      <c r="X15" s="10">
        <f t="shared" si="6"/>
        <v>1</v>
      </c>
      <c r="Y15" s="10">
        <f t="shared" si="7"/>
        <v>1</v>
      </c>
      <c r="Z15" s="10">
        <f t="shared" si="8"/>
        <v>0</v>
      </c>
      <c r="AA15" s="10">
        <f t="shared" si="9"/>
        <v>0</v>
      </c>
      <c r="AB15" s="10">
        <f t="shared" si="10"/>
        <v>1</v>
      </c>
      <c r="AC15" s="10">
        <f t="shared" si="11"/>
        <v>1</v>
      </c>
      <c r="AD15" s="10">
        <f t="shared" si="12"/>
        <v>1</v>
      </c>
      <c r="AE15" s="10">
        <f t="shared" si="13"/>
        <v>0</v>
      </c>
      <c r="AF15" s="10">
        <f t="shared" si="14"/>
        <v>1</v>
      </c>
      <c r="AG15" s="10">
        <f t="shared" si="15"/>
        <v>1</v>
      </c>
    </row>
    <row r="16" spans="1:33" x14ac:dyDescent="0.25">
      <c r="A16" s="7" t="s">
        <v>53</v>
      </c>
      <c r="B16" s="70">
        <f t="shared" si="0"/>
        <v>8</v>
      </c>
      <c r="C16" s="60" t="s">
        <v>65</v>
      </c>
      <c r="D16" s="6" t="s">
        <v>61</v>
      </c>
      <c r="E16" s="6" t="s">
        <v>86</v>
      </c>
      <c r="F16" s="6" t="s">
        <v>62</v>
      </c>
      <c r="G16" s="6" t="s">
        <v>72</v>
      </c>
      <c r="H16" s="6" t="s">
        <v>78</v>
      </c>
      <c r="I16" s="6" t="s">
        <v>71</v>
      </c>
      <c r="J16" s="6" t="s">
        <v>82</v>
      </c>
      <c r="K16" s="6" t="s">
        <v>77</v>
      </c>
      <c r="L16" s="6" t="s">
        <v>91</v>
      </c>
      <c r="M16" s="6" t="s">
        <v>100</v>
      </c>
      <c r="N16" s="6" t="s">
        <v>76</v>
      </c>
      <c r="O16" s="6" t="s">
        <v>67</v>
      </c>
      <c r="P16" s="6" t="s">
        <v>69</v>
      </c>
      <c r="Q16" s="33" t="s">
        <v>73</v>
      </c>
      <c r="S16" s="10">
        <f t="shared" si="1"/>
        <v>1</v>
      </c>
      <c r="T16" s="10">
        <f t="shared" si="2"/>
        <v>0</v>
      </c>
      <c r="U16" s="10">
        <f t="shared" si="3"/>
        <v>0</v>
      </c>
      <c r="V16" s="10">
        <f t="shared" si="4"/>
        <v>1</v>
      </c>
      <c r="W16" s="10">
        <f t="shared" si="5"/>
        <v>0</v>
      </c>
      <c r="X16" s="10">
        <f t="shared" si="6"/>
        <v>1</v>
      </c>
      <c r="Y16" s="10">
        <f t="shared" si="7"/>
        <v>1</v>
      </c>
      <c r="Z16" s="10">
        <f t="shared" si="8"/>
        <v>0</v>
      </c>
      <c r="AA16" s="10">
        <f t="shared" si="9"/>
        <v>1</v>
      </c>
      <c r="AB16" s="10">
        <f t="shared" si="10"/>
        <v>1</v>
      </c>
      <c r="AC16" s="10">
        <f t="shared" si="11"/>
        <v>0</v>
      </c>
      <c r="AD16" s="10">
        <f t="shared" si="12"/>
        <v>1</v>
      </c>
      <c r="AE16" s="10">
        <f t="shared" si="13"/>
        <v>0</v>
      </c>
      <c r="AF16" s="10">
        <f t="shared" si="14"/>
        <v>0</v>
      </c>
      <c r="AG16" s="10">
        <f t="shared" si="15"/>
        <v>1</v>
      </c>
    </row>
    <row r="17" spans="1:41" x14ac:dyDescent="0.25">
      <c r="A17" s="7" t="s">
        <v>54</v>
      </c>
      <c r="B17" s="70">
        <f t="shared" si="0"/>
        <v>8</v>
      </c>
      <c r="C17" s="60" t="s">
        <v>90</v>
      </c>
      <c r="D17" s="6" t="s">
        <v>85</v>
      </c>
      <c r="E17" s="6" t="s">
        <v>86</v>
      </c>
      <c r="F17" s="6" t="s">
        <v>62</v>
      </c>
      <c r="G17" s="6" t="s">
        <v>72</v>
      </c>
      <c r="H17" s="6" t="s">
        <v>78</v>
      </c>
      <c r="I17" s="6" t="s">
        <v>83</v>
      </c>
      <c r="J17" s="6" t="s">
        <v>82</v>
      </c>
      <c r="K17" s="6" t="s">
        <v>77</v>
      </c>
      <c r="L17" s="6" t="s">
        <v>63</v>
      </c>
      <c r="M17" s="6" t="s">
        <v>66</v>
      </c>
      <c r="N17" s="6" t="s">
        <v>76</v>
      </c>
      <c r="O17" s="6" t="s">
        <v>67</v>
      </c>
      <c r="P17" s="6" t="s">
        <v>68</v>
      </c>
      <c r="Q17" s="33" t="s">
        <v>73</v>
      </c>
      <c r="S17" s="10">
        <f t="shared" si="1"/>
        <v>0</v>
      </c>
      <c r="T17" s="10">
        <f t="shared" si="2"/>
        <v>1</v>
      </c>
      <c r="U17" s="10">
        <f t="shared" si="3"/>
        <v>0</v>
      </c>
      <c r="V17" s="10">
        <f t="shared" si="4"/>
        <v>1</v>
      </c>
      <c r="W17" s="10">
        <f t="shared" si="5"/>
        <v>0</v>
      </c>
      <c r="X17" s="10">
        <f t="shared" si="6"/>
        <v>1</v>
      </c>
      <c r="Y17" s="10">
        <f t="shared" si="7"/>
        <v>0</v>
      </c>
      <c r="Z17" s="10">
        <f t="shared" si="8"/>
        <v>0</v>
      </c>
      <c r="AA17" s="10">
        <f t="shared" si="9"/>
        <v>1</v>
      </c>
      <c r="AB17" s="10">
        <f t="shared" si="10"/>
        <v>0</v>
      </c>
      <c r="AC17" s="10">
        <f t="shared" si="11"/>
        <v>1</v>
      </c>
      <c r="AD17" s="10">
        <f t="shared" si="12"/>
        <v>1</v>
      </c>
      <c r="AE17" s="10">
        <f t="shared" si="13"/>
        <v>0</v>
      </c>
      <c r="AF17" s="10">
        <f t="shared" si="14"/>
        <v>1</v>
      </c>
      <c r="AG17" s="10">
        <f t="shared" si="15"/>
        <v>1</v>
      </c>
    </row>
    <row r="18" spans="1:41" x14ac:dyDescent="0.25">
      <c r="A18" s="7" t="s">
        <v>55</v>
      </c>
      <c r="B18" s="70">
        <f t="shared" si="0"/>
        <v>10</v>
      </c>
      <c r="C18" s="60" t="s">
        <v>65</v>
      </c>
      <c r="D18" s="6" t="s">
        <v>85</v>
      </c>
      <c r="E18" s="6" t="s">
        <v>80</v>
      </c>
      <c r="F18" s="6" t="s">
        <v>74</v>
      </c>
      <c r="G18" s="6" t="s">
        <v>72</v>
      </c>
      <c r="H18" s="6" t="s">
        <v>78</v>
      </c>
      <c r="I18" s="6" t="s">
        <v>71</v>
      </c>
      <c r="J18" s="6" t="s">
        <v>82</v>
      </c>
      <c r="K18" s="6" t="s">
        <v>77</v>
      </c>
      <c r="L18" s="6" t="s">
        <v>91</v>
      </c>
      <c r="M18" s="6" t="s">
        <v>66</v>
      </c>
      <c r="N18" s="6" t="s">
        <v>76</v>
      </c>
      <c r="O18" s="6" t="s">
        <v>67</v>
      </c>
      <c r="P18" s="6" t="s">
        <v>69</v>
      </c>
      <c r="Q18" s="33" t="s">
        <v>73</v>
      </c>
      <c r="S18" s="10">
        <f t="shared" si="1"/>
        <v>1</v>
      </c>
      <c r="T18" s="10">
        <f t="shared" si="2"/>
        <v>1</v>
      </c>
      <c r="U18" s="10">
        <f t="shared" si="3"/>
        <v>1</v>
      </c>
      <c r="V18" s="10">
        <f t="shared" si="4"/>
        <v>0</v>
      </c>
      <c r="W18" s="10">
        <f t="shared" si="5"/>
        <v>0</v>
      </c>
      <c r="X18" s="10">
        <f t="shared" si="6"/>
        <v>1</v>
      </c>
      <c r="Y18" s="10">
        <f t="shared" si="7"/>
        <v>1</v>
      </c>
      <c r="Z18" s="10">
        <f t="shared" si="8"/>
        <v>0</v>
      </c>
      <c r="AA18" s="10">
        <f t="shared" si="9"/>
        <v>1</v>
      </c>
      <c r="AB18" s="10">
        <f t="shared" si="10"/>
        <v>1</v>
      </c>
      <c r="AC18" s="10">
        <f t="shared" si="11"/>
        <v>1</v>
      </c>
      <c r="AD18" s="10">
        <f t="shared" si="12"/>
        <v>1</v>
      </c>
      <c r="AE18" s="10">
        <f t="shared" si="13"/>
        <v>0</v>
      </c>
      <c r="AF18" s="10">
        <f t="shared" si="14"/>
        <v>0</v>
      </c>
      <c r="AG18" s="10">
        <f t="shared" si="15"/>
        <v>1</v>
      </c>
    </row>
    <row r="19" spans="1:41" x14ac:dyDescent="0.25">
      <c r="A19" s="7" t="s">
        <v>43</v>
      </c>
      <c r="B19" s="70">
        <f t="shared" si="0"/>
        <v>10</v>
      </c>
      <c r="C19" s="60" t="s">
        <v>65</v>
      </c>
      <c r="D19" s="6" t="s">
        <v>85</v>
      </c>
      <c r="E19" s="6" t="s">
        <v>86</v>
      </c>
      <c r="F19" s="6" t="s">
        <v>62</v>
      </c>
      <c r="G19" s="6" t="s">
        <v>72</v>
      </c>
      <c r="H19" s="6" t="s">
        <v>78</v>
      </c>
      <c r="I19" s="6" t="s">
        <v>71</v>
      </c>
      <c r="J19" s="6" t="s">
        <v>82</v>
      </c>
      <c r="K19" s="6" t="s">
        <v>77</v>
      </c>
      <c r="L19" s="6" t="s">
        <v>63</v>
      </c>
      <c r="M19" s="6" t="s">
        <v>66</v>
      </c>
      <c r="N19" s="6" t="s">
        <v>76</v>
      </c>
      <c r="O19" s="6" t="s">
        <v>67</v>
      </c>
      <c r="P19" s="6" t="s">
        <v>68</v>
      </c>
      <c r="Q19" s="33" t="s">
        <v>73</v>
      </c>
      <c r="S19" s="10">
        <f t="shared" si="1"/>
        <v>1</v>
      </c>
      <c r="T19" s="10">
        <f t="shared" si="2"/>
        <v>1</v>
      </c>
      <c r="U19" s="10">
        <f t="shared" si="3"/>
        <v>0</v>
      </c>
      <c r="V19" s="10">
        <f t="shared" si="4"/>
        <v>1</v>
      </c>
      <c r="W19" s="10">
        <f t="shared" si="5"/>
        <v>0</v>
      </c>
      <c r="X19" s="10">
        <f t="shared" si="6"/>
        <v>1</v>
      </c>
      <c r="Y19" s="10">
        <f t="shared" si="7"/>
        <v>1</v>
      </c>
      <c r="Z19" s="10">
        <f t="shared" si="8"/>
        <v>0</v>
      </c>
      <c r="AA19" s="10">
        <f t="shared" si="9"/>
        <v>1</v>
      </c>
      <c r="AB19" s="10">
        <f t="shared" si="10"/>
        <v>0</v>
      </c>
      <c r="AC19" s="10">
        <f t="shared" si="11"/>
        <v>1</v>
      </c>
      <c r="AD19" s="10">
        <f t="shared" si="12"/>
        <v>1</v>
      </c>
      <c r="AE19" s="10">
        <f t="shared" si="13"/>
        <v>0</v>
      </c>
      <c r="AF19" s="10">
        <f t="shared" si="14"/>
        <v>1</v>
      </c>
      <c r="AG19" s="10">
        <f t="shared" si="15"/>
        <v>1</v>
      </c>
    </row>
    <row r="20" spans="1:41" x14ac:dyDescent="0.25">
      <c r="A20" s="7" t="s">
        <v>33</v>
      </c>
      <c r="B20" s="70">
        <f t="shared" si="0"/>
        <v>8</v>
      </c>
      <c r="C20" s="60" t="s">
        <v>65</v>
      </c>
      <c r="D20" s="6" t="s">
        <v>85</v>
      </c>
      <c r="E20" s="6" t="s">
        <v>86</v>
      </c>
      <c r="F20" s="6" t="s">
        <v>74</v>
      </c>
      <c r="G20" s="6" t="s">
        <v>72</v>
      </c>
      <c r="H20" s="6" t="s">
        <v>78</v>
      </c>
      <c r="I20" s="6" t="s">
        <v>71</v>
      </c>
      <c r="J20" s="6" t="s">
        <v>82</v>
      </c>
      <c r="K20" s="6" t="s">
        <v>77</v>
      </c>
      <c r="L20" s="6" t="s">
        <v>63</v>
      </c>
      <c r="M20" s="6" t="s">
        <v>66</v>
      </c>
      <c r="N20" s="6" t="s">
        <v>76</v>
      </c>
      <c r="O20" s="6" t="s">
        <v>67</v>
      </c>
      <c r="P20" s="6" t="s">
        <v>69</v>
      </c>
      <c r="Q20" s="33" t="s">
        <v>73</v>
      </c>
      <c r="S20" s="10">
        <f t="shared" si="1"/>
        <v>1</v>
      </c>
      <c r="T20" s="10">
        <f t="shared" si="2"/>
        <v>1</v>
      </c>
      <c r="U20" s="10">
        <f t="shared" si="3"/>
        <v>0</v>
      </c>
      <c r="V20" s="10">
        <f t="shared" si="4"/>
        <v>0</v>
      </c>
      <c r="W20" s="10">
        <f t="shared" si="5"/>
        <v>0</v>
      </c>
      <c r="X20" s="10">
        <f t="shared" si="6"/>
        <v>1</v>
      </c>
      <c r="Y20" s="10">
        <f t="shared" si="7"/>
        <v>1</v>
      </c>
      <c r="Z20" s="10">
        <f t="shared" si="8"/>
        <v>0</v>
      </c>
      <c r="AA20" s="10">
        <f t="shared" si="9"/>
        <v>1</v>
      </c>
      <c r="AB20" s="10">
        <f t="shared" si="10"/>
        <v>0</v>
      </c>
      <c r="AC20" s="10">
        <f t="shared" si="11"/>
        <v>1</v>
      </c>
      <c r="AD20" s="10">
        <f t="shared" si="12"/>
        <v>1</v>
      </c>
      <c r="AE20" s="10">
        <f t="shared" si="13"/>
        <v>0</v>
      </c>
      <c r="AF20" s="10">
        <f t="shared" si="14"/>
        <v>0</v>
      </c>
      <c r="AG20" s="10">
        <f t="shared" si="15"/>
        <v>1</v>
      </c>
    </row>
    <row r="21" spans="1:41" x14ac:dyDescent="0.25">
      <c r="A21" s="7" t="s">
        <v>34</v>
      </c>
      <c r="B21" s="70">
        <f t="shared" si="0"/>
        <v>8</v>
      </c>
      <c r="C21" s="60" t="s">
        <v>90</v>
      </c>
      <c r="D21" s="6" t="s">
        <v>85</v>
      </c>
      <c r="E21" s="6" t="s">
        <v>86</v>
      </c>
      <c r="F21" s="6" t="s">
        <v>62</v>
      </c>
      <c r="G21" s="6" t="s">
        <v>72</v>
      </c>
      <c r="H21" s="6" t="s">
        <v>78</v>
      </c>
      <c r="I21" s="6" t="s">
        <v>71</v>
      </c>
      <c r="J21" s="6" t="s">
        <v>82</v>
      </c>
      <c r="K21" s="6" t="s">
        <v>77</v>
      </c>
      <c r="L21" s="6" t="s">
        <v>63</v>
      </c>
      <c r="M21" s="6" t="s">
        <v>66</v>
      </c>
      <c r="N21" s="6" t="s">
        <v>76</v>
      </c>
      <c r="O21" s="6" t="s">
        <v>67</v>
      </c>
      <c r="P21" s="6" t="s">
        <v>69</v>
      </c>
      <c r="Q21" s="33" t="s">
        <v>73</v>
      </c>
      <c r="S21" s="10">
        <f t="shared" si="1"/>
        <v>0</v>
      </c>
      <c r="T21" s="10">
        <f t="shared" si="2"/>
        <v>1</v>
      </c>
      <c r="U21" s="10">
        <f t="shared" si="3"/>
        <v>0</v>
      </c>
      <c r="V21" s="10">
        <f t="shared" si="4"/>
        <v>1</v>
      </c>
      <c r="W21" s="10">
        <f t="shared" si="5"/>
        <v>0</v>
      </c>
      <c r="X21" s="10">
        <f t="shared" si="6"/>
        <v>1</v>
      </c>
      <c r="Y21" s="10">
        <f t="shared" si="7"/>
        <v>1</v>
      </c>
      <c r="Z21" s="10">
        <f t="shared" si="8"/>
        <v>0</v>
      </c>
      <c r="AA21" s="10">
        <f t="shared" si="9"/>
        <v>1</v>
      </c>
      <c r="AB21" s="10">
        <f t="shared" si="10"/>
        <v>0</v>
      </c>
      <c r="AC21" s="10">
        <f t="shared" si="11"/>
        <v>1</v>
      </c>
      <c r="AD21" s="10">
        <f t="shared" si="12"/>
        <v>1</v>
      </c>
      <c r="AE21" s="10">
        <f t="shared" si="13"/>
        <v>0</v>
      </c>
      <c r="AF21" s="10">
        <f t="shared" si="14"/>
        <v>0</v>
      </c>
      <c r="AG21" s="10">
        <f t="shared" si="15"/>
        <v>1</v>
      </c>
    </row>
    <row r="22" spans="1:41" x14ac:dyDescent="0.25">
      <c r="A22" s="7" t="s">
        <v>35</v>
      </c>
      <c r="B22" s="70">
        <f t="shared" si="0"/>
        <v>8</v>
      </c>
      <c r="C22" s="60" t="s">
        <v>65</v>
      </c>
      <c r="D22" s="6" t="s">
        <v>85</v>
      </c>
      <c r="E22" s="6" t="s">
        <v>86</v>
      </c>
      <c r="F22" s="6" t="s">
        <v>74</v>
      </c>
      <c r="G22" s="6" t="s">
        <v>72</v>
      </c>
      <c r="H22" s="6" t="s">
        <v>78</v>
      </c>
      <c r="I22" s="6" t="s">
        <v>83</v>
      </c>
      <c r="J22" s="6" t="s">
        <v>82</v>
      </c>
      <c r="K22" s="6" t="s">
        <v>77</v>
      </c>
      <c r="L22" s="6" t="s">
        <v>91</v>
      </c>
      <c r="M22" s="6" t="s">
        <v>66</v>
      </c>
      <c r="N22" s="6" t="s">
        <v>76</v>
      </c>
      <c r="O22" s="6" t="s">
        <v>67</v>
      </c>
      <c r="P22" s="6" t="s">
        <v>69</v>
      </c>
      <c r="Q22" s="33" t="s">
        <v>73</v>
      </c>
      <c r="S22" s="10">
        <f t="shared" si="1"/>
        <v>1</v>
      </c>
      <c r="T22" s="10">
        <f t="shared" si="2"/>
        <v>1</v>
      </c>
      <c r="U22" s="10">
        <f t="shared" si="3"/>
        <v>0</v>
      </c>
      <c r="V22" s="10">
        <f t="shared" si="4"/>
        <v>0</v>
      </c>
      <c r="W22" s="10">
        <f t="shared" si="5"/>
        <v>0</v>
      </c>
      <c r="X22" s="10">
        <f t="shared" si="6"/>
        <v>1</v>
      </c>
      <c r="Y22" s="10">
        <f t="shared" si="7"/>
        <v>0</v>
      </c>
      <c r="Z22" s="10">
        <f t="shared" si="8"/>
        <v>0</v>
      </c>
      <c r="AA22" s="10">
        <f t="shared" si="9"/>
        <v>1</v>
      </c>
      <c r="AB22" s="10">
        <f t="shared" si="10"/>
        <v>1</v>
      </c>
      <c r="AC22" s="10">
        <f t="shared" si="11"/>
        <v>1</v>
      </c>
      <c r="AD22" s="10">
        <f t="shared" si="12"/>
        <v>1</v>
      </c>
      <c r="AE22" s="10">
        <f t="shared" si="13"/>
        <v>0</v>
      </c>
      <c r="AF22" s="10">
        <f t="shared" si="14"/>
        <v>0</v>
      </c>
      <c r="AG22" s="10">
        <f t="shared" si="15"/>
        <v>1</v>
      </c>
    </row>
    <row r="23" spans="1:41" x14ac:dyDescent="0.25">
      <c r="A23" s="7" t="s">
        <v>56</v>
      </c>
      <c r="B23" s="70">
        <f t="shared" si="0"/>
        <v>8</v>
      </c>
      <c r="C23" s="60" t="s">
        <v>90</v>
      </c>
      <c r="D23" s="6" t="s">
        <v>85</v>
      </c>
      <c r="E23" s="6" t="s">
        <v>86</v>
      </c>
      <c r="F23" s="6" t="s">
        <v>74</v>
      </c>
      <c r="G23" s="6" t="s">
        <v>72</v>
      </c>
      <c r="H23" s="6" t="s">
        <v>81</v>
      </c>
      <c r="I23" s="6" t="s">
        <v>71</v>
      </c>
      <c r="J23" s="6" t="s">
        <v>70</v>
      </c>
      <c r="K23" s="6" t="s">
        <v>77</v>
      </c>
      <c r="L23" s="6" t="s">
        <v>91</v>
      </c>
      <c r="M23" s="6" t="s">
        <v>66</v>
      </c>
      <c r="N23" s="6" t="s">
        <v>76</v>
      </c>
      <c r="O23" s="6" t="s">
        <v>67</v>
      </c>
      <c r="P23" s="6" t="s">
        <v>69</v>
      </c>
      <c r="Q23" s="33" t="s">
        <v>73</v>
      </c>
      <c r="S23" s="10">
        <f t="shared" si="1"/>
        <v>0</v>
      </c>
      <c r="T23" s="10">
        <f t="shared" si="2"/>
        <v>1</v>
      </c>
      <c r="U23" s="10">
        <f t="shared" si="3"/>
        <v>0</v>
      </c>
      <c r="V23" s="10">
        <f t="shared" si="4"/>
        <v>0</v>
      </c>
      <c r="W23" s="10">
        <f t="shared" si="5"/>
        <v>0</v>
      </c>
      <c r="X23" s="10">
        <f t="shared" si="6"/>
        <v>0</v>
      </c>
      <c r="Y23" s="10">
        <f t="shared" si="7"/>
        <v>1</v>
      </c>
      <c r="Z23" s="10">
        <f t="shared" si="8"/>
        <v>1</v>
      </c>
      <c r="AA23" s="10">
        <f t="shared" si="9"/>
        <v>1</v>
      </c>
      <c r="AB23" s="10">
        <f t="shared" si="10"/>
        <v>1</v>
      </c>
      <c r="AC23" s="10">
        <f t="shared" si="11"/>
        <v>1</v>
      </c>
      <c r="AD23" s="10">
        <f t="shared" si="12"/>
        <v>1</v>
      </c>
      <c r="AE23" s="10">
        <f t="shared" si="13"/>
        <v>0</v>
      </c>
      <c r="AF23" s="10">
        <f t="shared" si="14"/>
        <v>0</v>
      </c>
      <c r="AG23" s="10">
        <f t="shared" si="15"/>
        <v>1</v>
      </c>
    </row>
    <row r="24" spans="1:41" x14ac:dyDescent="0.25">
      <c r="A24" s="7" t="s">
        <v>57</v>
      </c>
      <c r="B24" s="72">
        <f t="shared" si="0"/>
        <v>6</v>
      </c>
      <c r="C24" s="67" t="s">
        <v>157</v>
      </c>
      <c r="D24" s="12" t="s">
        <v>128</v>
      </c>
      <c r="E24" s="12" t="s">
        <v>158</v>
      </c>
      <c r="F24" s="12" t="s">
        <v>120</v>
      </c>
      <c r="G24" s="12" t="s">
        <v>121</v>
      </c>
      <c r="H24" s="12" t="s">
        <v>123</v>
      </c>
      <c r="I24" s="12" t="s">
        <v>132</v>
      </c>
      <c r="J24" s="12" t="s">
        <v>159</v>
      </c>
      <c r="K24" s="12" t="s">
        <v>160</v>
      </c>
      <c r="L24" s="12" t="s">
        <v>161</v>
      </c>
      <c r="M24" s="12" t="s">
        <v>129</v>
      </c>
      <c r="N24" s="12" t="s">
        <v>140</v>
      </c>
      <c r="O24" s="12" t="s">
        <v>131</v>
      </c>
      <c r="P24" s="12" t="s">
        <v>162</v>
      </c>
      <c r="Q24" s="68" t="s">
        <v>127</v>
      </c>
      <c r="S24" s="44">
        <v>0</v>
      </c>
      <c r="T24" s="44">
        <v>0</v>
      </c>
      <c r="U24" s="44">
        <v>1</v>
      </c>
      <c r="V24" s="44">
        <v>1</v>
      </c>
      <c r="W24" s="44">
        <v>1</v>
      </c>
      <c r="X24" s="44">
        <v>0</v>
      </c>
      <c r="Y24" s="44">
        <v>0</v>
      </c>
      <c r="Z24" s="44">
        <v>1</v>
      </c>
      <c r="AA24" s="44">
        <v>0</v>
      </c>
      <c r="AB24" s="44">
        <v>1</v>
      </c>
      <c r="AC24" s="44">
        <v>0</v>
      </c>
      <c r="AD24" s="44">
        <v>0</v>
      </c>
      <c r="AE24" s="44">
        <v>1</v>
      </c>
      <c r="AF24" s="44">
        <v>0</v>
      </c>
      <c r="AG24" s="44">
        <v>0</v>
      </c>
    </row>
    <row r="25" spans="1:41" x14ac:dyDescent="0.25">
      <c r="A25" s="7" t="s">
        <v>58</v>
      </c>
      <c r="B25" s="70">
        <f t="shared" si="0"/>
        <v>10</v>
      </c>
      <c r="C25" s="60" t="s">
        <v>65</v>
      </c>
      <c r="D25" s="6" t="s">
        <v>85</v>
      </c>
      <c r="E25" s="6" t="s">
        <v>80</v>
      </c>
      <c r="F25" s="6" t="s">
        <v>62</v>
      </c>
      <c r="G25" s="6" t="s">
        <v>72</v>
      </c>
      <c r="H25" s="6" t="s">
        <v>78</v>
      </c>
      <c r="I25" s="6" t="s">
        <v>83</v>
      </c>
      <c r="J25" s="6" t="s">
        <v>82</v>
      </c>
      <c r="K25" s="6" t="s">
        <v>77</v>
      </c>
      <c r="L25" s="6" t="s">
        <v>91</v>
      </c>
      <c r="M25" s="6" t="s">
        <v>66</v>
      </c>
      <c r="N25" s="6" t="s">
        <v>76</v>
      </c>
      <c r="O25" s="6" t="s">
        <v>67</v>
      </c>
      <c r="P25" s="6" t="s">
        <v>69</v>
      </c>
      <c r="Q25" s="33" t="s">
        <v>73</v>
      </c>
      <c r="S25" s="10">
        <f>IF(C25=$C$28,1,0)</f>
        <v>1</v>
      </c>
      <c r="T25" s="10">
        <f>IF(D25=$D$28,1,0)</f>
        <v>1</v>
      </c>
      <c r="U25" s="10">
        <f>IF(E25=$E$28,1,0)</f>
        <v>1</v>
      </c>
      <c r="V25" s="10">
        <f>IF(F25=$F$28,1,0)</f>
        <v>1</v>
      </c>
      <c r="W25" s="10">
        <f>IF(G25=$G$28,1,0)</f>
        <v>0</v>
      </c>
      <c r="X25" s="10">
        <f>IF(H25=$H$28,1,0)</f>
        <v>1</v>
      </c>
      <c r="Y25" s="10">
        <f>IF(I25=$I$28,1,0)</f>
        <v>0</v>
      </c>
      <c r="Z25" s="10">
        <f>IF(J25=$J$28,1,0)</f>
        <v>0</v>
      </c>
      <c r="AA25" s="10">
        <f>IF(K25=$K$28,1,0)</f>
        <v>1</v>
      </c>
      <c r="AB25" s="10">
        <f>IF(L25=$L$28,1,0)</f>
        <v>1</v>
      </c>
      <c r="AC25" s="10">
        <f>IF(M25=$M$28,1,0)</f>
        <v>1</v>
      </c>
      <c r="AD25" s="10">
        <f>IF(N25=$N$28,1,0)</f>
        <v>1</v>
      </c>
      <c r="AE25" s="10">
        <f>IF(O25=$O$28,1,0)</f>
        <v>0</v>
      </c>
      <c r="AF25" s="10">
        <f>IF(P25=$P$28,1,0)</f>
        <v>0</v>
      </c>
      <c r="AG25" s="10">
        <f>IF(Q25=$Q$28,1,0)</f>
        <v>1</v>
      </c>
    </row>
    <row r="26" spans="1:41" ht="15.75" thickBot="1" x14ac:dyDescent="0.3">
      <c r="A26" s="34" t="s">
        <v>44</v>
      </c>
      <c r="B26" s="71">
        <f t="shared" si="0"/>
        <v>8</v>
      </c>
      <c r="C26" s="61" t="str">
        <f t="shared" ref="C26:Q26" si="16">IF(C36&gt;0.5, C32, C33)</f>
        <v>Tenn</v>
      </c>
      <c r="D26" s="35" t="str">
        <f t="shared" si="16"/>
        <v>Wash</v>
      </c>
      <c r="E26" s="35" t="str">
        <f t="shared" si="16"/>
        <v>Atl</v>
      </c>
      <c r="F26" s="35" t="str">
        <f t="shared" si="16"/>
        <v>Pitt</v>
      </c>
      <c r="G26" s="35" t="str">
        <f t="shared" si="16"/>
        <v>G.B.</v>
      </c>
      <c r="H26" s="35" t="str">
        <f t="shared" si="16"/>
        <v>Cincy</v>
      </c>
      <c r="I26" s="35" t="str">
        <f t="shared" si="16"/>
        <v>T.B.</v>
      </c>
      <c r="J26" s="35" t="str">
        <f t="shared" si="16"/>
        <v>Miami</v>
      </c>
      <c r="K26" s="35" t="str">
        <f t="shared" si="16"/>
        <v>Indy</v>
      </c>
      <c r="L26" s="35" t="str">
        <f t="shared" si="16"/>
        <v>Buff</v>
      </c>
      <c r="M26" s="35" t="str">
        <f t="shared" si="16"/>
        <v>Dallas</v>
      </c>
      <c r="N26" s="35" t="str">
        <f t="shared" si="16"/>
        <v>St.L.</v>
      </c>
      <c r="O26" s="35" t="str">
        <f t="shared" si="16"/>
        <v>Seattle</v>
      </c>
      <c r="P26" s="35" t="str">
        <f t="shared" si="16"/>
        <v>Minn</v>
      </c>
      <c r="Q26" s="36" t="str">
        <f t="shared" si="16"/>
        <v>Jax</v>
      </c>
      <c r="S26" s="10">
        <f>IF(C26=$C$28,1,0)</f>
        <v>1</v>
      </c>
      <c r="T26" s="10">
        <f>IF(D26=$D$28,1,0)</f>
        <v>1</v>
      </c>
      <c r="U26" s="10">
        <f>IF(E26=$E$28,1,0)</f>
        <v>0</v>
      </c>
      <c r="V26" s="10">
        <f>IF(F26=$F$28,1,0)</f>
        <v>0</v>
      </c>
      <c r="W26" s="10">
        <f>IF(G26=$G$28,1,0)</f>
        <v>0</v>
      </c>
      <c r="X26" s="10">
        <f>IF(H26=$H$28,1,0)</f>
        <v>1</v>
      </c>
      <c r="Y26" s="10">
        <f>IF(I26=$I$28,1,0)</f>
        <v>1</v>
      </c>
      <c r="Z26" s="10">
        <f>IF(J26=$J$28,1,0)</f>
        <v>0</v>
      </c>
      <c r="AA26" s="10">
        <f>IF(K26=$K$28,1,0)</f>
        <v>1</v>
      </c>
      <c r="AB26" s="10">
        <f>IF(L26=$L$28,1,0)</f>
        <v>0</v>
      </c>
      <c r="AC26" s="10">
        <f>IF(M26=$M$28,1,0)</f>
        <v>1</v>
      </c>
      <c r="AD26" s="10">
        <f>IF(N26=$N$28,1,0)</f>
        <v>1</v>
      </c>
      <c r="AE26" s="10">
        <f>IF(O26=$O$28,1,0)</f>
        <v>0</v>
      </c>
      <c r="AF26" s="10">
        <f>IF(P26=$P$28,1,0)</f>
        <v>0</v>
      </c>
      <c r="AG26" s="10">
        <f>IF(Q26=$Q$28,1,0)</f>
        <v>1</v>
      </c>
    </row>
    <row r="27" spans="1:41" x14ac:dyDescent="0.25">
      <c r="A27" s="28" t="s">
        <v>152</v>
      </c>
      <c r="C27" s="44" t="s">
        <v>134</v>
      </c>
    </row>
    <row r="28" spans="1:41" x14ac:dyDescent="0.25">
      <c r="A28" s="27"/>
      <c r="C28" s="6" t="s">
        <v>65</v>
      </c>
      <c r="D28" s="6" t="s">
        <v>85</v>
      </c>
      <c r="E28" s="6" t="s">
        <v>80</v>
      </c>
      <c r="F28" s="6" t="s">
        <v>62</v>
      </c>
      <c r="G28" s="6" t="s">
        <v>64</v>
      </c>
      <c r="H28" s="6" t="s">
        <v>78</v>
      </c>
      <c r="I28" s="6" t="s">
        <v>71</v>
      </c>
      <c r="J28" s="6" t="s">
        <v>70</v>
      </c>
      <c r="K28" s="6" t="s">
        <v>77</v>
      </c>
      <c r="L28" s="6" t="s">
        <v>91</v>
      </c>
      <c r="M28" s="6" t="s">
        <v>66</v>
      </c>
      <c r="N28" s="6" t="s">
        <v>76</v>
      </c>
      <c r="O28" s="6" t="s">
        <v>99</v>
      </c>
      <c r="P28" s="6" t="s">
        <v>68</v>
      </c>
      <c r="Q28" s="6" t="s">
        <v>73</v>
      </c>
    </row>
    <row r="29" spans="1:41" x14ac:dyDescent="0.25">
      <c r="A29" s="37"/>
      <c r="C29" s="10">
        <v>1</v>
      </c>
      <c r="D29" s="10">
        <v>1</v>
      </c>
      <c r="E29" s="10">
        <v>1</v>
      </c>
      <c r="F29" s="10">
        <v>1</v>
      </c>
      <c r="G29" s="10">
        <v>1</v>
      </c>
      <c r="H29" s="10">
        <v>1</v>
      </c>
      <c r="I29" s="10">
        <v>1</v>
      </c>
      <c r="J29" s="10">
        <v>1</v>
      </c>
      <c r="K29" s="10">
        <v>1</v>
      </c>
      <c r="L29" s="10">
        <v>1</v>
      </c>
      <c r="M29" s="10">
        <v>1</v>
      </c>
      <c r="N29" s="10">
        <v>1</v>
      </c>
      <c r="O29" s="10">
        <v>1</v>
      </c>
      <c r="P29" s="10">
        <v>1</v>
      </c>
      <c r="Q29" s="10">
        <v>1</v>
      </c>
    </row>
    <row r="31" spans="1:41" s="45" customFormat="1" x14ac:dyDescent="0.25">
      <c r="A31" s="43" t="s">
        <v>42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4"/>
      <c r="AO31" s="44"/>
    </row>
    <row r="32" spans="1:41" customFormat="1" x14ac:dyDescent="0.25">
      <c r="A32" s="46" t="s">
        <v>37</v>
      </c>
      <c r="B32" s="3"/>
      <c r="C32" s="3" t="s">
        <v>65</v>
      </c>
      <c r="D32" s="3" t="s">
        <v>85</v>
      </c>
      <c r="E32" s="3" t="s">
        <v>86</v>
      </c>
      <c r="F32" s="3" t="s">
        <v>74</v>
      </c>
      <c r="G32" s="3" t="s">
        <v>72</v>
      </c>
      <c r="H32" s="3" t="s">
        <v>78</v>
      </c>
      <c r="I32" s="3" t="s">
        <v>71</v>
      </c>
      <c r="J32" s="3" t="s">
        <v>82</v>
      </c>
      <c r="K32" s="3" t="s">
        <v>77</v>
      </c>
      <c r="L32" s="3" t="s">
        <v>63</v>
      </c>
      <c r="M32" s="3" t="s">
        <v>66</v>
      </c>
      <c r="N32" s="3" t="s">
        <v>76</v>
      </c>
      <c r="O32" s="3" t="s">
        <v>67</v>
      </c>
      <c r="P32" s="3" t="s">
        <v>68</v>
      </c>
      <c r="Q32" s="3" t="s">
        <v>73</v>
      </c>
      <c r="R32" s="3"/>
      <c r="S32" s="3">
        <f t="shared" ref="S32:AG32" si="17">IF(C32=C$28,1,0)</f>
        <v>1</v>
      </c>
      <c r="T32" s="3">
        <f t="shared" si="17"/>
        <v>1</v>
      </c>
      <c r="U32" s="3">
        <f t="shared" si="17"/>
        <v>0</v>
      </c>
      <c r="V32" s="3">
        <f t="shared" si="17"/>
        <v>0</v>
      </c>
      <c r="W32" s="3">
        <f t="shared" si="17"/>
        <v>0</v>
      </c>
      <c r="X32" s="3">
        <f t="shared" si="17"/>
        <v>1</v>
      </c>
      <c r="Y32" s="3">
        <f t="shared" si="17"/>
        <v>1</v>
      </c>
      <c r="Z32" s="3">
        <f t="shared" si="17"/>
        <v>0</v>
      </c>
      <c r="AA32" s="3">
        <f t="shared" si="17"/>
        <v>1</v>
      </c>
      <c r="AB32" s="3">
        <f t="shared" si="17"/>
        <v>0</v>
      </c>
      <c r="AC32" s="3">
        <f t="shared" si="17"/>
        <v>1</v>
      </c>
      <c r="AD32" s="3">
        <f t="shared" si="17"/>
        <v>1</v>
      </c>
      <c r="AE32" s="3">
        <f t="shared" si="17"/>
        <v>0</v>
      </c>
      <c r="AF32" s="3">
        <f t="shared" si="17"/>
        <v>1</v>
      </c>
      <c r="AG32" s="3">
        <f t="shared" si="17"/>
        <v>1</v>
      </c>
      <c r="AH32" s="3"/>
      <c r="AI32" s="3"/>
      <c r="AJ32" s="3"/>
      <c r="AK32" s="3"/>
      <c r="AL32" s="3"/>
      <c r="AM32" s="3"/>
      <c r="AN32" s="3"/>
      <c r="AO32" s="3"/>
    </row>
    <row r="33" spans="1:41" customFormat="1" x14ac:dyDescent="0.25">
      <c r="A33" s="46" t="s">
        <v>38</v>
      </c>
      <c r="B33" s="3"/>
      <c r="C33" s="3" t="s">
        <v>90</v>
      </c>
      <c r="D33" s="3" t="s">
        <v>61</v>
      </c>
      <c r="E33" s="3" t="s">
        <v>80</v>
      </c>
      <c r="F33" s="3" t="s">
        <v>62</v>
      </c>
      <c r="G33" s="3" t="s">
        <v>64</v>
      </c>
      <c r="H33" s="3" t="s">
        <v>81</v>
      </c>
      <c r="I33" s="3" t="s">
        <v>83</v>
      </c>
      <c r="J33" s="3" t="s">
        <v>70</v>
      </c>
      <c r="K33" s="3" t="s">
        <v>84</v>
      </c>
      <c r="L33" s="3" t="s">
        <v>91</v>
      </c>
      <c r="M33" s="3" t="s">
        <v>100</v>
      </c>
      <c r="N33" s="3" t="s">
        <v>87</v>
      </c>
      <c r="O33" s="3" t="s">
        <v>99</v>
      </c>
      <c r="P33" s="3" t="s">
        <v>69</v>
      </c>
      <c r="Q33" s="3" t="s">
        <v>75</v>
      </c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</row>
    <row r="34" spans="1:41" customFormat="1" x14ac:dyDescent="0.25">
      <c r="A34" s="46" t="s">
        <v>39</v>
      </c>
      <c r="B34" s="3"/>
      <c r="C34" s="3">
        <f>COUNTIF(C3:C25,C32)</f>
        <v>18</v>
      </c>
      <c r="D34" s="3">
        <f t="shared" ref="D34:Q34" si="18">COUNTIF(D3:D25,D32)</f>
        <v>17</v>
      </c>
      <c r="E34" s="3">
        <f t="shared" si="18"/>
        <v>16</v>
      </c>
      <c r="F34" s="3">
        <f t="shared" si="18"/>
        <v>15</v>
      </c>
      <c r="G34" s="3">
        <f t="shared" si="18"/>
        <v>22</v>
      </c>
      <c r="H34" s="3">
        <f t="shared" si="18"/>
        <v>18</v>
      </c>
      <c r="I34" s="3">
        <f t="shared" si="18"/>
        <v>16</v>
      </c>
      <c r="J34" s="3">
        <f t="shared" si="18"/>
        <v>18</v>
      </c>
      <c r="K34" s="3">
        <f t="shared" si="18"/>
        <v>20</v>
      </c>
      <c r="L34" s="3">
        <f t="shared" si="18"/>
        <v>12</v>
      </c>
      <c r="M34" s="3">
        <f t="shared" si="18"/>
        <v>21</v>
      </c>
      <c r="N34" s="3">
        <f t="shared" si="18"/>
        <v>21</v>
      </c>
      <c r="O34" s="3">
        <f t="shared" si="18"/>
        <v>19</v>
      </c>
      <c r="P34" s="3">
        <f t="shared" si="18"/>
        <v>6</v>
      </c>
      <c r="Q34" s="3">
        <f t="shared" si="18"/>
        <v>22</v>
      </c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</row>
    <row r="35" spans="1:41" customFormat="1" x14ac:dyDescent="0.25">
      <c r="A35" s="46" t="s">
        <v>40</v>
      </c>
      <c r="B35" s="3"/>
      <c r="C35" s="3">
        <f>COUNTIF(C3:C25,C33)</f>
        <v>4</v>
      </c>
      <c r="D35" s="3">
        <f t="shared" ref="D35:Q35" si="19">COUNTIF(D3:D25,D33)</f>
        <v>5</v>
      </c>
      <c r="E35" s="3">
        <f t="shared" si="19"/>
        <v>6</v>
      </c>
      <c r="F35" s="3">
        <f t="shared" si="19"/>
        <v>7</v>
      </c>
      <c r="G35" s="3">
        <f t="shared" si="19"/>
        <v>0</v>
      </c>
      <c r="H35" s="3">
        <f t="shared" si="19"/>
        <v>4</v>
      </c>
      <c r="I35" s="3">
        <f t="shared" si="19"/>
        <v>6</v>
      </c>
      <c r="J35" s="3">
        <f t="shared" si="19"/>
        <v>4</v>
      </c>
      <c r="K35" s="3">
        <f t="shared" si="19"/>
        <v>2</v>
      </c>
      <c r="L35" s="3">
        <f t="shared" si="19"/>
        <v>10</v>
      </c>
      <c r="M35" s="3">
        <f t="shared" si="19"/>
        <v>1</v>
      </c>
      <c r="N35" s="3">
        <f t="shared" si="19"/>
        <v>1</v>
      </c>
      <c r="O35" s="3">
        <f t="shared" si="19"/>
        <v>3</v>
      </c>
      <c r="P35" s="3">
        <f t="shared" si="19"/>
        <v>16</v>
      </c>
      <c r="Q35" s="3">
        <f t="shared" si="19"/>
        <v>0</v>
      </c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</row>
    <row r="36" spans="1:41" customFormat="1" x14ac:dyDescent="0.25">
      <c r="A36" s="46" t="s">
        <v>41</v>
      </c>
      <c r="B36" s="3"/>
      <c r="C36" s="47">
        <f>C34/SUM(C34:C35)</f>
        <v>0.81818181818181823</v>
      </c>
      <c r="D36" s="47">
        <f t="shared" ref="D36:Q36" si="20">D34/SUM(D34:D35)</f>
        <v>0.77272727272727271</v>
      </c>
      <c r="E36" s="47">
        <f t="shared" si="20"/>
        <v>0.72727272727272729</v>
      </c>
      <c r="F36" s="47">
        <f t="shared" si="20"/>
        <v>0.68181818181818177</v>
      </c>
      <c r="G36" s="47">
        <f t="shared" si="20"/>
        <v>1</v>
      </c>
      <c r="H36" s="47">
        <f t="shared" si="20"/>
        <v>0.81818181818181823</v>
      </c>
      <c r="I36" s="47">
        <f t="shared" si="20"/>
        <v>0.72727272727272729</v>
      </c>
      <c r="J36" s="47">
        <f t="shared" si="20"/>
        <v>0.81818181818181823</v>
      </c>
      <c r="K36" s="47">
        <f t="shared" si="20"/>
        <v>0.90909090909090906</v>
      </c>
      <c r="L36" s="47">
        <f t="shared" si="20"/>
        <v>0.54545454545454541</v>
      </c>
      <c r="M36" s="47">
        <f t="shared" si="20"/>
        <v>0.95454545454545459</v>
      </c>
      <c r="N36" s="47">
        <f t="shared" si="20"/>
        <v>0.95454545454545459</v>
      </c>
      <c r="O36" s="47">
        <f t="shared" si="20"/>
        <v>0.86363636363636365</v>
      </c>
      <c r="P36" s="47">
        <f t="shared" si="20"/>
        <v>0.27272727272727271</v>
      </c>
      <c r="Q36" s="47">
        <f t="shared" si="20"/>
        <v>1</v>
      </c>
      <c r="R36" s="47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</row>
    <row r="38" spans="1:41" s="45" customFormat="1" x14ac:dyDescent="0.25">
      <c r="A38" s="43" t="s">
        <v>23</v>
      </c>
      <c r="B38" s="44">
        <f>SUM(S32:AG32)</f>
        <v>9</v>
      </c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</row>
  </sheetData>
  <conditionalFormatting sqref="C3:C23 C25:C26">
    <cfRule type="cellIs" dxfId="70" priority="1" operator="notEqual">
      <formula>$C$28</formula>
    </cfRule>
  </conditionalFormatting>
  <conditionalFormatting sqref="D3:D23 D25:D26">
    <cfRule type="cellIs" dxfId="69" priority="2" operator="notEqual">
      <formula>$D$28</formula>
    </cfRule>
  </conditionalFormatting>
  <conditionalFormatting sqref="E3:E23 E25:E26">
    <cfRule type="cellIs" dxfId="68" priority="3" operator="notEqual">
      <formula>$E$28</formula>
    </cfRule>
  </conditionalFormatting>
  <conditionalFormatting sqref="F3:F23 F25:F26">
    <cfRule type="cellIs" dxfId="67" priority="4" operator="notEqual">
      <formula>$F$28</formula>
    </cfRule>
  </conditionalFormatting>
  <conditionalFormatting sqref="G3:G23 G25:G26">
    <cfRule type="cellIs" dxfId="66" priority="5" operator="notEqual">
      <formula>$G$28</formula>
    </cfRule>
  </conditionalFormatting>
  <conditionalFormatting sqref="H3:H23 H25:H26">
    <cfRule type="cellIs" dxfId="65" priority="6" operator="notEqual">
      <formula>$H$28</formula>
    </cfRule>
  </conditionalFormatting>
  <conditionalFormatting sqref="I3:I23 I25:I26">
    <cfRule type="cellIs" dxfId="64" priority="7" operator="notEqual">
      <formula>$I$28</formula>
    </cfRule>
  </conditionalFormatting>
  <conditionalFormatting sqref="J3:J23 J25:J26">
    <cfRule type="cellIs" dxfId="63" priority="8" operator="notEqual">
      <formula>$J$28</formula>
    </cfRule>
  </conditionalFormatting>
  <conditionalFormatting sqref="K3:K23 K25:K26">
    <cfRule type="cellIs" dxfId="62" priority="9" operator="notEqual">
      <formula>$K$28</formula>
    </cfRule>
  </conditionalFormatting>
  <conditionalFormatting sqref="L3:L23 L25:L26">
    <cfRule type="cellIs" dxfId="61" priority="10" operator="notEqual">
      <formula>$L$28</formula>
    </cfRule>
  </conditionalFormatting>
  <conditionalFormatting sqref="M3:M23 M25:M26">
    <cfRule type="cellIs" dxfId="60" priority="11" operator="notEqual">
      <formula>$M$28</formula>
    </cfRule>
  </conditionalFormatting>
  <conditionalFormatting sqref="N3:N23 N25:N26">
    <cfRule type="cellIs" dxfId="59" priority="12" operator="notEqual">
      <formula>$N$28</formula>
    </cfRule>
  </conditionalFormatting>
  <conditionalFormatting sqref="O3:O23 O25:O26">
    <cfRule type="cellIs" dxfId="58" priority="13" operator="notEqual">
      <formula>$O$28</formula>
    </cfRule>
  </conditionalFormatting>
  <conditionalFormatting sqref="P3:P23 P25:P26">
    <cfRule type="cellIs" dxfId="57" priority="14" operator="notEqual">
      <formula>$P$28</formula>
    </cfRule>
  </conditionalFormatting>
  <conditionalFormatting sqref="Q3:Q23 Q25:Q26">
    <cfRule type="cellIs" dxfId="56" priority="15" operator="notEqual">
      <formula>$Q$28</formula>
    </cfRule>
  </conditionalFormatting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38"/>
  <sheetViews>
    <sheetView workbookViewId="0">
      <selection activeCell="E1" sqref="E1"/>
    </sheetView>
  </sheetViews>
  <sheetFormatPr defaultColWidth="8.85546875" defaultRowHeight="15" x14ac:dyDescent="0.25"/>
  <cols>
    <col min="1" max="1" width="20.7109375" style="38" customWidth="1"/>
    <col min="2" max="3" width="7.42578125" style="10" bestFit="1" customWidth="1"/>
    <col min="4" max="9" width="6.5703125" style="10" bestFit="1" customWidth="1"/>
    <col min="10" max="10" width="7.42578125" style="10" bestFit="1" customWidth="1"/>
    <col min="11" max="11" width="6.85546875" style="10" bestFit="1" customWidth="1"/>
    <col min="12" max="12" width="6.5703125" style="10" bestFit="1" customWidth="1"/>
    <col min="13" max="13" width="8.28515625" style="10" bestFit="1" customWidth="1"/>
    <col min="14" max="14" width="6.5703125" style="10" bestFit="1" customWidth="1"/>
    <col min="15" max="15" width="6.85546875" style="10" bestFit="1" customWidth="1"/>
    <col min="16" max="17" width="6.5703125" style="10" bestFit="1" customWidth="1"/>
    <col min="18" max="18" width="2.7109375" style="10" customWidth="1"/>
    <col min="19" max="29" width="2" style="10" bestFit="1" customWidth="1"/>
    <col min="30" max="30" width="4" style="10" bestFit="1" customWidth="1"/>
    <col min="31" max="32" width="2" style="10" bestFit="1" customWidth="1"/>
    <col min="33" max="33" width="4" style="10" bestFit="1" customWidth="1"/>
    <col min="34" max="16384" width="8.85546875" style="13"/>
  </cols>
  <sheetData>
    <row r="1" spans="1:33" ht="15.75" x14ac:dyDescent="0.25">
      <c r="A1" s="29" t="s">
        <v>153</v>
      </c>
      <c r="B1" s="30"/>
    </row>
    <row r="2" spans="1:33" ht="15.75" thickBot="1" x14ac:dyDescent="0.3">
      <c r="A2" s="20"/>
      <c r="B2" s="20" t="s">
        <v>0</v>
      </c>
    </row>
    <row r="3" spans="1:33" x14ac:dyDescent="0.25">
      <c r="A3" s="26" t="s">
        <v>28</v>
      </c>
      <c r="B3" s="69">
        <f t="shared" ref="B3:B26" si="0">SUM(S3:AG3)</f>
        <v>11</v>
      </c>
      <c r="C3" s="59" t="s">
        <v>68</v>
      </c>
      <c r="D3" s="31" t="s">
        <v>64</v>
      </c>
      <c r="E3" s="31" t="s">
        <v>65</v>
      </c>
      <c r="F3" s="31" t="s">
        <v>83</v>
      </c>
      <c r="G3" s="31" t="s">
        <v>73</v>
      </c>
      <c r="H3" s="31" t="s">
        <v>84</v>
      </c>
      <c r="I3" s="31" t="s">
        <v>62</v>
      </c>
      <c r="J3" s="31" t="s">
        <v>76</v>
      </c>
      <c r="K3" s="31" t="s">
        <v>70</v>
      </c>
      <c r="L3" s="31" t="s">
        <v>82</v>
      </c>
      <c r="M3" s="31" t="s">
        <v>75</v>
      </c>
      <c r="N3" s="31" t="s">
        <v>71</v>
      </c>
      <c r="O3" s="31" t="s">
        <v>77</v>
      </c>
      <c r="P3" s="31" t="s">
        <v>63</v>
      </c>
      <c r="Q3" s="32" t="s">
        <v>72</v>
      </c>
      <c r="S3" s="10">
        <f t="shared" ref="S3:S8" si="1">IF(C3=$C$28,1,0)</f>
        <v>1</v>
      </c>
      <c r="T3" s="10">
        <f t="shared" ref="T3:T8" si="2">IF(D3=$D$28,1,0)</f>
        <v>1</v>
      </c>
      <c r="U3" s="10">
        <f t="shared" ref="U3:U8" si="3">IF(E3=$E$28,1,0)</f>
        <v>1</v>
      </c>
      <c r="V3" s="10">
        <f t="shared" ref="V3:V8" si="4">IF(F3=$F$28,1,0)</f>
        <v>0</v>
      </c>
      <c r="W3" s="10">
        <f t="shared" ref="W3:W8" si="5">IF(G3=$G$28,1,0)</f>
        <v>1</v>
      </c>
      <c r="X3" s="10">
        <f t="shared" ref="X3:X8" si="6">IF(H3=$H$28,1,0)</f>
        <v>0</v>
      </c>
      <c r="Y3" s="10">
        <f t="shared" ref="Y3:Y8" si="7">IF(I3=$I$28,1,0)</f>
        <v>1</v>
      </c>
      <c r="Z3" s="10">
        <f t="shared" ref="Z3:Z8" si="8">IF(J3=$J$28,1,0)</f>
        <v>1</v>
      </c>
      <c r="AA3" s="10">
        <f t="shared" ref="AA3:AA8" si="9">IF(K3=$K$28,1,0)</f>
        <v>1</v>
      </c>
      <c r="AB3" s="10">
        <f t="shared" ref="AB3:AB8" si="10">IF(L3=$L$28,1,0)</f>
        <v>1</v>
      </c>
      <c r="AC3" s="10">
        <f t="shared" ref="AC3:AC8" si="11">IF(M3=$M$28,1,0)</f>
        <v>1</v>
      </c>
      <c r="AD3" s="10">
        <f t="shared" ref="AD3:AD8" si="12">IF(N3=$N$28,1,0)</f>
        <v>0</v>
      </c>
      <c r="AE3" s="10">
        <f t="shared" ref="AE3:AE8" si="13">IF(O3=$O$28,1,0)</f>
        <v>1</v>
      </c>
      <c r="AF3" s="10">
        <f t="shared" ref="AF3:AF8" si="14">IF(P3=$P$28,1,0)</f>
        <v>1</v>
      </c>
      <c r="AG3" s="10">
        <f t="shared" ref="AG3:AG8" si="15">IF(Q3=$Q$28,1,0)</f>
        <v>0</v>
      </c>
    </row>
    <row r="4" spans="1:33" x14ac:dyDescent="0.25">
      <c r="A4" s="7" t="s">
        <v>45</v>
      </c>
      <c r="B4" s="70">
        <f t="shared" si="0"/>
        <v>11</v>
      </c>
      <c r="C4" s="60" t="s">
        <v>68</v>
      </c>
      <c r="D4" s="6" t="s">
        <v>64</v>
      </c>
      <c r="E4" s="6" t="s">
        <v>65</v>
      </c>
      <c r="F4" s="6" t="s">
        <v>83</v>
      </c>
      <c r="G4" s="6" t="s">
        <v>73</v>
      </c>
      <c r="H4" s="6" t="s">
        <v>84</v>
      </c>
      <c r="I4" s="6" t="s">
        <v>62</v>
      </c>
      <c r="J4" s="6" t="s">
        <v>76</v>
      </c>
      <c r="K4" s="6" t="s">
        <v>66</v>
      </c>
      <c r="L4" s="6" t="s">
        <v>82</v>
      </c>
      <c r="M4" s="6" t="s">
        <v>75</v>
      </c>
      <c r="N4" s="6" t="s">
        <v>71</v>
      </c>
      <c r="O4" s="6" t="s">
        <v>77</v>
      </c>
      <c r="P4" s="6" t="s">
        <v>63</v>
      </c>
      <c r="Q4" s="33" t="s">
        <v>69</v>
      </c>
      <c r="S4" s="10">
        <f t="shared" si="1"/>
        <v>1</v>
      </c>
      <c r="T4" s="10">
        <f t="shared" si="2"/>
        <v>1</v>
      </c>
      <c r="U4" s="10">
        <f t="shared" si="3"/>
        <v>1</v>
      </c>
      <c r="V4" s="10">
        <f t="shared" si="4"/>
        <v>0</v>
      </c>
      <c r="W4" s="10">
        <f t="shared" si="5"/>
        <v>1</v>
      </c>
      <c r="X4" s="10">
        <f t="shared" si="6"/>
        <v>0</v>
      </c>
      <c r="Y4" s="10">
        <f t="shared" si="7"/>
        <v>1</v>
      </c>
      <c r="Z4" s="10">
        <f t="shared" si="8"/>
        <v>1</v>
      </c>
      <c r="AA4" s="10">
        <f t="shared" si="9"/>
        <v>0</v>
      </c>
      <c r="AB4" s="10">
        <f t="shared" si="10"/>
        <v>1</v>
      </c>
      <c r="AC4" s="10">
        <f t="shared" si="11"/>
        <v>1</v>
      </c>
      <c r="AD4" s="10">
        <f t="shared" si="12"/>
        <v>0</v>
      </c>
      <c r="AE4" s="10">
        <f t="shared" si="13"/>
        <v>1</v>
      </c>
      <c r="AF4" s="10">
        <f t="shared" si="14"/>
        <v>1</v>
      </c>
      <c r="AG4" s="10">
        <f t="shared" si="15"/>
        <v>1</v>
      </c>
    </row>
    <row r="5" spans="1:33" x14ac:dyDescent="0.25">
      <c r="A5" s="7" t="s">
        <v>29</v>
      </c>
      <c r="B5" s="70">
        <f t="shared" si="0"/>
        <v>11</v>
      </c>
      <c r="C5" s="60" t="s">
        <v>68</v>
      </c>
      <c r="D5" s="6" t="s">
        <v>64</v>
      </c>
      <c r="E5" s="6" t="s">
        <v>65</v>
      </c>
      <c r="F5" s="6" t="s">
        <v>83</v>
      </c>
      <c r="G5" s="6" t="s">
        <v>73</v>
      </c>
      <c r="H5" s="6" t="s">
        <v>84</v>
      </c>
      <c r="I5" s="6" t="s">
        <v>62</v>
      </c>
      <c r="J5" s="6" t="s">
        <v>76</v>
      </c>
      <c r="K5" s="6" t="s">
        <v>70</v>
      </c>
      <c r="L5" s="6" t="s">
        <v>82</v>
      </c>
      <c r="M5" s="6" t="s">
        <v>75</v>
      </c>
      <c r="N5" s="6" t="s">
        <v>71</v>
      </c>
      <c r="O5" s="6" t="s">
        <v>85</v>
      </c>
      <c r="P5" s="6" t="s">
        <v>63</v>
      </c>
      <c r="Q5" s="33" t="s">
        <v>69</v>
      </c>
      <c r="S5" s="10">
        <f t="shared" si="1"/>
        <v>1</v>
      </c>
      <c r="T5" s="10">
        <f t="shared" si="2"/>
        <v>1</v>
      </c>
      <c r="U5" s="10">
        <f t="shared" si="3"/>
        <v>1</v>
      </c>
      <c r="V5" s="10">
        <f t="shared" si="4"/>
        <v>0</v>
      </c>
      <c r="W5" s="10">
        <f t="shared" si="5"/>
        <v>1</v>
      </c>
      <c r="X5" s="10">
        <f t="shared" si="6"/>
        <v>0</v>
      </c>
      <c r="Y5" s="10">
        <f t="shared" si="7"/>
        <v>1</v>
      </c>
      <c r="Z5" s="10">
        <f t="shared" si="8"/>
        <v>1</v>
      </c>
      <c r="AA5" s="10">
        <f t="shared" si="9"/>
        <v>1</v>
      </c>
      <c r="AB5" s="10">
        <f t="shared" si="10"/>
        <v>1</v>
      </c>
      <c r="AC5" s="10">
        <f t="shared" si="11"/>
        <v>1</v>
      </c>
      <c r="AD5" s="10">
        <f t="shared" si="12"/>
        <v>0</v>
      </c>
      <c r="AE5" s="10">
        <f t="shared" si="13"/>
        <v>0</v>
      </c>
      <c r="AF5" s="10">
        <f t="shared" si="14"/>
        <v>1</v>
      </c>
      <c r="AG5" s="10">
        <f t="shared" si="15"/>
        <v>1</v>
      </c>
    </row>
    <row r="6" spans="1:33" x14ac:dyDescent="0.25">
      <c r="A6" s="7" t="s">
        <v>30</v>
      </c>
      <c r="B6" s="70">
        <f t="shared" si="0"/>
        <v>7</v>
      </c>
      <c r="C6" s="60" t="s">
        <v>74</v>
      </c>
      <c r="D6" s="6" t="s">
        <v>80</v>
      </c>
      <c r="E6" s="6" t="s">
        <v>65</v>
      </c>
      <c r="F6" s="6" t="s">
        <v>79</v>
      </c>
      <c r="G6" s="6" t="s">
        <v>73</v>
      </c>
      <c r="H6" s="6" t="s">
        <v>84</v>
      </c>
      <c r="I6" s="6" t="s">
        <v>62</v>
      </c>
      <c r="J6" s="6" t="s">
        <v>76</v>
      </c>
      <c r="K6" s="6" t="s">
        <v>66</v>
      </c>
      <c r="L6" s="6" t="s">
        <v>99</v>
      </c>
      <c r="M6" s="6" t="s">
        <v>67</v>
      </c>
      <c r="N6" s="6" t="s">
        <v>71</v>
      </c>
      <c r="O6" s="6" t="s">
        <v>85</v>
      </c>
      <c r="P6" s="6" t="s">
        <v>63</v>
      </c>
      <c r="Q6" s="33" t="s">
        <v>69</v>
      </c>
      <c r="S6" s="10">
        <f t="shared" si="1"/>
        <v>0</v>
      </c>
      <c r="T6" s="10">
        <f t="shared" si="2"/>
        <v>0</v>
      </c>
      <c r="U6" s="10">
        <f t="shared" si="3"/>
        <v>1</v>
      </c>
      <c r="V6" s="10">
        <f t="shared" si="4"/>
        <v>1</v>
      </c>
      <c r="W6" s="10">
        <f t="shared" si="5"/>
        <v>1</v>
      </c>
      <c r="X6" s="10">
        <f t="shared" si="6"/>
        <v>0</v>
      </c>
      <c r="Y6" s="10">
        <f t="shared" si="7"/>
        <v>1</v>
      </c>
      <c r="Z6" s="10">
        <f t="shared" si="8"/>
        <v>1</v>
      </c>
      <c r="AA6" s="10">
        <f t="shared" si="9"/>
        <v>0</v>
      </c>
      <c r="AB6" s="10">
        <f t="shared" si="10"/>
        <v>0</v>
      </c>
      <c r="AC6" s="10">
        <f t="shared" si="11"/>
        <v>0</v>
      </c>
      <c r="AD6" s="10">
        <f t="shared" si="12"/>
        <v>0</v>
      </c>
      <c r="AE6" s="10">
        <f t="shared" si="13"/>
        <v>0</v>
      </c>
      <c r="AF6" s="10">
        <f t="shared" si="14"/>
        <v>1</v>
      </c>
      <c r="AG6" s="10">
        <f t="shared" si="15"/>
        <v>1</v>
      </c>
    </row>
    <row r="7" spans="1:33" x14ac:dyDescent="0.25">
      <c r="A7" s="7" t="s">
        <v>46</v>
      </c>
      <c r="B7" s="70">
        <f t="shared" si="0"/>
        <v>8</v>
      </c>
      <c r="C7" s="60" t="s">
        <v>74</v>
      </c>
      <c r="D7" s="6" t="s">
        <v>64</v>
      </c>
      <c r="E7" s="6" t="s">
        <v>86</v>
      </c>
      <c r="F7" s="6" t="s">
        <v>79</v>
      </c>
      <c r="G7" s="6" t="s">
        <v>73</v>
      </c>
      <c r="H7" s="6" t="s">
        <v>100</v>
      </c>
      <c r="I7" s="6" t="s">
        <v>87</v>
      </c>
      <c r="J7" s="6" t="s">
        <v>76</v>
      </c>
      <c r="K7" s="6" t="s">
        <v>70</v>
      </c>
      <c r="L7" s="6" t="s">
        <v>82</v>
      </c>
      <c r="M7" s="6" t="s">
        <v>67</v>
      </c>
      <c r="N7" s="6" t="s">
        <v>90</v>
      </c>
      <c r="O7" s="6" t="s">
        <v>85</v>
      </c>
      <c r="P7" s="6" t="s">
        <v>61</v>
      </c>
      <c r="Q7" s="33" t="s">
        <v>72</v>
      </c>
      <c r="S7" s="10">
        <f t="shared" si="1"/>
        <v>0</v>
      </c>
      <c r="T7" s="10">
        <f t="shared" si="2"/>
        <v>1</v>
      </c>
      <c r="U7" s="10">
        <f t="shared" si="3"/>
        <v>0</v>
      </c>
      <c r="V7" s="10">
        <f t="shared" si="4"/>
        <v>1</v>
      </c>
      <c r="W7" s="10">
        <f t="shared" si="5"/>
        <v>1</v>
      </c>
      <c r="X7" s="10">
        <f t="shared" si="6"/>
        <v>1</v>
      </c>
      <c r="Y7" s="10">
        <f t="shared" si="7"/>
        <v>0</v>
      </c>
      <c r="Z7" s="10">
        <f t="shared" si="8"/>
        <v>1</v>
      </c>
      <c r="AA7" s="10">
        <f t="shared" si="9"/>
        <v>1</v>
      </c>
      <c r="AB7" s="10">
        <f t="shared" si="10"/>
        <v>1</v>
      </c>
      <c r="AC7" s="10">
        <f t="shared" si="11"/>
        <v>0</v>
      </c>
      <c r="AD7" s="10">
        <f t="shared" si="12"/>
        <v>1</v>
      </c>
      <c r="AE7" s="10">
        <f t="shared" si="13"/>
        <v>0</v>
      </c>
      <c r="AF7" s="10">
        <f t="shared" si="14"/>
        <v>0</v>
      </c>
      <c r="AG7" s="10">
        <f t="shared" si="15"/>
        <v>0</v>
      </c>
    </row>
    <row r="8" spans="1:33" x14ac:dyDescent="0.25">
      <c r="A8" s="7" t="s">
        <v>31</v>
      </c>
      <c r="B8" s="70">
        <f t="shared" si="0"/>
        <v>8</v>
      </c>
      <c r="C8" s="60" t="s">
        <v>68</v>
      </c>
      <c r="D8" s="6" t="s">
        <v>80</v>
      </c>
      <c r="E8" s="6" t="s">
        <v>65</v>
      </c>
      <c r="F8" s="6" t="s">
        <v>83</v>
      </c>
      <c r="G8" s="6" t="s">
        <v>73</v>
      </c>
      <c r="H8" s="6" t="s">
        <v>84</v>
      </c>
      <c r="I8" s="6" t="s">
        <v>62</v>
      </c>
      <c r="J8" s="6" t="s">
        <v>91</v>
      </c>
      <c r="K8" s="6" t="s">
        <v>66</v>
      </c>
      <c r="L8" s="6" t="s">
        <v>82</v>
      </c>
      <c r="M8" s="6" t="s">
        <v>75</v>
      </c>
      <c r="N8" s="6" t="s">
        <v>90</v>
      </c>
      <c r="O8" s="6" t="s">
        <v>85</v>
      </c>
      <c r="P8" s="6" t="s">
        <v>63</v>
      </c>
      <c r="Q8" s="33" t="s">
        <v>72</v>
      </c>
      <c r="S8" s="10">
        <f t="shared" si="1"/>
        <v>1</v>
      </c>
      <c r="T8" s="10">
        <f t="shared" si="2"/>
        <v>0</v>
      </c>
      <c r="U8" s="10">
        <f t="shared" si="3"/>
        <v>1</v>
      </c>
      <c r="V8" s="10">
        <f t="shared" si="4"/>
        <v>0</v>
      </c>
      <c r="W8" s="10">
        <f t="shared" si="5"/>
        <v>1</v>
      </c>
      <c r="X8" s="10">
        <f t="shared" si="6"/>
        <v>0</v>
      </c>
      <c r="Y8" s="10">
        <f t="shared" si="7"/>
        <v>1</v>
      </c>
      <c r="Z8" s="10">
        <f t="shared" si="8"/>
        <v>0</v>
      </c>
      <c r="AA8" s="10">
        <f t="shared" si="9"/>
        <v>0</v>
      </c>
      <c r="AB8" s="10">
        <f t="shared" si="10"/>
        <v>1</v>
      </c>
      <c r="AC8" s="10">
        <f t="shared" si="11"/>
        <v>1</v>
      </c>
      <c r="AD8" s="10">
        <f t="shared" si="12"/>
        <v>1</v>
      </c>
      <c r="AE8" s="10">
        <f t="shared" si="13"/>
        <v>0</v>
      </c>
      <c r="AF8" s="10">
        <f t="shared" si="14"/>
        <v>1</v>
      </c>
      <c r="AG8" s="10">
        <f t="shared" si="15"/>
        <v>0</v>
      </c>
    </row>
    <row r="9" spans="1:33" x14ac:dyDescent="0.25">
      <c r="A9" s="7" t="s">
        <v>47</v>
      </c>
      <c r="B9" s="72">
        <f t="shared" si="0"/>
        <v>3</v>
      </c>
      <c r="C9" s="67" t="s">
        <v>139</v>
      </c>
      <c r="D9" s="12" t="s">
        <v>158</v>
      </c>
      <c r="E9" s="12" t="s">
        <v>137</v>
      </c>
      <c r="F9" s="12" t="s">
        <v>122</v>
      </c>
      <c r="G9" s="12" t="s">
        <v>123</v>
      </c>
      <c r="H9" s="12" t="s">
        <v>129</v>
      </c>
      <c r="I9" s="12" t="s">
        <v>140</v>
      </c>
      <c r="J9" s="12" t="s">
        <v>161</v>
      </c>
      <c r="K9" s="12" t="s">
        <v>159</v>
      </c>
      <c r="L9" s="12" t="s">
        <v>131</v>
      </c>
      <c r="M9" s="12" t="s">
        <v>133</v>
      </c>
      <c r="N9" s="12" t="s">
        <v>164</v>
      </c>
      <c r="O9" s="12" t="s">
        <v>165</v>
      </c>
      <c r="P9" s="12" t="s">
        <v>128</v>
      </c>
      <c r="Q9" s="68" t="s">
        <v>166</v>
      </c>
      <c r="S9" s="44">
        <v>0</v>
      </c>
      <c r="T9" s="44">
        <v>0</v>
      </c>
      <c r="U9" s="44">
        <v>0</v>
      </c>
      <c r="V9" s="44">
        <v>1</v>
      </c>
      <c r="W9" s="44">
        <v>0</v>
      </c>
      <c r="X9" s="44">
        <v>1</v>
      </c>
      <c r="Y9" s="44">
        <v>0</v>
      </c>
      <c r="Z9" s="44">
        <v>0</v>
      </c>
      <c r="AA9" s="44">
        <v>1</v>
      </c>
      <c r="AB9" s="44">
        <v>0</v>
      </c>
      <c r="AC9" s="44">
        <v>0</v>
      </c>
      <c r="AD9" s="44">
        <v>0</v>
      </c>
      <c r="AE9" s="44">
        <v>0</v>
      </c>
      <c r="AF9" s="44">
        <v>0</v>
      </c>
      <c r="AG9" s="44">
        <v>0</v>
      </c>
    </row>
    <row r="10" spans="1:33" x14ac:dyDescent="0.25">
      <c r="A10" s="7" t="s">
        <v>48</v>
      </c>
      <c r="B10" s="70">
        <f t="shared" si="0"/>
        <v>9</v>
      </c>
      <c r="C10" s="60" t="s">
        <v>68</v>
      </c>
      <c r="D10" s="6" t="s">
        <v>64</v>
      </c>
      <c r="E10" s="6" t="s">
        <v>65</v>
      </c>
      <c r="F10" s="6" t="s">
        <v>83</v>
      </c>
      <c r="G10" s="6" t="s">
        <v>73</v>
      </c>
      <c r="H10" s="6" t="s">
        <v>84</v>
      </c>
      <c r="I10" s="6" t="s">
        <v>62</v>
      </c>
      <c r="J10" s="6" t="s">
        <v>76</v>
      </c>
      <c r="K10" s="6" t="s">
        <v>66</v>
      </c>
      <c r="L10" s="6" t="s">
        <v>82</v>
      </c>
      <c r="M10" s="6" t="s">
        <v>67</v>
      </c>
      <c r="N10" s="6" t="s">
        <v>71</v>
      </c>
      <c r="O10" s="6" t="s">
        <v>77</v>
      </c>
      <c r="P10" s="6" t="s">
        <v>63</v>
      </c>
      <c r="Q10" s="33" t="s">
        <v>72</v>
      </c>
      <c r="S10" s="10">
        <f>IF(C10=$C$28,1,0)</f>
        <v>1</v>
      </c>
      <c r="T10" s="10">
        <f>IF(D10=$D$28,1,0)</f>
        <v>1</v>
      </c>
      <c r="U10" s="10">
        <f>IF(E10=$E$28,1,0)</f>
        <v>1</v>
      </c>
      <c r="V10" s="10">
        <f>IF(F10=$F$28,1,0)</f>
        <v>0</v>
      </c>
      <c r="W10" s="10">
        <f>IF(G10=$G$28,1,0)</f>
        <v>1</v>
      </c>
      <c r="X10" s="10">
        <f>IF(H10=$H$28,1,0)</f>
        <v>0</v>
      </c>
      <c r="Y10" s="10">
        <f>IF(I10=$I$28,1,0)</f>
        <v>1</v>
      </c>
      <c r="Z10" s="10">
        <f>IF(J10=$J$28,1,0)</f>
        <v>1</v>
      </c>
      <c r="AA10" s="10">
        <f>IF(K10=$K$28,1,0)</f>
        <v>0</v>
      </c>
      <c r="AB10" s="10">
        <f>IF(L10=$L$28,1,0)</f>
        <v>1</v>
      </c>
      <c r="AC10" s="10">
        <f>IF(M10=$M$28,1,0)</f>
        <v>0</v>
      </c>
      <c r="AD10" s="10">
        <f>IF(N10=$N$28,1,0)</f>
        <v>0</v>
      </c>
      <c r="AE10" s="10">
        <f>IF(O10=$O$28,1,0)</f>
        <v>1</v>
      </c>
      <c r="AF10" s="10">
        <f>IF(P10=$P$28,1,0)</f>
        <v>1</v>
      </c>
      <c r="AG10" s="10">
        <f>IF(Q10=$Q$28,1,0)</f>
        <v>0</v>
      </c>
    </row>
    <row r="11" spans="1:33" x14ac:dyDescent="0.25">
      <c r="A11" s="7" t="s">
        <v>49</v>
      </c>
      <c r="B11" s="70">
        <f t="shared" si="0"/>
        <v>9</v>
      </c>
      <c r="C11" s="60" t="s">
        <v>68</v>
      </c>
      <c r="D11" s="6" t="s">
        <v>64</v>
      </c>
      <c r="E11" s="6" t="s">
        <v>65</v>
      </c>
      <c r="F11" s="6" t="s">
        <v>83</v>
      </c>
      <c r="G11" s="6" t="s">
        <v>73</v>
      </c>
      <c r="H11" s="6" t="s">
        <v>84</v>
      </c>
      <c r="I11" s="6" t="s">
        <v>62</v>
      </c>
      <c r="J11" s="6" t="s">
        <v>76</v>
      </c>
      <c r="K11" s="6" t="s">
        <v>66</v>
      </c>
      <c r="L11" s="6" t="s">
        <v>82</v>
      </c>
      <c r="M11" s="6" t="s">
        <v>67</v>
      </c>
      <c r="N11" s="6" t="s">
        <v>71</v>
      </c>
      <c r="O11" s="6" t="s">
        <v>77</v>
      </c>
      <c r="P11" s="6" t="s">
        <v>63</v>
      </c>
      <c r="Q11" s="33" t="s">
        <v>72</v>
      </c>
      <c r="S11" s="10">
        <f>IF(C11=$C$28,1,0)</f>
        <v>1</v>
      </c>
      <c r="T11" s="10">
        <f>IF(D11=$D$28,1,0)</f>
        <v>1</v>
      </c>
      <c r="U11" s="10">
        <f>IF(E11=$E$28,1,0)</f>
        <v>1</v>
      </c>
      <c r="V11" s="10">
        <f>IF(F11=$F$28,1,0)</f>
        <v>0</v>
      </c>
      <c r="W11" s="10">
        <f>IF(G11=$G$28,1,0)</f>
        <v>1</v>
      </c>
      <c r="X11" s="10">
        <f>IF(H11=$H$28,1,0)</f>
        <v>0</v>
      </c>
      <c r="Y11" s="10">
        <f>IF(I11=$I$28,1,0)</f>
        <v>1</v>
      </c>
      <c r="Z11" s="10">
        <f>IF(J11=$J$28,1,0)</f>
        <v>1</v>
      </c>
      <c r="AA11" s="10">
        <f>IF(K11=$K$28,1,0)</f>
        <v>0</v>
      </c>
      <c r="AB11" s="10">
        <f>IF(L11=$L$28,1,0)</f>
        <v>1</v>
      </c>
      <c r="AC11" s="10">
        <f>IF(M11=$M$28,1,0)</f>
        <v>0</v>
      </c>
      <c r="AD11" s="10">
        <f>IF(N11=$N$28,1,0)</f>
        <v>0</v>
      </c>
      <c r="AE11" s="10">
        <f>IF(O11=$O$28,1,0)</f>
        <v>1</v>
      </c>
      <c r="AF11" s="10">
        <f>IF(P11=$P$28,1,0)</f>
        <v>1</v>
      </c>
      <c r="AG11" s="10">
        <f>IF(Q11=$Q$28,1,0)</f>
        <v>0</v>
      </c>
    </row>
    <row r="12" spans="1:33" x14ac:dyDescent="0.25">
      <c r="A12" s="7" t="s">
        <v>50</v>
      </c>
      <c r="B12" s="70">
        <f t="shared" si="0"/>
        <v>8</v>
      </c>
      <c r="C12" s="60" t="s">
        <v>74</v>
      </c>
      <c r="D12" s="6" t="s">
        <v>64</v>
      </c>
      <c r="E12" s="6" t="s">
        <v>65</v>
      </c>
      <c r="F12" s="6" t="s">
        <v>83</v>
      </c>
      <c r="G12" s="6" t="s">
        <v>73</v>
      </c>
      <c r="H12" s="6" t="s">
        <v>84</v>
      </c>
      <c r="I12" s="6" t="s">
        <v>87</v>
      </c>
      <c r="J12" s="6" t="s">
        <v>76</v>
      </c>
      <c r="K12" s="6" t="s">
        <v>66</v>
      </c>
      <c r="L12" s="6" t="s">
        <v>82</v>
      </c>
      <c r="M12" s="6" t="s">
        <v>67</v>
      </c>
      <c r="N12" s="6" t="s">
        <v>71</v>
      </c>
      <c r="O12" s="6" t="s">
        <v>77</v>
      </c>
      <c r="P12" s="6" t="s">
        <v>63</v>
      </c>
      <c r="Q12" s="33" t="s">
        <v>69</v>
      </c>
      <c r="S12" s="10">
        <f>IF(C12=$C$28,1,0)</f>
        <v>0</v>
      </c>
      <c r="T12" s="10">
        <f>IF(D12=$D$28,1,0)</f>
        <v>1</v>
      </c>
      <c r="U12" s="10">
        <f>IF(E12=$E$28,1,0)</f>
        <v>1</v>
      </c>
      <c r="V12" s="10">
        <f>IF(F12=$F$28,1,0)</f>
        <v>0</v>
      </c>
      <c r="W12" s="10">
        <f>IF(G12=$G$28,1,0)</f>
        <v>1</v>
      </c>
      <c r="X12" s="10">
        <f>IF(H12=$H$28,1,0)</f>
        <v>0</v>
      </c>
      <c r="Y12" s="10">
        <f>IF(I12=$I$28,1,0)</f>
        <v>0</v>
      </c>
      <c r="Z12" s="10">
        <f>IF(J12=$J$28,1,0)</f>
        <v>1</v>
      </c>
      <c r="AA12" s="10">
        <f>IF(K12=$K$28,1,0)</f>
        <v>0</v>
      </c>
      <c r="AB12" s="10">
        <f>IF(L12=$L$28,1,0)</f>
        <v>1</v>
      </c>
      <c r="AC12" s="10">
        <f>IF(M12=$M$28,1,0)</f>
        <v>0</v>
      </c>
      <c r="AD12" s="10">
        <f>IF(N12=$N$28,1,0)</f>
        <v>0</v>
      </c>
      <c r="AE12" s="10">
        <f>IF(O12=$O$28,1,0)</f>
        <v>1</v>
      </c>
      <c r="AF12" s="10">
        <f>IF(P12=$P$28,1,0)</f>
        <v>1</v>
      </c>
      <c r="AG12" s="10">
        <f>IF(Q12=$Q$28,1,0)</f>
        <v>1</v>
      </c>
    </row>
    <row r="13" spans="1:33" x14ac:dyDescent="0.25">
      <c r="A13" s="7" t="s">
        <v>32</v>
      </c>
      <c r="B13" s="70">
        <f t="shared" si="0"/>
        <v>10</v>
      </c>
      <c r="C13" s="60" t="s">
        <v>68</v>
      </c>
      <c r="D13" s="6" t="s">
        <v>64</v>
      </c>
      <c r="E13" s="6" t="s">
        <v>65</v>
      </c>
      <c r="F13" s="6" t="s">
        <v>79</v>
      </c>
      <c r="G13" s="6" t="s">
        <v>73</v>
      </c>
      <c r="H13" s="6" t="s">
        <v>84</v>
      </c>
      <c r="I13" s="6" t="s">
        <v>62</v>
      </c>
      <c r="J13" s="6" t="s">
        <v>76</v>
      </c>
      <c r="K13" s="6" t="s">
        <v>66</v>
      </c>
      <c r="L13" s="6" t="s">
        <v>82</v>
      </c>
      <c r="M13" s="6" t="s">
        <v>67</v>
      </c>
      <c r="N13" s="6" t="s">
        <v>71</v>
      </c>
      <c r="O13" s="6" t="s">
        <v>77</v>
      </c>
      <c r="P13" s="6" t="s">
        <v>63</v>
      </c>
      <c r="Q13" s="33" t="s">
        <v>72</v>
      </c>
      <c r="S13" s="10">
        <f>IF(C13=$C$28,1,0)</f>
        <v>1</v>
      </c>
      <c r="T13" s="10">
        <f>IF(D13=$D$28,1,0)</f>
        <v>1</v>
      </c>
      <c r="U13" s="10">
        <f>IF(E13=$E$28,1,0)</f>
        <v>1</v>
      </c>
      <c r="V13" s="10">
        <f>IF(F13=$F$28,1,0)</f>
        <v>1</v>
      </c>
      <c r="W13" s="10">
        <f>IF(G13=$G$28,1,0)</f>
        <v>1</v>
      </c>
      <c r="X13" s="10">
        <f>IF(H13=$H$28,1,0)</f>
        <v>0</v>
      </c>
      <c r="Y13" s="10">
        <f>IF(I13=$I$28,1,0)</f>
        <v>1</v>
      </c>
      <c r="Z13" s="10">
        <f>IF(J13=$J$28,1,0)</f>
        <v>1</v>
      </c>
      <c r="AA13" s="10">
        <f>IF(K13=$K$28,1,0)</f>
        <v>0</v>
      </c>
      <c r="AB13" s="10">
        <f>IF(L13=$L$28,1,0)</f>
        <v>1</v>
      </c>
      <c r="AC13" s="10">
        <f>IF(M13=$M$28,1,0)</f>
        <v>0</v>
      </c>
      <c r="AD13" s="10">
        <f>IF(N13=$N$28,1,0)</f>
        <v>0</v>
      </c>
      <c r="AE13" s="10">
        <f>IF(O13=$O$28,1,0)</f>
        <v>1</v>
      </c>
      <c r="AF13" s="10">
        <f>IF(P13=$P$28,1,0)</f>
        <v>1</v>
      </c>
      <c r="AG13" s="10">
        <f>IF(Q13=$Q$28,1,0)</f>
        <v>0</v>
      </c>
    </row>
    <row r="14" spans="1:33" x14ac:dyDescent="0.25">
      <c r="A14" s="7" t="s">
        <v>51</v>
      </c>
      <c r="B14" s="70">
        <f t="shared" si="0"/>
        <v>9</v>
      </c>
      <c r="C14" s="60" t="s">
        <v>68</v>
      </c>
      <c r="D14" s="6" t="s">
        <v>64</v>
      </c>
      <c r="E14" s="6" t="s">
        <v>65</v>
      </c>
      <c r="F14" s="6" t="s">
        <v>83</v>
      </c>
      <c r="G14" s="6" t="s">
        <v>73</v>
      </c>
      <c r="H14" s="6" t="s">
        <v>84</v>
      </c>
      <c r="I14" s="6" t="s">
        <v>62</v>
      </c>
      <c r="J14" s="6" t="s">
        <v>76</v>
      </c>
      <c r="K14" s="6" t="s">
        <v>66</v>
      </c>
      <c r="L14" s="6" t="s">
        <v>99</v>
      </c>
      <c r="M14" s="6" t="s">
        <v>67</v>
      </c>
      <c r="N14" s="6" t="s">
        <v>71</v>
      </c>
      <c r="O14" s="6" t="s">
        <v>77</v>
      </c>
      <c r="P14" s="6" t="s">
        <v>63</v>
      </c>
      <c r="Q14" s="33" t="s">
        <v>69</v>
      </c>
      <c r="S14" s="10">
        <f>IF(C14=$C$28,1,0)</f>
        <v>1</v>
      </c>
      <c r="T14" s="10">
        <f>IF(D14=$D$28,1,0)</f>
        <v>1</v>
      </c>
      <c r="U14" s="10">
        <f>IF(E14=$E$28,1,0)</f>
        <v>1</v>
      </c>
      <c r="V14" s="10">
        <f>IF(F14=$F$28,1,0)</f>
        <v>0</v>
      </c>
      <c r="W14" s="10">
        <f>IF(G14=$G$28,1,0)</f>
        <v>1</v>
      </c>
      <c r="X14" s="10">
        <f>IF(H14=$H$28,1,0)</f>
        <v>0</v>
      </c>
      <c r="Y14" s="10">
        <f>IF(I14=$I$28,1,0)</f>
        <v>1</v>
      </c>
      <c r="Z14" s="10">
        <f>IF(J14=$J$28,1,0)</f>
        <v>1</v>
      </c>
      <c r="AA14" s="10">
        <f>IF(K14=$K$28,1,0)</f>
        <v>0</v>
      </c>
      <c r="AB14" s="10">
        <f>IF(L14=$L$28,1,0)</f>
        <v>0</v>
      </c>
      <c r="AC14" s="10">
        <f>IF(M14=$M$28,1,0)</f>
        <v>0</v>
      </c>
      <c r="AD14" s="10">
        <f>IF(N14=$N$28,1,0)</f>
        <v>0</v>
      </c>
      <c r="AE14" s="10">
        <f>IF(O14=$O$28,1,0)</f>
        <v>1</v>
      </c>
      <c r="AF14" s="10">
        <f>IF(P14=$P$28,1,0)</f>
        <v>1</v>
      </c>
      <c r="AG14" s="10">
        <f>IF(Q14=$Q$28,1,0)</f>
        <v>1</v>
      </c>
    </row>
    <row r="15" spans="1:33" x14ac:dyDescent="0.25">
      <c r="A15" s="7" t="s">
        <v>52</v>
      </c>
      <c r="B15" s="72">
        <f t="shared" si="0"/>
        <v>3</v>
      </c>
      <c r="C15" s="67" t="s">
        <v>139</v>
      </c>
      <c r="D15" s="12" t="s">
        <v>158</v>
      </c>
      <c r="E15" s="12" t="s">
        <v>137</v>
      </c>
      <c r="F15" s="12" t="s">
        <v>122</v>
      </c>
      <c r="G15" s="12" t="s">
        <v>123</v>
      </c>
      <c r="H15" s="12" t="s">
        <v>129</v>
      </c>
      <c r="I15" s="12" t="s">
        <v>140</v>
      </c>
      <c r="J15" s="12" t="s">
        <v>161</v>
      </c>
      <c r="K15" s="12" t="s">
        <v>159</v>
      </c>
      <c r="L15" s="12" t="s">
        <v>131</v>
      </c>
      <c r="M15" s="12" t="s">
        <v>133</v>
      </c>
      <c r="N15" s="12" t="s">
        <v>164</v>
      </c>
      <c r="O15" s="12" t="s">
        <v>165</v>
      </c>
      <c r="P15" s="12" t="s">
        <v>128</v>
      </c>
      <c r="Q15" s="68" t="s">
        <v>166</v>
      </c>
      <c r="S15" s="44">
        <v>0</v>
      </c>
      <c r="T15" s="44">
        <v>0</v>
      </c>
      <c r="U15" s="44">
        <v>0</v>
      </c>
      <c r="V15" s="44">
        <v>1</v>
      </c>
      <c r="W15" s="44">
        <v>0</v>
      </c>
      <c r="X15" s="44">
        <v>1</v>
      </c>
      <c r="Y15" s="44">
        <v>0</v>
      </c>
      <c r="Z15" s="44">
        <v>0</v>
      </c>
      <c r="AA15" s="44">
        <v>1</v>
      </c>
      <c r="AB15" s="44">
        <v>0</v>
      </c>
      <c r="AC15" s="44">
        <v>0</v>
      </c>
      <c r="AD15" s="44">
        <v>0</v>
      </c>
      <c r="AE15" s="44">
        <v>0</v>
      </c>
      <c r="AF15" s="44">
        <v>0</v>
      </c>
      <c r="AG15" s="44">
        <v>0</v>
      </c>
    </row>
    <row r="16" spans="1:33" x14ac:dyDescent="0.25">
      <c r="A16" s="7" t="s">
        <v>53</v>
      </c>
      <c r="B16" s="70">
        <f t="shared" si="0"/>
        <v>11</v>
      </c>
      <c r="C16" s="60" t="s">
        <v>68</v>
      </c>
      <c r="D16" s="6" t="s">
        <v>64</v>
      </c>
      <c r="E16" s="6" t="s">
        <v>65</v>
      </c>
      <c r="F16" s="6" t="s">
        <v>83</v>
      </c>
      <c r="G16" s="6" t="s">
        <v>73</v>
      </c>
      <c r="H16" s="6" t="s">
        <v>84</v>
      </c>
      <c r="I16" s="6" t="s">
        <v>62</v>
      </c>
      <c r="J16" s="6" t="s">
        <v>76</v>
      </c>
      <c r="K16" s="6" t="s">
        <v>70</v>
      </c>
      <c r="L16" s="6" t="s">
        <v>82</v>
      </c>
      <c r="M16" s="6" t="s">
        <v>67</v>
      </c>
      <c r="N16" s="6" t="s">
        <v>71</v>
      </c>
      <c r="O16" s="6" t="s">
        <v>77</v>
      </c>
      <c r="P16" s="6" t="s">
        <v>63</v>
      </c>
      <c r="Q16" s="33" t="s">
        <v>69</v>
      </c>
      <c r="S16" s="10">
        <f t="shared" ref="S16:S22" si="16">IF(C16=$C$28,1,0)</f>
        <v>1</v>
      </c>
      <c r="T16" s="10">
        <f t="shared" ref="T16:T22" si="17">IF(D16=$D$28,1,0)</f>
        <v>1</v>
      </c>
      <c r="U16" s="10">
        <f t="shared" ref="U16:U22" si="18">IF(E16=$E$28,1,0)</f>
        <v>1</v>
      </c>
      <c r="V16" s="10">
        <f t="shared" ref="V16:V22" si="19">IF(F16=$F$28,1,0)</f>
        <v>0</v>
      </c>
      <c r="W16" s="10">
        <f t="shared" ref="W16:W22" si="20">IF(G16=$G$28,1,0)</f>
        <v>1</v>
      </c>
      <c r="X16" s="10">
        <f t="shared" ref="X16:X22" si="21">IF(H16=$H$28,1,0)</f>
        <v>0</v>
      </c>
      <c r="Y16" s="10">
        <f t="shared" ref="Y16:Y22" si="22">IF(I16=$I$28,1,0)</f>
        <v>1</v>
      </c>
      <c r="Z16" s="10">
        <f t="shared" ref="Z16:Z22" si="23">IF(J16=$J$28,1,0)</f>
        <v>1</v>
      </c>
      <c r="AA16" s="10">
        <f t="shared" ref="AA16:AA22" si="24">IF(K16=$K$28,1,0)</f>
        <v>1</v>
      </c>
      <c r="AB16" s="10">
        <f t="shared" ref="AB16:AB22" si="25">IF(L16=$L$28,1,0)</f>
        <v>1</v>
      </c>
      <c r="AC16" s="10">
        <f t="shared" ref="AC16:AC22" si="26">IF(M16=$M$28,1,0)</f>
        <v>0</v>
      </c>
      <c r="AD16" s="10">
        <f t="shared" ref="AD16:AD22" si="27">IF(N16=$N$28,1,0)</f>
        <v>0</v>
      </c>
      <c r="AE16" s="10">
        <f t="shared" ref="AE16:AE22" si="28">IF(O16=$O$28,1,0)</f>
        <v>1</v>
      </c>
      <c r="AF16" s="10">
        <f t="shared" ref="AF16:AF22" si="29">IF(P16=$P$28,1,0)</f>
        <v>1</v>
      </c>
      <c r="AG16" s="10">
        <f t="shared" ref="AG16:AG22" si="30">IF(Q16=$Q$28,1,0)</f>
        <v>1</v>
      </c>
    </row>
    <row r="17" spans="1:41" x14ac:dyDescent="0.25">
      <c r="A17" s="7" t="s">
        <v>54</v>
      </c>
      <c r="B17" s="70">
        <f t="shared" si="0"/>
        <v>10</v>
      </c>
      <c r="C17" s="60" t="s">
        <v>68</v>
      </c>
      <c r="D17" s="6" t="s">
        <v>64</v>
      </c>
      <c r="E17" s="6" t="s">
        <v>65</v>
      </c>
      <c r="F17" s="6" t="s">
        <v>83</v>
      </c>
      <c r="G17" s="6" t="s">
        <v>73</v>
      </c>
      <c r="H17" s="6" t="s">
        <v>100</v>
      </c>
      <c r="I17" s="6" t="s">
        <v>62</v>
      </c>
      <c r="J17" s="6" t="s">
        <v>76</v>
      </c>
      <c r="K17" s="6" t="s">
        <v>66</v>
      </c>
      <c r="L17" s="6" t="s">
        <v>99</v>
      </c>
      <c r="M17" s="6" t="s">
        <v>75</v>
      </c>
      <c r="N17" s="6" t="s">
        <v>71</v>
      </c>
      <c r="O17" s="6" t="s">
        <v>85</v>
      </c>
      <c r="P17" s="6" t="s">
        <v>63</v>
      </c>
      <c r="Q17" s="33" t="s">
        <v>69</v>
      </c>
      <c r="S17" s="10">
        <f t="shared" si="16"/>
        <v>1</v>
      </c>
      <c r="T17" s="10">
        <f t="shared" si="17"/>
        <v>1</v>
      </c>
      <c r="U17" s="10">
        <f t="shared" si="18"/>
        <v>1</v>
      </c>
      <c r="V17" s="10">
        <f t="shared" si="19"/>
        <v>0</v>
      </c>
      <c r="W17" s="10">
        <f t="shared" si="20"/>
        <v>1</v>
      </c>
      <c r="X17" s="10">
        <f t="shared" si="21"/>
        <v>1</v>
      </c>
      <c r="Y17" s="10">
        <f t="shared" si="22"/>
        <v>1</v>
      </c>
      <c r="Z17" s="10">
        <f t="shared" si="23"/>
        <v>1</v>
      </c>
      <c r="AA17" s="10">
        <f t="shared" si="24"/>
        <v>0</v>
      </c>
      <c r="AB17" s="10">
        <f t="shared" si="25"/>
        <v>0</v>
      </c>
      <c r="AC17" s="10">
        <f t="shared" si="26"/>
        <v>1</v>
      </c>
      <c r="AD17" s="10">
        <f t="shared" si="27"/>
        <v>0</v>
      </c>
      <c r="AE17" s="10">
        <f t="shared" si="28"/>
        <v>0</v>
      </c>
      <c r="AF17" s="10">
        <f t="shared" si="29"/>
        <v>1</v>
      </c>
      <c r="AG17" s="10">
        <f t="shared" si="30"/>
        <v>1</v>
      </c>
    </row>
    <row r="18" spans="1:41" x14ac:dyDescent="0.25">
      <c r="A18" s="7" t="s">
        <v>55</v>
      </c>
      <c r="B18" s="70">
        <f t="shared" si="0"/>
        <v>9</v>
      </c>
      <c r="C18" s="60" t="s">
        <v>68</v>
      </c>
      <c r="D18" s="6" t="s">
        <v>80</v>
      </c>
      <c r="E18" s="6" t="s">
        <v>65</v>
      </c>
      <c r="F18" s="6" t="s">
        <v>83</v>
      </c>
      <c r="G18" s="6" t="s">
        <v>73</v>
      </c>
      <c r="H18" s="6" t="s">
        <v>84</v>
      </c>
      <c r="I18" s="6" t="s">
        <v>62</v>
      </c>
      <c r="J18" s="6" t="s">
        <v>76</v>
      </c>
      <c r="K18" s="6" t="s">
        <v>66</v>
      </c>
      <c r="L18" s="6" t="s">
        <v>82</v>
      </c>
      <c r="M18" s="6" t="s">
        <v>75</v>
      </c>
      <c r="N18" s="6" t="s">
        <v>71</v>
      </c>
      <c r="O18" s="6" t="s">
        <v>77</v>
      </c>
      <c r="P18" s="6" t="s">
        <v>63</v>
      </c>
      <c r="Q18" s="33" t="s">
        <v>72</v>
      </c>
      <c r="S18" s="10">
        <f t="shared" si="16"/>
        <v>1</v>
      </c>
      <c r="T18" s="10">
        <f t="shared" si="17"/>
        <v>0</v>
      </c>
      <c r="U18" s="10">
        <f t="shared" si="18"/>
        <v>1</v>
      </c>
      <c r="V18" s="10">
        <f t="shared" si="19"/>
        <v>0</v>
      </c>
      <c r="W18" s="10">
        <f t="shared" si="20"/>
        <v>1</v>
      </c>
      <c r="X18" s="10">
        <f t="shared" si="21"/>
        <v>0</v>
      </c>
      <c r="Y18" s="10">
        <f t="shared" si="22"/>
        <v>1</v>
      </c>
      <c r="Z18" s="10">
        <f t="shared" si="23"/>
        <v>1</v>
      </c>
      <c r="AA18" s="10">
        <f t="shared" si="24"/>
        <v>0</v>
      </c>
      <c r="AB18" s="10">
        <f t="shared" si="25"/>
        <v>1</v>
      </c>
      <c r="AC18" s="10">
        <f t="shared" si="26"/>
        <v>1</v>
      </c>
      <c r="AD18" s="10">
        <f t="shared" si="27"/>
        <v>0</v>
      </c>
      <c r="AE18" s="10">
        <f t="shared" si="28"/>
        <v>1</v>
      </c>
      <c r="AF18" s="10">
        <f t="shared" si="29"/>
        <v>1</v>
      </c>
      <c r="AG18" s="10">
        <f t="shared" si="30"/>
        <v>0</v>
      </c>
    </row>
    <row r="19" spans="1:41" x14ac:dyDescent="0.25">
      <c r="A19" s="7" t="s">
        <v>43</v>
      </c>
      <c r="B19" s="70">
        <f t="shared" si="0"/>
        <v>10</v>
      </c>
      <c r="C19" s="60" t="s">
        <v>68</v>
      </c>
      <c r="D19" s="6" t="s">
        <v>64</v>
      </c>
      <c r="E19" s="6" t="s">
        <v>65</v>
      </c>
      <c r="F19" s="6" t="s">
        <v>83</v>
      </c>
      <c r="G19" s="6" t="s">
        <v>73</v>
      </c>
      <c r="H19" s="6" t="s">
        <v>84</v>
      </c>
      <c r="I19" s="6" t="s">
        <v>62</v>
      </c>
      <c r="J19" s="6" t="s">
        <v>76</v>
      </c>
      <c r="K19" s="6" t="s">
        <v>66</v>
      </c>
      <c r="L19" s="6" t="s">
        <v>82</v>
      </c>
      <c r="M19" s="6" t="s">
        <v>67</v>
      </c>
      <c r="N19" s="6" t="s">
        <v>71</v>
      </c>
      <c r="O19" s="6" t="s">
        <v>77</v>
      </c>
      <c r="P19" s="6" t="s">
        <v>63</v>
      </c>
      <c r="Q19" s="33" t="s">
        <v>69</v>
      </c>
      <c r="S19" s="10">
        <f t="shared" si="16"/>
        <v>1</v>
      </c>
      <c r="T19" s="10">
        <f t="shared" si="17"/>
        <v>1</v>
      </c>
      <c r="U19" s="10">
        <f t="shared" si="18"/>
        <v>1</v>
      </c>
      <c r="V19" s="10">
        <f t="shared" si="19"/>
        <v>0</v>
      </c>
      <c r="W19" s="10">
        <f t="shared" si="20"/>
        <v>1</v>
      </c>
      <c r="X19" s="10">
        <f t="shared" si="21"/>
        <v>0</v>
      </c>
      <c r="Y19" s="10">
        <f t="shared" si="22"/>
        <v>1</v>
      </c>
      <c r="Z19" s="10">
        <f t="shared" si="23"/>
        <v>1</v>
      </c>
      <c r="AA19" s="10">
        <f t="shared" si="24"/>
        <v>0</v>
      </c>
      <c r="AB19" s="10">
        <f t="shared" si="25"/>
        <v>1</v>
      </c>
      <c r="AC19" s="10">
        <f t="shared" si="26"/>
        <v>0</v>
      </c>
      <c r="AD19" s="10">
        <f t="shared" si="27"/>
        <v>0</v>
      </c>
      <c r="AE19" s="10">
        <f t="shared" si="28"/>
        <v>1</v>
      </c>
      <c r="AF19" s="10">
        <f t="shared" si="29"/>
        <v>1</v>
      </c>
      <c r="AG19" s="10">
        <f t="shared" si="30"/>
        <v>1</v>
      </c>
    </row>
    <row r="20" spans="1:41" x14ac:dyDescent="0.25">
      <c r="A20" s="7" t="s">
        <v>33</v>
      </c>
      <c r="B20" s="70">
        <f t="shared" si="0"/>
        <v>10</v>
      </c>
      <c r="C20" s="60" t="s">
        <v>74</v>
      </c>
      <c r="D20" s="6" t="s">
        <v>64</v>
      </c>
      <c r="E20" s="6" t="s">
        <v>65</v>
      </c>
      <c r="F20" s="6" t="s">
        <v>83</v>
      </c>
      <c r="G20" s="6" t="s">
        <v>73</v>
      </c>
      <c r="H20" s="6" t="s">
        <v>84</v>
      </c>
      <c r="I20" s="6" t="s">
        <v>62</v>
      </c>
      <c r="J20" s="6" t="s">
        <v>76</v>
      </c>
      <c r="K20" s="6" t="s">
        <v>66</v>
      </c>
      <c r="L20" s="6" t="s">
        <v>82</v>
      </c>
      <c r="M20" s="6" t="s">
        <v>67</v>
      </c>
      <c r="N20" s="6" t="s">
        <v>90</v>
      </c>
      <c r="O20" s="6" t="s">
        <v>77</v>
      </c>
      <c r="P20" s="6" t="s">
        <v>63</v>
      </c>
      <c r="Q20" s="33" t="s">
        <v>69</v>
      </c>
      <c r="S20" s="10">
        <f t="shared" si="16"/>
        <v>0</v>
      </c>
      <c r="T20" s="10">
        <f t="shared" si="17"/>
        <v>1</v>
      </c>
      <c r="U20" s="10">
        <f t="shared" si="18"/>
        <v>1</v>
      </c>
      <c r="V20" s="10">
        <f t="shared" si="19"/>
        <v>0</v>
      </c>
      <c r="W20" s="10">
        <f t="shared" si="20"/>
        <v>1</v>
      </c>
      <c r="X20" s="10">
        <f t="shared" si="21"/>
        <v>0</v>
      </c>
      <c r="Y20" s="10">
        <f t="shared" si="22"/>
        <v>1</v>
      </c>
      <c r="Z20" s="10">
        <f t="shared" si="23"/>
        <v>1</v>
      </c>
      <c r="AA20" s="10">
        <f t="shared" si="24"/>
        <v>0</v>
      </c>
      <c r="AB20" s="10">
        <f t="shared" si="25"/>
        <v>1</v>
      </c>
      <c r="AC20" s="10">
        <f t="shared" si="26"/>
        <v>0</v>
      </c>
      <c r="AD20" s="10">
        <f t="shared" si="27"/>
        <v>1</v>
      </c>
      <c r="AE20" s="10">
        <f t="shared" si="28"/>
        <v>1</v>
      </c>
      <c r="AF20" s="10">
        <f t="shared" si="29"/>
        <v>1</v>
      </c>
      <c r="AG20" s="10">
        <f t="shared" si="30"/>
        <v>1</v>
      </c>
    </row>
    <row r="21" spans="1:41" x14ac:dyDescent="0.25">
      <c r="A21" s="7" t="s">
        <v>34</v>
      </c>
      <c r="B21" s="70">
        <f t="shared" si="0"/>
        <v>9</v>
      </c>
      <c r="C21" s="60" t="s">
        <v>68</v>
      </c>
      <c r="D21" s="6" t="s">
        <v>64</v>
      </c>
      <c r="E21" s="6" t="s">
        <v>65</v>
      </c>
      <c r="F21" s="6" t="s">
        <v>83</v>
      </c>
      <c r="G21" s="6" t="s">
        <v>73</v>
      </c>
      <c r="H21" s="6" t="s">
        <v>84</v>
      </c>
      <c r="I21" s="6" t="s">
        <v>62</v>
      </c>
      <c r="J21" s="6" t="s">
        <v>76</v>
      </c>
      <c r="K21" s="6" t="s">
        <v>66</v>
      </c>
      <c r="L21" s="6" t="s">
        <v>82</v>
      </c>
      <c r="M21" s="6" t="s">
        <v>67</v>
      </c>
      <c r="N21" s="6" t="s">
        <v>71</v>
      </c>
      <c r="O21" s="6" t="s">
        <v>77</v>
      </c>
      <c r="P21" s="6" t="s">
        <v>63</v>
      </c>
      <c r="Q21" s="33" t="s">
        <v>72</v>
      </c>
      <c r="S21" s="10">
        <f t="shared" si="16"/>
        <v>1</v>
      </c>
      <c r="T21" s="10">
        <f t="shared" si="17"/>
        <v>1</v>
      </c>
      <c r="U21" s="10">
        <f t="shared" si="18"/>
        <v>1</v>
      </c>
      <c r="V21" s="10">
        <f t="shared" si="19"/>
        <v>0</v>
      </c>
      <c r="W21" s="10">
        <f t="shared" si="20"/>
        <v>1</v>
      </c>
      <c r="X21" s="10">
        <f t="shared" si="21"/>
        <v>0</v>
      </c>
      <c r="Y21" s="10">
        <f t="shared" si="22"/>
        <v>1</v>
      </c>
      <c r="Z21" s="10">
        <f t="shared" si="23"/>
        <v>1</v>
      </c>
      <c r="AA21" s="10">
        <f t="shared" si="24"/>
        <v>0</v>
      </c>
      <c r="AB21" s="10">
        <f t="shared" si="25"/>
        <v>1</v>
      </c>
      <c r="AC21" s="10">
        <f t="shared" si="26"/>
        <v>0</v>
      </c>
      <c r="AD21" s="10">
        <f t="shared" si="27"/>
        <v>0</v>
      </c>
      <c r="AE21" s="10">
        <f t="shared" si="28"/>
        <v>1</v>
      </c>
      <c r="AF21" s="10">
        <f t="shared" si="29"/>
        <v>1</v>
      </c>
      <c r="AG21" s="10">
        <f t="shared" si="30"/>
        <v>0</v>
      </c>
    </row>
    <row r="22" spans="1:41" x14ac:dyDescent="0.25">
      <c r="A22" s="7" t="s">
        <v>35</v>
      </c>
      <c r="B22" s="70">
        <f t="shared" si="0"/>
        <v>7</v>
      </c>
      <c r="C22" s="60" t="s">
        <v>68</v>
      </c>
      <c r="D22" s="6" t="s">
        <v>64</v>
      </c>
      <c r="E22" s="6" t="s">
        <v>65</v>
      </c>
      <c r="F22" s="6" t="s">
        <v>83</v>
      </c>
      <c r="G22" s="6" t="s">
        <v>73</v>
      </c>
      <c r="H22" s="6" t="s">
        <v>84</v>
      </c>
      <c r="I22" s="6" t="s">
        <v>87</v>
      </c>
      <c r="J22" s="6" t="s">
        <v>76</v>
      </c>
      <c r="K22" s="6" t="s">
        <v>66</v>
      </c>
      <c r="L22" s="6" t="s">
        <v>82</v>
      </c>
      <c r="M22" s="6" t="s">
        <v>67</v>
      </c>
      <c r="N22" s="6" t="s">
        <v>71</v>
      </c>
      <c r="O22" s="6" t="s">
        <v>77</v>
      </c>
      <c r="P22" s="6" t="s">
        <v>61</v>
      </c>
      <c r="Q22" s="33" t="s">
        <v>72</v>
      </c>
      <c r="S22" s="10">
        <f t="shared" si="16"/>
        <v>1</v>
      </c>
      <c r="T22" s="10">
        <f t="shared" si="17"/>
        <v>1</v>
      </c>
      <c r="U22" s="10">
        <f t="shared" si="18"/>
        <v>1</v>
      </c>
      <c r="V22" s="10">
        <f t="shared" si="19"/>
        <v>0</v>
      </c>
      <c r="W22" s="10">
        <f t="shared" si="20"/>
        <v>1</v>
      </c>
      <c r="X22" s="10">
        <f t="shared" si="21"/>
        <v>0</v>
      </c>
      <c r="Y22" s="10">
        <f t="shared" si="22"/>
        <v>0</v>
      </c>
      <c r="Z22" s="10">
        <f t="shared" si="23"/>
        <v>1</v>
      </c>
      <c r="AA22" s="10">
        <f t="shared" si="24"/>
        <v>0</v>
      </c>
      <c r="AB22" s="10">
        <f t="shared" si="25"/>
        <v>1</v>
      </c>
      <c r="AC22" s="10">
        <f t="shared" si="26"/>
        <v>0</v>
      </c>
      <c r="AD22" s="10">
        <f t="shared" si="27"/>
        <v>0</v>
      </c>
      <c r="AE22" s="10">
        <f t="shared" si="28"/>
        <v>1</v>
      </c>
      <c r="AF22" s="10">
        <f t="shared" si="29"/>
        <v>0</v>
      </c>
      <c r="AG22" s="10">
        <f t="shared" si="30"/>
        <v>0</v>
      </c>
    </row>
    <row r="23" spans="1:41" x14ac:dyDescent="0.25">
      <c r="A23" s="7" t="s">
        <v>56</v>
      </c>
      <c r="B23" s="72">
        <f t="shared" si="0"/>
        <v>3</v>
      </c>
      <c r="C23" s="67" t="s">
        <v>139</v>
      </c>
      <c r="D23" s="12" t="s">
        <v>158</v>
      </c>
      <c r="E23" s="12" t="s">
        <v>137</v>
      </c>
      <c r="F23" s="12" t="s">
        <v>122</v>
      </c>
      <c r="G23" s="12" t="s">
        <v>123</v>
      </c>
      <c r="H23" s="12" t="s">
        <v>129</v>
      </c>
      <c r="I23" s="12" t="s">
        <v>140</v>
      </c>
      <c r="J23" s="12" t="s">
        <v>161</v>
      </c>
      <c r="K23" s="12" t="s">
        <v>159</v>
      </c>
      <c r="L23" s="12" t="s">
        <v>131</v>
      </c>
      <c r="M23" s="12" t="s">
        <v>133</v>
      </c>
      <c r="N23" s="12" t="s">
        <v>164</v>
      </c>
      <c r="O23" s="12" t="s">
        <v>165</v>
      </c>
      <c r="P23" s="12" t="s">
        <v>128</v>
      </c>
      <c r="Q23" s="68" t="s">
        <v>166</v>
      </c>
      <c r="S23" s="44">
        <v>0</v>
      </c>
      <c r="T23" s="44">
        <v>0</v>
      </c>
      <c r="U23" s="44">
        <v>0</v>
      </c>
      <c r="V23" s="44">
        <v>1</v>
      </c>
      <c r="W23" s="44">
        <v>0</v>
      </c>
      <c r="X23" s="44">
        <v>1</v>
      </c>
      <c r="Y23" s="44">
        <v>0</v>
      </c>
      <c r="Z23" s="44">
        <v>0</v>
      </c>
      <c r="AA23" s="44">
        <v>1</v>
      </c>
      <c r="AB23" s="44">
        <v>0</v>
      </c>
      <c r="AC23" s="44">
        <v>0</v>
      </c>
      <c r="AD23" s="44">
        <v>0</v>
      </c>
      <c r="AE23" s="44">
        <v>0</v>
      </c>
      <c r="AF23" s="44">
        <v>0</v>
      </c>
      <c r="AG23" s="44">
        <v>0</v>
      </c>
    </row>
    <row r="24" spans="1:41" x14ac:dyDescent="0.25">
      <c r="A24" s="7" t="s">
        <v>57</v>
      </c>
      <c r="B24" s="70">
        <f t="shared" si="0"/>
        <v>9</v>
      </c>
      <c r="C24" s="60" t="s">
        <v>68</v>
      </c>
      <c r="D24" s="6" t="s">
        <v>64</v>
      </c>
      <c r="E24" s="6" t="s">
        <v>65</v>
      </c>
      <c r="F24" s="6" t="s">
        <v>83</v>
      </c>
      <c r="G24" s="6" t="s">
        <v>73</v>
      </c>
      <c r="H24" s="6" t="s">
        <v>84</v>
      </c>
      <c r="I24" s="6" t="s">
        <v>62</v>
      </c>
      <c r="J24" s="6" t="s">
        <v>76</v>
      </c>
      <c r="K24" s="6" t="s">
        <v>66</v>
      </c>
      <c r="L24" s="6" t="s">
        <v>82</v>
      </c>
      <c r="M24" s="6" t="s">
        <v>67</v>
      </c>
      <c r="N24" s="6" t="s">
        <v>71</v>
      </c>
      <c r="O24" s="6" t="s">
        <v>77</v>
      </c>
      <c r="P24" s="6" t="s">
        <v>63</v>
      </c>
      <c r="Q24" s="33" t="s">
        <v>72</v>
      </c>
      <c r="S24" s="10">
        <f>IF(C24=$C$28,1,0)</f>
        <v>1</v>
      </c>
      <c r="T24" s="10">
        <f>IF(D24=$D$28,1,0)</f>
        <v>1</v>
      </c>
      <c r="U24" s="10">
        <f>IF(E24=$E$28,1,0)</f>
        <v>1</v>
      </c>
      <c r="V24" s="10">
        <f>IF(F24=$F$28,1,0)</f>
        <v>0</v>
      </c>
      <c r="W24" s="10">
        <f>IF(G24=$G$28,1,0)</f>
        <v>1</v>
      </c>
      <c r="X24" s="10">
        <f>IF(H24=$H$28,1,0)</f>
        <v>0</v>
      </c>
      <c r="Y24" s="10">
        <f>IF(I24=$I$28,1,0)</f>
        <v>1</v>
      </c>
      <c r="Z24" s="10">
        <f>IF(J24=$J$28,1,0)</f>
        <v>1</v>
      </c>
      <c r="AA24" s="10">
        <f>IF(K24=$K$28,1,0)</f>
        <v>0</v>
      </c>
      <c r="AB24" s="10">
        <f>IF(L24=$L$28,1,0)</f>
        <v>1</v>
      </c>
      <c r="AC24" s="10">
        <f>IF(M24=$M$28,1,0)</f>
        <v>0</v>
      </c>
      <c r="AD24" s="10">
        <f>IF(N24=$N$28,1,0)</f>
        <v>0</v>
      </c>
      <c r="AE24" s="10">
        <f>IF(O24=$O$28,1,0)</f>
        <v>1</v>
      </c>
      <c r="AF24" s="10">
        <f>IF(P24=$P$28,1,0)</f>
        <v>1</v>
      </c>
      <c r="AG24" s="10">
        <f>IF(Q24=$Q$28,1,0)</f>
        <v>0</v>
      </c>
    </row>
    <row r="25" spans="1:41" x14ac:dyDescent="0.25">
      <c r="A25" s="7" t="s">
        <v>58</v>
      </c>
      <c r="B25" s="70">
        <f t="shared" si="0"/>
        <v>8</v>
      </c>
      <c r="C25" s="60" t="s">
        <v>68</v>
      </c>
      <c r="D25" s="6" t="s">
        <v>64</v>
      </c>
      <c r="E25" s="6" t="s">
        <v>65</v>
      </c>
      <c r="F25" s="6" t="s">
        <v>83</v>
      </c>
      <c r="G25" s="6" t="s">
        <v>73</v>
      </c>
      <c r="H25" s="6" t="s">
        <v>100</v>
      </c>
      <c r="I25" s="6" t="s">
        <v>62</v>
      </c>
      <c r="J25" s="6" t="s">
        <v>76</v>
      </c>
      <c r="K25" s="6" t="s">
        <v>66</v>
      </c>
      <c r="L25" s="6" t="s">
        <v>99</v>
      </c>
      <c r="M25" s="6" t="s">
        <v>67</v>
      </c>
      <c r="N25" s="6" t="s">
        <v>71</v>
      </c>
      <c r="O25" s="6" t="s">
        <v>85</v>
      </c>
      <c r="P25" s="6" t="s">
        <v>61</v>
      </c>
      <c r="Q25" s="33" t="s">
        <v>69</v>
      </c>
      <c r="S25" s="10">
        <f>IF(C25=$C$28,1,0)</f>
        <v>1</v>
      </c>
      <c r="T25" s="10">
        <f>IF(D25=$D$28,1,0)</f>
        <v>1</v>
      </c>
      <c r="U25" s="10">
        <f>IF(E25=$E$28,1,0)</f>
        <v>1</v>
      </c>
      <c r="V25" s="10">
        <f>IF(F25=$F$28,1,0)</f>
        <v>0</v>
      </c>
      <c r="W25" s="10">
        <f>IF(G25=$G$28,1,0)</f>
        <v>1</v>
      </c>
      <c r="X25" s="10">
        <f>IF(H25=$H$28,1,0)</f>
        <v>1</v>
      </c>
      <c r="Y25" s="10">
        <f>IF(I25=$I$28,1,0)</f>
        <v>1</v>
      </c>
      <c r="Z25" s="10">
        <f>IF(J25=$J$28,1,0)</f>
        <v>1</v>
      </c>
      <c r="AA25" s="10">
        <f>IF(K25=$K$28,1,0)</f>
        <v>0</v>
      </c>
      <c r="AB25" s="10">
        <f>IF(L25=$L$28,1,0)</f>
        <v>0</v>
      </c>
      <c r="AC25" s="10">
        <f>IF(M25=$M$28,1,0)</f>
        <v>0</v>
      </c>
      <c r="AD25" s="10">
        <f>IF(N25=$N$28,1,0)</f>
        <v>0</v>
      </c>
      <c r="AE25" s="10">
        <f>IF(O25=$O$28,1,0)</f>
        <v>0</v>
      </c>
      <c r="AF25" s="10">
        <f>IF(P25=$P$28,1,0)</f>
        <v>0</v>
      </c>
      <c r="AG25" s="10">
        <f>IF(Q25=$Q$28,1,0)</f>
        <v>1</v>
      </c>
    </row>
    <row r="26" spans="1:41" ht="15.75" thickBot="1" x14ac:dyDescent="0.3">
      <c r="A26" s="34" t="s">
        <v>44</v>
      </c>
      <c r="B26" s="71">
        <f t="shared" si="0"/>
        <v>9.5</v>
      </c>
      <c r="C26" s="61" t="str">
        <f t="shared" ref="C26:P26" si="31">IF(C36&gt;0.5, C32, C33)</f>
        <v>K.C.</v>
      </c>
      <c r="D26" s="35" t="str">
        <f t="shared" si="31"/>
        <v>Car</v>
      </c>
      <c r="E26" s="35" t="str">
        <f t="shared" si="31"/>
        <v>Tenn</v>
      </c>
      <c r="F26" s="35" t="str">
        <f t="shared" si="31"/>
        <v>Det</v>
      </c>
      <c r="G26" s="35" t="str">
        <f t="shared" si="31"/>
        <v>Jax</v>
      </c>
      <c r="H26" s="35" t="str">
        <f t="shared" si="31"/>
        <v>N.E.</v>
      </c>
      <c r="I26" s="35" t="str">
        <f t="shared" si="31"/>
        <v>Balt</v>
      </c>
      <c r="J26" s="35" t="str">
        <f t="shared" si="31"/>
        <v>St.L.</v>
      </c>
      <c r="K26" s="35" t="str">
        <f t="shared" si="31"/>
        <v>Dallas</v>
      </c>
      <c r="L26" s="35" t="str">
        <f t="shared" si="31"/>
        <v>Miami</v>
      </c>
      <c r="M26" s="35" t="str">
        <f t="shared" si="31"/>
        <v>Seattle</v>
      </c>
      <c r="N26" s="35" t="s">
        <v>71</v>
      </c>
      <c r="O26" s="35" t="str">
        <f t="shared" si="31"/>
        <v>Indy</v>
      </c>
      <c r="P26" s="35" t="str">
        <f t="shared" si="31"/>
        <v>Buff</v>
      </c>
      <c r="Q26" s="73" t="s">
        <v>89</v>
      </c>
      <c r="S26" s="10">
        <f>IF(C26=$C$28,1,0)</f>
        <v>1</v>
      </c>
      <c r="T26" s="10">
        <f>IF(D26=$D$28,1,0)</f>
        <v>1</v>
      </c>
      <c r="U26" s="10">
        <f>IF(E26=$E$28,1,0)</f>
        <v>1</v>
      </c>
      <c r="V26" s="10">
        <f>IF(F26=$F$28,1,0)</f>
        <v>0</v>
      </c>
      <c r="W26" s="10">
        <f>IF(G26=$G$28,1,0)</f>
        <v>1</v>
      </c>
      <c r="X26" s="10">
        <f>IF(H26=$H$28,1,0)</f>
        <v>0</v>
      </c>
      <c r="Y26" s="10">
        <f>IF(I26=$I$28,1,0)</f>
        <v>1</v>
      </c>
      <c r="Z26" s="10">
        <f>IF(J26=$J$28,1,0)</f>
        <v>1</v>
      </c>
      <c r="AA26" s="10">
        <f>IF(K26=$K$28,1,0)</f>
        <v>0</v>
      </c>
      <c r="AB26" s="10">
        <f>IF(L26=$L$28,1,0)</f>
        <v>1</v>
      </c>
      <c r="AC26" s="10">
        <f>IF(M26=$M$28,1,0)</f>
        <v>0</v>
      </c>
      <c r="AD26" s="10">
        <f>IF(N26=$N$28,1,0)</f>
        <v>0</v>
      </c>
      <c r="AE26" s="10">
        <f>IF(O26=$O$28,1,0)</f>
        <v>1</v>
      </c>
      <c r="AF26" s="10">
        <f>IF(P26=$P$28,1,0)</f>
        <v>1</v>
      </c>
      <c r="AG26" s="50">
        <v>0.5</v>
      </c>
    </row>
    <row r="27" spans="1:41" x14ac:dyDescent="0.25">
      <c r="A27" s="28" t="s">
        <v>152</v>
      </c>
      <c r="C27" s="44" t="s">
        <v>134</v>
      </c>
    </row>
    <row r="28" spans="1:41" x14ac:dyDescent="0.25">
      <c r="A28" s="27"/>
      <c r="C28" s="6" t="s">
        <v>68</v>
      </c>
      <c r="D28" s="6" t="s">
        <v>64</v>
      </c>
      <c r="E28" s="6" t="s">
        <v>65</v>
      </c>
      <c r="F28" s="6" t="s">
        <v>79</v>
      </c>
      <c r="G28" s="6" t="s">
        <v>73</v>
      </c>
      <c r="H28" s="6" t="s">
        <v>100</v>
      </c>
      <c r="I28" s="6" t="s">
        <v>62</v>
      </c>
      <c r="J28" s="6" t="s">
        <v>76</v>
      </c>
      <c r="K28" s="6" t="s">
        <v>70</v>
      </c>
      <c r="L28" s="6" t="s">
        <v>82</v>
      </c>
      <c r="M28" s="6" t="s">
        <v>75</v>
      </c>
      <c r="N28" s="6" t="s">
        <v>90</v>
      </c>
      <c r="O28" s="6" t="s">
        <v>77</v>
      </c>
      <c r="P28" s="6" t="s">
        <v>63</v>
      </c>
      <c r="Q28" s="6" t="s">
        <v>69</v>
      </c>
    </row>
    <row r="29" spans="1:41" x14ac:dyDescent="0.25">
      <c r="A29" s="37"/>
      <c r="C29" s="10">
        <v>1</v>
      </c>
      <c r="D29" s="10">
        <v>1</v>
      </c>
      <c r="E29" s="10">
        <v>1</v>
      </c>
      <c r="F29" s="10">
        <v>1</v>
      </c>
      <c r="G29" s="10">
        <v>1</v>
      </c>
      <c r="H29" s="10">
        <v>1</v>
      </c>
      <c r="I29" s="10">
        <v>1</v>
      </c>
      <c r="J29" s="10">
        <v>1</v>
      </c>
      <c r="K29" s="10">
        <v>1</v>
      </c>
      <c r="L29" s="10">
        <v>1</v>
      </c>
      <c r="M29" s="10">
        <v>1</v>
      </c>
      <c r="N29" s="10">
        <v>1</v>
      </c>
      <c r="O29" s="10">
        <v>1</v>
      </c>
      <c r="P29" s="10">
        <v>1</v>
      </c>
      <c r="Q29" s="10">
        <v>1</v>
      </c>
    </row>
    <row r="31" spans="1:41" s="45" customFormat="1" x14ac:dyDescent="0.25">
      <c r="A31" s="43" t="s">
        <v>42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4"/>
      <c r="AO31" s="44"/>
    </row>
    <row r="32" spans="1:41" customFormat="1" x14ac:dyDescent="0.25">
      <c r="A32" s="46" t="s">
        <v>37</v>
      </c>
      <c r="B32" s="3"/>
      <c r="C32" s="3" t="s">
        <v>68</v>
      </c>
      <c r="D32" s="3" t="s">
        <v>64</v>
      </c>
      <c r="E32" s="3" t="s">
        <v>65</v>
      </c>
      <c r="F32" s="3" t="s">
        <v>83</v>
      </c>
      <c r="G32" s="3" t="s">
        <v>73</v>
      </c>
      <c r="H32" s="3" t="s">
        <v>84</v>
      </c>
      <c r="I32" s="3" t="s">
        <v>62</v>
      </c>
      <c r="J32" s="3" t="s">
        <v>76</v>
      </c>
      <c r="K32" s="3" t="s">
        <v>66</v>
      </c>
      <c r="L32" s="3" t="s">
        <v>82</v>
      </c>
      <c r="M32" s="3" t="s">
        <v>75</v>
      </c>
      <c r="N32" s="50" t="s">
        <v>89</v>
      </c>
      <c r="O32" s="3" t="s">
        <v>77</v>
      </c>
      <c r="P32" s="3" t="s">
        <v>63</v>
      </c>
      <c r="Q32" s="3" t="s">
        <v>69</v>
      </c>
      <c r="R32" s="3"/>
      <c r="S32" s="3">
        <f t="shared" ref="S32:AC32" si="32">IF(C32=C$28,1,0)</f>
        <v>1</v>
      </c>
      <c r="T32" s="3">
        <f t="shared" si="32"/>
        <v>1</v>
      </c>
      <c r="U32" s="3">
        <f t="shared" si="32"/>
        <v>1</v>
      </c>
      <c r="V32" s="3">
        <f t="shared" si="32"/>
        <v>0</v>
      </c>
      <c r="W32" s="3">
        <f t="shared" si="32"/>
        <v>1</v>
      </c>
      <c r="X32" s="3">
        <f t="shared" si="32"/>
        <v>0</v>
      </c>
      <c r="Y32" s="3">
        <f t="shared" si="32"/>
        <v>1</v>
      </c>
      <c r="Z32" s="3">
        <f t="shared" si="32"/>
        <v>1</v>
      </c>
      <c r="AA32" s="3">
        <f t="shared" si="32"/>
        <v>0</v>
      </c>
      <c r="AB32" s="3">
        <f t="shared" si="32"/>
        <v>1</v>
      </c>
      <c r="AC32" s="3">
        <f t="shared" si="32"/>
        <v>1</v>
      </c>
      <c r="AD32" s="50">
        <v>0.5</v>
      </c>
      <c r="AE32" s="3">
        <f>IF(O32=O$28,1,0)</f>
        <v>1</v>
      </c>
      <c r="AF32" s="3">
        <f>IF(P32=P$28,1,0)</f>
        <v>1</v>
      </c>
      <c r="AG32" s="3">
        <f>IF(Q32=Q$28,1,0)</f>
        <v>1</v>
      </c>
      <c r="AH32" s="3"/>
      <c r="AI32" s="3"/>
      <c r="AJ32" s="3"/>
      <c r="AK32" s="3"/>
      <c r="AL32" s="3"/>
      <c r="AM32" s="3"/>
      <c r="AN32" s="3"/>
      <c r="AO32" s="3"/>
    </row>
    <row r="33" spans="1:41" customFormat="1" x14ac:dyDescent="0.25">
      <c r="A33" s="46" t="s">
        <v>38</v>
      </c>
      <c r="B33" s="3"/>
      <c r="C33" s="3" t="s">
        <v>74</v>
      </c>
      <c r="D33" s="3" t="s">
        <v>80</v>
      </c>
      <c r="E33" s="3" t="s">
        <v>86</v>
      </c>
      <c r="F33" s="3" t="s">
        <v>79</v>
      </c>
      <c r="G33" s="3" t="s">
        <v>81</v>
      </c>
      <c r="H33" s="3" t="s">
        <v>100</v>
      </c>
      <c r="I33" s="3" t="s">
        <v>87</v>
      </c>
      <c r="J33" s="3" t="s">
        <v>91</v>
      </c>
      <c r="K33" s="3" t="s">
        <v>70</v>
      </c>
      <c r="L33" s="3" t="s">
        <v>99</v>
      </c>
      <c r="M33" s="3" t="s">
        <v>67</v>
      </c>
      <c r="N33" s="50" t="s">
        <v>89</v>
      </c>
      <c r="O33" s="3" t="s">
        <v>85</v>
      </c>
      <c r="P33" s="3" t="s">
        <v>61</v>
      </c>
      <c r="Q33" s="3" t="s">
        <v>72</v>
      </c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</row>
    <row r="34" spans="1:41" customFormat="1" x14ac:dyDescent="0.25">
      <c r="A34" s="46" t="s">
        <v>39</v>
      </c>
      <c r="B34" s="3"/>
      <c r="C34" s="3">
        <f>COUNTIF(C3:C25,C32)</f>
        <v>16</v>
      </c>
      <c r="D34" s="3">
        <f t="shared" ref="D34:Q34" si="33">COUNTIF(D3:D25,D32)</f>
        <v>17</v>
      </c>
      <c r="E34" s="3">
        <f t="shared" si="33"/>
        <v>19</v>
      </c>
      <c r="F34" s="3">
        <f t="shared" si="33"/>
        <v>17</v>
      </c>
      <c r="G34" s="3">
        <f t="shared" si="33"/>
        <v>20</v>
      </c>
      <c r="H34" s="3">
        <f t="shared" si="33"/>
        <v>17</v>
      </c>
      <c r="I34" s="3">
        <f t="shared" si="33"/>
        <v>17</v>
      </c>
      <c r="J34" s="3">
        <f t="shared" si="33"/>
        <v>19</v>
      </c>
      <c r="K34" s="3">
        <f t="shared" si="33"/>
        <v>16</v>
      </c>
      <c r="L34" s="3">
        <f t="shared" si="33"/>
        <v>16</v>
      </c>
      <c r="M34" s="3">
        <f t="shared" si="33"/>
        <v>6</v>
      </c>
      <c r="N34" s="50">
        <v>17</v>
      </c>
      <c r="O34" s="3">
        <f t="shared" si="33"/>
        <v>14</v>
      </c>
      <c r="P34" s="3">
        <f t="shared" si="33"/>
        <v>17</v>
      </c>
      <c r="Q34" s="3">
        <f t="shared" si="33"/>
        <v>10</v>
      </c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</row>
    <row r="35" spans="1:41" customFormat="1" x14ac:dyDescent="0.25">
      <c r="A35" s="46" t="s">
        <v>40</v>
      </c>
      <c r="B35" s="3"/>
      <c r="C35" s="3">
        <f>COUNTIF(C3:C25,C33)</f>
        <v>4</v>
      </c>
      <c r="D35" s="3">
        <f t="shared" ref="D35:Q35" si="34">COUNTIF(D3:D25,D33)</f>
        <v>3</v>
      </c>
      <c r="E35" s="3">
        <f t="shared" si="34"/>
        <v>1</v>
      </c>
      <c r="F35" s="3">
        <f t="shared" si="34"/>
        <v>3</v>
      </c>
      <c r="G35" s="3">
        <f t="shared" si="34"/>
        <v>0</v>
      </c>
      <c r="H35" s="3">
        <f t="shared" si="34"/>
        <v>3</v>
      </c>
      <c r="I35" s="3">
        <f t="shared" si="34"/>
        <v>3</v>
      </c>
      <c r="J35" s="3">
        <f t="shared" si="34"/>
        <v>1</v>
      </c>
      <c r="K35" s="3">
        <f t="shared" si="34"/>
        <v>4</v>
      </c>
      <c r="L35" s="3">
        <f t="shared" si="34"/>
        <v>4</v>
      </c>
      <c r="M35" s="3">
        <f t="shared" si="34"/>
        <v>14</v>
      </c>
      <c r="N35" s="50">
        <v>3</v>
      </c>
      <c r="O35" s="3">
        <f t="shared" si="34"/>
        <v>6</v>
      </c>
      <c r="P35" s="3">
        <f t="shared" si="34"/>
        <v>3</v>
      </c>
      <c r="Q35" s="3">
        <f t="shared" si="34"/>
        <v>10</v>
      </c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</row>
    <row r="36" spans="1:41" customFormat="1" x14ac:dyDescent="0.25">
      <c r="A36" s="46" t="s">
        <v>41</v>
      </c>
      <c r="B36" s="3"/>
      <c r="C36" s="47">
        <f>C34/SUM(C34:C35)</f>
        <v>0.8</v>
      </c>
      <c r="D36" s="47">
        <f t="shared" ref="D36:Q36" si="35">D34/SUM(D34:D35)</f>
        <v>0.85</v>
      </c>
      <c r="E36" s="47">
        <f t="shared" si="35"/>
        <v>0.95</v>
      </c>
      <c r="F36" s="47">
        <f t="shared" si="35"/>
        <v>0.85</v>
      </c>
      <c r="G36" s="47">
        <f t="shared" si="35"/>
        <v>1</v>
      </c>
      <c r="H36" s="47">
        <f t="shared" si="35"/>
        <v>0.85</v>
      </c>
      <c r="I36" s="47">
        <f t="shared" si="35"/>
        <v>0.85</v>
      </c>
      <c r="J36" s="47">
        <f t="shared" si="35"/>
        <v>0.95</v>
      </c>
      <c r="K36" s="47">
        <f t="shared" si="35"/>
        <v>0.8</v>
      </c>
      <c r="L36" s="47">
        <f t="shared" si="35"/>
        <v>0.8</v>
      </c>
      <c r="M36" s="47">
        <f t="shared" si="35"/>
        <v>0.3</v>
      </c>
      <c r="N36" s="47">
        <f t="shared" si="35"/>
        <v>0.85</v>
      </c>
      <c r="O36" s="47">
        <f t="shared" si="35"/>
        <v>0.7</v>
      </c>
      <c r="P36" s="47">
        <f t="shared" si="35"/>
        <v>0.85</v>
      </c>
      <c r="Q36" s="47">
        <f t="shared" si="35"/>
        <v>0.5</v>
      </c>
      <c r="R36" s="47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</row>
    <row r="38" spans="1:41" s="45" customFormat="1" x14ac:dyDescent="0.25">
      <c r="A38" s="43" t="s">
        <v>23</v>
      </c>
      <c r="B38" s="44">
        <f>SUM(S32:AG32)</f>
        <v>11.5</v>
      </c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</row>
  </sheetData>
  <conditionalFormatting sqref="C3:C8 C24:C26 C16:C22 C10:C14">
    <cfRule type="cellIs" dxfId="55" priority="1" operator="notEqual">
      <formula>$C$28</formula>
    </cfRule>
  </conditionalFormatting>
  <conditionalFormatting sqref="D3:D8 D24:D26 D16:D22 D10:D14">
    <cfRule type="cellIs" dxfId="54" priority="2" operator="notEqual">
      <formula>$D$28</formula>
    </cfRule>
  </conditionalFormatting>
  <conditionalFormatting sqref="E3:E8 E24:E26 E16:E22 E10:E14">
    <cfRule type="cellIs" dxfId="53" priority="3" operator="notEqual">
      <formula>$E$28</formula>
    </cfRule>
  </conditionalFormatting>
  <conditionalFormatting sqref="F3:F8 F24:F26 F16:F22 F10:F14">
    <cfRule type="cellIs" dxfId="52" priority="4" operator="notEqual">
      <formula>$F$28</formula>
    </cfRule>
  </conditionalFormatting>
  <conditionalFormatting sqref="G3:G8 G24:G26 G16:G22 G10:G14">
    <cfRule type="cellIs" dxfId="51" priority="5" operator="notEqual">
      <formula>$G$28</formula>
    </cfRule>
  </conditionalFormatting>
  <conditionalFormatting sqref="H3:H8 H24:H26 H16:H22 H10:H14">
    <cfRule type="cellIs" dxfId="50" priority="6" operator="notEqual">
      <formula>$H$28</formula>
    </cfRule>
  </conditionalFormatting>
  <conditionalFormatting sqref="I3:I8 I24:I26 I16:I22 I10:I14">
    <cfRule type="cellIs" dxfId="49" priority="7" operator="notEqual">
      <formula>$I$28</formula>
    </cfRule>
  </conditionalFormatting>
  <conditionalFormatting sqref="J3:J8 J24:J26 J16:J22 J10:J14">
    <cfRule type="cellIs" dxfId="48" priority="8" operator="notEqual">
      <formula>$J$28</formula>
    </cfRule>
  </conditionalFormatting>
  <conditionalFormatting sqref="K3:K8 K24:K26 K16:K22 K10:K14">
    <cfRule type="cellIs" dxfId="47" priority="9" operator="notEqual">
      <formula>$K$28</formula>
    </cfRule>
  </conditionalFormatting>
  <conditionalFormatting sqref="L3:L8 L24:L26 L16:L22 L10:L14">
    <cfRule type="cellIs" dxfId="46" priority="10" operator="notEqual">
      <formula>$L$28</formula>
    </cfRule>
  </conditionalFormatting>
  <conditionalFormatting sqref="M3:M8 M24:M26 M16:M22 M10:M14">
    <cfRule type="cellIs" dxfId="45" priority="11" operator="notEqual">
      <formula>$M$28</formula>
    </cfRule>
  </conditionalFormatting>
  <conditionalFormatting sqref="N3:N8 N24:N26 N16:N22 N10:N14">
    <cfRule type="cellIs" dxfId="44" priority="12" operator="notEqual">
      <formula>$N$28</formula>
    </cfRule>
  </conditionalFormatting>
  <conditionalFormatting sqref="O3:O8 O24:O26 O16:O22 O10:O14">
    <cfRule type="cellIs" dxfId="43" priority="13" operator="notEqual">
      <formula>$O$28</formula>
    </cfRule>
  </conditionalFormatting>
  <conditionalFormatting sqref="P3:P8 P24:P26 P16:P22 P10:P14">
    <cfRule type="cellIs" dxfId="42" priority="14" operator="notEqual">
      <formula>$P$28</formula>
    </cfRule>
  </conditionalFormatting>
  <conditionalFormatting sqref="Q3:Q8 Q24:Q25 Q16:Q22 Q10:Q14">
    <cfRule type="cellIs" dxfId="41" priority="15" operator="notEqual">
      <formula>$Q$28</formula>
    </cfRule>
  </conditionalFormatting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38"/>
  <sheetViews>
    <sheetView workbookViewId="0">
      <selection activeCell="E1" sqref="E1"/>
    </sheetView>
  </sheetViews>
  <sheetFormatPr defaultColWidth="8.85546875" defaultRowHeight="15" x14ac:dyDescent="0.25"/>
  <cols>
    <col min="1" max="1" width="20.7109375" style="38" customWidth="1"/>
    <col min="2" max="3" width="7.42578125" style="10" bestFit="1" customWidth="1"/>
    <col min="4" max="8" width="6.5703125" style="10" bestFit="1" customWidth="1"/>
    <col min="9" max="9" width="6.7109375" style="10" bestFit="1" customWidth="1"/>
    <col min="10" max="12" width="6.5703125" style="10" bestFit="1" customWidth="1"/>
    <col min="13" max="13" width="7.28515625" style="10" bestFit="1" customWidth="1"/>
    <col min="14" max="14" width="7.42578125" style="10" bestFit="1" customWidth="1"/>
    <col min="15" max="16" width="6.5703125" style="10" bestFit="1" customWidth="1"/>
    <col min="17" max="17" width="6.85546875" style="10" bestFit="1" customWidth="1"/>
    <col min="18" max="18" width="2.7109375" style="10" customWidth="1"/>
    <col min="19" max="33" width="2" style="10" bestFit="1" customWidth="1"/>
    <col min="34" max="16384" width="8.85546875" style="13"/>
  </cols>
  <sheetData>
    <row r="1" spans="1:33" ht="15.75" x14ac:dyDescent="0.25">
      <c r="A1" s="29" t="s">
        <v>163</v>
      </c>
      <c r="B1" s="30"/>
    </row>
    <row r="2" spans="1:33" ht="15.75" thickBot="1" x14ac:dyDescent="0.3">
      <c r="A2" s="20"/>
      <c r="B2" s="20" t="s">
        <v>0</v>
      </c>
    </row>
    <row r="3" spans="1:33" x14ac:dyDescent="0.25">
      <c r="A3" s="26" t="s">
        <v>28</v>
      </c>
      <c r="B3" s="69">
        <f t="shared" ref="B3:B26" si="0">SUM(S3:AG3)</f>
        <v>7</v>
      </c>
      <c r="C3" s="59" t="s">
        <v>66</v>
      </c>
      <c r="D3" s="31" t="s">
        <v>83</v>
      </c>
      <c r="E3" s="31" t="s">
        <v>61</v>
      </c>
      <c r="F3" s="31" t="s">
        <v>84</v>
      </c>
      <c r="G3" s="31" t="s">
        <v>74</v>
      </c>
      <c r="H3" s="31" t="s">
        <v>76</v>
      </c>
      <c r="I3" s="31" t="s">
        <v>62</v>
      </c>
      <c r="J3" s="31" t="s">
        <v>72</v>
      </c>
      <c r="K3" s="31" t="s">
        <v>77</v>
      </c>
      <c r="L3" s="31" t="s">
        <v>73</v>
      </c>
      <c r="M3" s="31" t="s">
        <v>67</v>
      </c>
      <c r="N3" s="31" t="s">
        <v>69</v>
      </c>
      <c r="O3" s="31" t="s">
        <v>90</v>
      </c>
      <c r="P3" s="31" t="s">
        <v>85</v>
      </c>
      <c r="Q3" s="32" t="s">
        <v>82</v>
      </c>
      <c r="S3" s="10">
        <f t="shared" ref="S3:S11" si="1">IF(C3=$C$28,1,0)</f>
        <v>0</v>
      </c>
      <c r="T3" s="10">
        <f t="shared" ref="T3:T11" si="2">IF(D3=$D$28,1,0)</f>
        <v>0</v>
      </c>
      <c r="U3" s="10">
        <f t="shared" ref="U3:U11" si="3">IF(E3=$E$28,1,0)</f>
        <v>0</v>
      </c>
      <c r="V3" s="10">
        <f t="shared" ref="V3:V11" si="4">IF(F3=$F$28,1,0)</f>
        <v>0</v>
      </c>
      <c r="W3" s="10">
        <f t="shared" ref="W3:W11" si="5">IF(G3=$G$28,1,0)</f>
        <v>1</v>
      </c>
      <c r="X3" s="10">
        <f t="shared" ref="X3:X11" si="6">IF(H3=$H$28,1,0)</f>
        <v>1</v>
      </c>
      <c r="Y3" s="10">
        <f t="shared" ref="Y3:Y11" si="7">IF(I3=$I$28,1,0)</f>
        <v>1</v>
      </c>
      <c r="Z3" s="10">
        <f t="shared" ref="Z3:Z11" si="8">IF(J3=$J$28,1,0)</f>
        <v>0</v>
      </c>
      <c r="AA3" s="10">
        <f t="shared" ref="AA3:AA11" si="9">IF(K3=$K$28,1,0)</f>
        <v>1</v>
      </c>
      <c r="AB3" s="10">
        <f t="shared" ref="AB3:AB11" si="10">IF(L3=$L$28,1,0)</f>
        <v>0</v>
      </c>
      <c r="AC3" s="10">
        <f t="shared" ref="AC3:AC11" si="11">IF(M3=$M$28,1,0)</f>
        <v>1</v>
      </c>
      <c r="AD3" s="10">
        <f t="shared" ref="AD3:AD11" si="12">IF(N3=$N$28,1,0)</f>
        <v>1</v>
      </c>
      <c r="AE3" s="10">
        <f t="shared" ref="AE3:AE11" si="13">IF(O3=$O$28,1,0)</f>
        <v>0</v>
      </c>
      <c r="AF3" s="10">
        <f t="shared" ref="AF3:AF11" si="14">IF(P3=$P$28,1,0)</f>
        <v>1</v>
      </c>
      <c r="AG3" s="10">
        <f t="shared" ref="AG3:AG11" si="15">IF(Q3=$Q$28,1,0)</f>
        <v>0</v>
      </c>
    </row>
    <row r="4" spans="1:33" x14ac:dyDescent="0.25">
      <c r="A4" s="7" t="s">
        <v>45</v>
      </c>
      <c r="B4" s="70">
        <f t="shared" si="0"/>
        <v>9</v>
      </c>
      <c r="C4" s="60" t="s">
        <v>66</v>
      </c>
      <c r="D4" s="6" t="s">
        <v>83</v>
      </c>
      <c r="E4" s="6" t="s">
        <v>86</v>
      </c>
      <c r="F4" s="6" t="s">
        <v>63</v>
      </c>
      <c r="G4" s="6" t="s">
        <v>64</v>
      </c>
      <c r="H4" s="6" t="s">
        <v>76</v>
      </c>
      <c r="I4" s="6" t="s">
        <v>62</v>
      </c>
      <c r="J4" s="6" t="s">
        <v>71</v>
      </c>
      <c r="K4" s="6" t="s">
        <v>77</v>
      </c>
      <c r="L4" s="6" t="s">
        <v>73</v>
      </c>
      <c r="M4" s="6" t="s">
        <v>67</v>
      </c>
      <c r="N4" s="6" t="s">
        <v>69</v>
      </c>
      <c r="O4" s="6" t="s">
        <v>90</v>
      </c>
      <c r="P4" s="6" t="s">
        <v>85</v>
      </c>
      <c r="Q4" s="33" t="s">
        <v>82</v>
      </c>
      <c r="S4" s="10">
        <f t="shared" si="1"/>
        <v>0</v>
      </c>
      <c r="T4" s="10">
        <f t="shared" si="2"/>
        <v>0</v>
      </c>
      <c r="U4" s="10">
        <f t="shared" si="3"/>
        <v>1</v>
      </c>
      <c r="V4" s="10">
        <f t="shared" si="4"/>
        <v>1</v>
      </c>
      <c r="W4" s="10">
        <f t="shared" si="5"/>
        <v>0</v>
      </c>
      <c r="X4" s="10">
        <f t="shared" si="6"/>
        <v>1</v>
      </c>
      <c r="Y4" s="10">
        <f t="shared" si="7"/>
        <v>1</v>
      </c>
      <c r="Z4" s="10">
        <f t="shared" si="8"/>
        <v>1</v>
      </c>
      <c r="AA4" s="10">
        <f t="shared" si="9"/>
        <v>1</v>
      </c>
      <c r="AB4" s="10">
        <f t="shared" si="10"/>
        <v>0</v>
      </c>
      <c r="AC4" s="10">
        <f t="shared" si="11"/>
        <v>1</v>
      </c>
      <c r="AD4" s="10">
        <f t="shared" si="12"/>
        <v>1</v>
      </c>
      <c r="AE4" s="10">
        <f t="shared" si="13"/>
        <v>0</v>
      </c>
      <c r="AF4" s="10">
        <f t="shared" si="14"/>
        <v>1</v>
      </c>
      <c r="AG4" s="10">
        <f t="shared" si="15"/>
        <v>0</v>
      </c>
    </row>
    <row r="5" spans="1:33" x14ac:dyDescent="0.25">
      <c r="A5" s="7" t="s">
        <v>29</v>
      </c>
      <c r="B5" s="70">
        <f t="shared" si="0"/>
        <v>10</v>
      </c>
      <c r="C5" s="60" t="s">
        <v>66</v>
      </c>
      <c r="D5" s="6" t="s">
        <v>83</v>
      </c>
      <c r="E5" s="6" t="s">
        <v>61</v>
      </c>
      <c r="F5" s="6" t="s">
        <v>84</v>
      </c>
      <c r="G5" s="6" t="s">
        <v>74</v>
      </c>
      <c r="H5" s="6" t="s">
        <v>76</v>
      </c>
      <c r="I5" s="6" t="s">
        <v>62</v>
      </c>
      <c r="J5" s="6" t="s">
        <v>71</v>
      </c>
      <c r="K5" s="6" t="s">
        <v>77</v>
      </c>
      <c r="L5" s="6" t="s">
        <v>65</v>
      </c>
      <c r="M5" s="6" t="s">
        <v>67</v>
      </c>
      <c r="N5" s="6" t="s">
        <v>69</v>
      </c>
      <c r="O5" s="6" t="s">
        <v>99</v>
      </c>
      <c r="P5" s="6" t="s">
        <v>85</v>
      </c>
      <c r="Q5" s="33" t="s">
        <v>82</v>
      </c>
      <c r="S5" s="10">
        <f t="shared" si="1"/>
        <v>0</v>
      </c>
      <c r="T5" s="10">
        <f t="shared" si="2"/>
        <v>0</v>
      </c>
      <c r="U5" s="10">
        <f t="shared" si="3"/>
        <v>0</v>
      </c>
      <c r="V5" s="10">
        <f t="shared" si="4"/>
        <v>0</v>
      </c>
      <c r="W5" s="10">
        <f t="shared" si="5"/>
        <v>1</v>
      </c>
      <c r="X5" s="10">
        <f t="shared" si="6"/>
        <v>1</v>
      </c>
      <c r="Y5" s="10">
        <f t="shared" si="7"/>
        <v>1</v>
      </c>
      <c r="Z5" s="10">
        <f t="shared" si="8"/>
        <v>1</v>
      </c>
      <c r="AA5" s="10">
        <f t="shared" si="9"/>
        <v>1</v>
      </c>
      <c r="AB5" s="10">
        <f t="shared" si="10"/>
        <v>1</v>
      </c>
      <c r="AC5" s="10">
        <f t="shared" si="11"/>
        <v>1</v>
      </c>
      <c r="AD5" s="10">
        <f t="shared" si="12"/>
        <v>1</v>
      </c>
      <c r="AE5" s="10">
        <f t="shared" si="13"/>
        <v>1</v>
      </c>
      <c r="AF5" s="10">
        <f t="shared" si="14"/>
        <v>1</v>
      </c>
      <c r="AG5" s="10">
        <f t="shared" si="15"/>
        <v>0</v>
      </c>
    </row>
    <row r="6" spans="1:33" x14ac:dyDescent="0.25">
      <c r="A6" s="7" t="s">
        <v>30</v>
      </c>
      <c r="B6" s="70">
        <f t="shared" si="0"/>
        <v>7</v>
      </c>
      <c r="C6" s="60" t="s">
        <v>66</v>
      </c>
      <c r="D6" s="6" t="s">
        <v>83</v>
      </c>
      <c r="E6" s="6" t="s">
        <v>86</v>
      </c>
      <c r="F6" s="6" t="s">
        <v>84</v>
      </c>
      <c r="G6" s="6" t="s">
        <v>74</v>
      </c>
      <c r="H6" s="6" t="s">
        <v>76</v>
      </c>
      <c r="I6" s="6" t="s">
        <v>78</v>
      </c>
      <c r="J6" s="6" t="s">
        <v>72</v>
      </c>
      <c r="K6" s="6" t="s">
        <v>77</v>
      </c>
      <c r="L6" s="6" t="s">
        <v>73</v>
      </c>
      <c r="M6" s="6" t="s">
        <v>68</v>
      </c>
      <c r="N6" s="6" t="s">
        <v>69</v>
      </c>
      <c r="O6" s="6" t="s">
        <v>99</v>
      </c>
      <c r="P6" s="6" t="s">
        <v>85</v>
      </c>
      <c r="Q6" s="33" t="s">
        <v>82</v>
      </c>
      <c r="S6" s="10">
        <f t="shared" si="1"/>
        <v>0</v>
      </c>
      <c r="T6" s="10">
        <f t="shared" si="2"/>
        <v>0</v>
      </c>
      <c r="U6" s="10">
        <f t="shared" si="3"/>
        <v>1</v>
      </c>
      <c r="V6" s="10">
        <f t="shared" si="4"/>
        <v>0</v>
      </c>
      <c r="W6" s="10">
        <f t="shared" si="5"/>
        <v>1</v>
      </c>
      <c r="X6" s="10">
        <f t="shared" si="6"/>
        <v>1</v>
      </c>
      <c r="Y6" s="10">
        <f t="shared" si="7"/>
        <v>0</v>
      </c>
      <c r="Z6" s="10">
        <f t="shared" si="8"/>
        <v>0</v>
      </c>
      <c r="AA6" s="10">
        <f t="shared" si="9"/>
        <v>1</v>
      </c>
      <c r="AB6" s="10">
        <f t="shared" si="10"/>
        <v>0</v>
      </c>
      <c r="AC6" s="10">
        <f t="shared" si="11"/>
        <v>0</v>
      </c>
      <c r="AD6" s="10">
        <f t="shared" si="12"/>
        <v>1</v>
      </c>
      <c r="AE6" s="10">
        <f t="shared" si="13"/>
        <v>1</v>
      </c>
      <c r="AF6" s="10">
        <f t="shared" si="14"/>
        <v>1</v>
      </c>
      <c r="AG6" s="10">
        <f t="shared" si="15"/>
        <v>0</v>
      </c>
    </row>
    <row r="7" spans="1:33" x14ac:dyDescent="0.25">
      <c r="A7" s="7" t="s">
        <v>46</v>
      </c>
      <c r="B7" s="70">
        <f t="shared" si="0"/>
        <v>9</v>
      </c>
      <c r="C7" s="60" t="s">
        <v>66</v>
      </c>
      <c r="D7" s="6" t="s">
        <v>75</v>
      </c>
      <c r="E7" s="6" t="s">
        <v>86</v>
      </c>
      <c r="F7" s="6" t="s">
        <v>63</v>
      </c>
      <c r="G7" s="6" t="s">
        <v>74</v>
      </c>
      <c r="H7" s="6" t="s">
        <v>76</v>
      </c>
      <c r="I7" s="6" t="s">
        <v>78</v>
      </c>
      <c r="J7" s="6" t="s">
        <v>72</v>
      </c>
      <c r="K7" s="6" t="s">
        <v>77</v>
      </c>
      <c r="L7" s="6" t="s">
        <v>65</v>
      </c>
      <c r="M7" s="6" t="s">
        <v>68</v>
      </c>
      <c r="N7" s="6" t="s">
        <v>91</v>
      </c>
      <c r="O7" s="6" t="s">
        <v>99</v>
      </c>
      <c r="P7" s="6" t="s">
        <v>80</v>
      </c>
      <c r="Q7" s="33" t="s">
        <v>70</v>
      </c>
      <c r="S7" s="10">
        <f t="shared" si="1"/>
        <v>0</v>
      </c>
      <c r="T7" s="10">
        <f t="shared" si="2"/>
        <v>1</v>
      </c>
      <c r="U7" s="10">
        <f t="shared" si="3"/>
        <v>1</v>
      </c>
      <c r="V7" s="10">
        <f t="shared" si="4"/>
        <v>1</v>
      </c>
      <c r="W7" s="10">
        <f t="shared" si="5"/>
        <v>1</v>
      </c>
      <c r="X7" s="10">
        <f t="shared" si="6"/>
        <v>1</v>
      </c>
      <c r="Y7" s="10">
        <f t="shared" si="7"/>
        <v>0</v>
      </c>
      <c r="Z7" s="10">
        <f t="shared" si="8"/>
        <v>0</v>
      </c>
      <c r="AA7" s="10">
        <f t="shared" si="9"/>
        <v>1</v>
      </c>
      <c r="AB7" s="10">
        <f t="shared" si="10"/>
        <v>1</v>
      </c>
      <c r="AC7" s="10">
        <f t="shared" si="11"/>
        <v>0</v>
      </c>
      <c r="AD7" s="10">
        <f t="shared" si="12"/>
        <v>0</v>
      </c>
      <c r="AE7" s="10">
        <f t="shared" si="13"/>
        <v>1</v>
      </c>
      <c r="AF7" s="10">
        <f t="shared" si="14"/>
        <v>0</v>
      </c>
      <c r="AG7" s="10">
        <f t="shared" si="15"/>
        <v>1</v>
      </c>
    </row>
    <row r="8" spans="1:33" x14ac:dyDescent="0.25">
      <c r="A8" s="7" t="s">
        <v>31</v>
      </c>
      <c r="B8" s="70">
        <f t="shared" si="0"/>
        <v>7</v>
      </c>
      <c r="C8" s="60" t="s">
        <v>66</v>
      </c>
      <c r="D8" s="6" t="s">
        <v>83</v>
      </c>
      <c r="E8" s="6" t="s">
        <v>86</v>
      </c>
      <c r="F8" s="6" t="s">
        <v>84</v>
      </c>
      <c r="G8" s="6" t="s">
        <v>64</v>
      </c>
      <c r="H8" s="6" t="s">
        <v>76</v>
      </c>
      <c r="I8" s="6" t="s">
        <v>62</v>
      </c>
      <c r="J8" s="6" t="s">
        <v>72</v>
      </c>
      <c r="K8" s="6" t="s">
        <v>77</v>
      </c>
      <c r="L8" s="6" t="s">
        <v>73</v>
      </c>
      <c r="M8" s="6" t="s">
        <v>68</v>
      </c>
      <c r="N8" s="6" t="s">
        <v>91</v>
      </c>
      <c r="O8" s="6" t="s">
        <v>99</v>
      </c>
      <c r="P8" s="6" t="s">
        <v>85</v>
      </c>
      <c r="Q8" s="33" t="s">
        <v>70</v>
      </c>
      <c r="S8" s="10">
        <f t="shared" si="1"/>
        <v>0</v>
      </c>
      <c r="T8" s="10">
        <f t="shared" si="2"/>
        <v>0</v>
      </c>
      <c r="U8" s="10">
        <f t="shared" si="3"/>
        <v>1</v>
      </c>
      <c r="V8" s="10">
        <f t="shared" si="4"/>
        <v>0</v>
      </c>
      <c r="W8" s="10">
        <f t="shared" si="5"/>
        <v>0</v>
      </c>
      <c r="X8" s="10">
        <f t="shared" si="6"/>
        <v>1</v>
      </c>
      <c r="Y8" s="10">
        <f t="shared" si="7"/>
        <v>1</v>
      </c>
      <c r="Z8" s="10">
        <f t="shared" si="8"/>
        <v>0</v>
      </c>
      <c r="AA8" s="10">
        <f t="shared" si="9"/>
        <v>1</v>
      </c>
      <c r="AB8" s="10">
        <f t="shared" si="10"/>
        <v>0</v>
      </c>
      <c r="AC8" s="10">
        <f t="shared" si="11"/>
        <v>0</v>
      </c>
      <c r="AD8" s="10">
        <f t="shared" si="12"/>
        <v>0</v>
      </c>
      <c r="AE8" s="10">
        <f t="shared" si="13"/>
        <v>1</v>
      </c>
      <c r="AF8" s="10">
        <f t="shared" si="14"/>
        <v>1</v>
      </c>
      <c r="AG8" s="10">
        <f t="shared" si="15"/>
        <v>1</v>
      </c>
    </row>
    <row r="9" spans="1:33" x14ac:dyDescent="0.25">
      <c r="A9" s="7" t="s">
        <v>47</v>
      </c>
      <c r="B9" s="70">
        <f t="shared" si="0"/>
        <v>10</v>
      </c>
      <c r="C9" s="60" t="s">
        <v>66</v>
      </c>
      <c r="D9" s="6" t="s">
        <v>75</v>
      </c>
      <c r="E9" s="6" t="s">
        <v>86</v>
      </c>
      <c r="F9" s="6" t="s">
        <v>63</v>
      </c>
      <c r="G9" s="6" t="s">
        <v>74</v>
      </c>
      <c r="H9" s="6" t="s">
        <v>76</v>
      </c>
      <c r="I9" s="6" t="s">
        <v>62</v>
      </c>
      <c r="J9" s="6" t="s">
        <v>72</v>
      </c>
      <c r="K9" s="6" t="s">
        <v>77</v>
      </c>
      <c r="L9" s="6" t="s">
        <v>73</v>
      </c>
      <c r="M9" s="6" t="s">
        <v>68</v>
      </c>
      <c r="N9" s="6" t="s">
        <v>69</v>
      </c>
      <c r="O9" s="6" t="s">
        <v>90</v>
      </c>
      <c r="P9" s="6" t="s">
        <v>85</v>
      </c>
      <c r="Q9" s="33" t="s">
        <v>70</v>
      </c>
      <c r="S9" s="10">
        <f t="shared" si="1"/>
        <v>0</v>
      </c>
      <c r="T9" s="10">
        <f t="shared" si="2"/>
        <v>1</v>
      </c>
      <c r="U9" s="10">
        <f t="shared" si="3"/>
        <v>1</v>
      </c>
      <c r="V9" s="10">
        <f t="shared" si="4"/>
        <v>1</v>
      </c>
      <c r="W9" s="10">
        <f t="shared" si="5"/>
        <v>1</v>
      </c>
      <c r="X9" s="10">
        <f t="shared" si="6"/>
        <v>1</v>
      </c>
      <c r="Y9" s="10">
        <f t="shared" si="7"/>
        <v>1</v>
      </c>
      <c r="Z9" s="10">
        <f t="shared" si="8"/>
        <v>0</v>
      </c>
      <c r="AA9" s="10">
        <f t="shared" si="9"/>
        <v>1</v>
      </c>
      <c r="AB9" s="10">
        <f t="shared" si="10"/>
        <v>0</v>
      </c>
      <c r="AC9" s="10">
        <f t="shared" si="11"/>
        <v>0</v>
      </c>
      <c r="AD9" s="10">
        <f t="shared" si="12"/>
        <v>1</v>
      </c>
      <c r="AE9" s="10">
        <f t="shared" si="13"/>
        <v>0</v>
      </c>
      <c r="AF9" s="10">
        <f t="shared" si="14"/>
        <v>1</v>
      </c>
      <c r="AG9" s="10">
        <f t="shared" si="15"/>
        <v>1</v>
      </c>
    </row>
    <row r="10" spans="1:33" x14ac:dyDescent="0.25">
      <c r="A10" s="7" t="s">
        <v>48</v>
      </c>
      <c r="B10" s="70">
        <f t="shared" si="0"/>
        <v>7</v>
      </c>
      <c r="C10" s="60" t="s">
        <v>66</v>
      </c>
      <c r="D10" s="6" t="s">
        <v>83</v>
      </c>
      <c r="E10" s="6" t="s">
        <v>61</v>
      </c>
      <c r="F10" s="6" t="s">
        <v>84</v>
      </c>
      <c r="G10" s="6" t="s">
        <v>64</v>
      </c>
      <c r="H10" s="6" t="s">
        <v>76</v>
      </c>
      <c r="I10" s="6" t="s">
        <v>62</v>
      </c>
      <c r="J10" s="6" t="s">
        <v>71</v>
      </c>
      <c r="K10" s="6" t="s">
        <v>77</v>
      </c>
      <c r="L10" s="6" t="s">
        <v>65</v>
      </c>
      <c r="M10" s="6" t="s">
        <v>68</v>
      </c>
      <c r="N10" s="6" t="s">
        <v>69</v>
      </c>
      <c r="O10" s="6" t="s">
        <v>99</v>
      </c>
      <c r="P10" s="6" t="s">
        <v>80</v>
      </c>
      <c r="Q10" s="33" t="s">
        <v>82</v>
      </c>
      <c r="S10" s="10">
        <f t="shared" si="1"/>
        <v>0</v>
      </c>
      <c r="T10" s="10">
        <f t="shared" si="2"/>
        <v>0</v>
      </c>
      <c r="U10" s="10">
        <f t="shared" si="3"/>
        <v>0</v>
      </c>
      <c r="V10" s="10">
        <f t="shared" si="4"/>
        <v>0</v>
      </c>
      <c r="W10" s="10">
        <f t="shared" si="5"/>
        <v>0</v>
      </c>
      <c r="X10" s="10">
        <f t="shared" si="6"/>
        <v>1</v>
      </c>
      <c r="Y10" s="10">
        <f t="shared" si="7"/>
        <v>1</v>
      </c>
      <c r="Z10" s="10">
        <f t="shared" si="8"/>
        <v>1</v>
      </c>
      <c r="AA10" s="10">
        <f t="shared" si="9"/>
        <v>1</v>
      </c>
      <c r="AB10" s="10">
        <f t="shared" si="10"/>
        <v>1</v>
      </c>
      <c r="AC10" s="10">
        <f t="shared" si="11"/>
        <v>0</v>
      </c>
      <c r="AD10" s="10">
        <f t="shared" si="12"/>
        <v>1</v>
      </c>
      <c r="AE10" s="10">
        <f t="shared" si="13"/>
        <v>1</v>
      </c>
      <c r="AF10" s="10">
        <f t="shared" si="14"/>
        <v>0</v>
      </c>
      <c r="AG10" s="10">
        <f t="shared" si="15"/>
        <v>0</v>
      </c>
    </row>
    <row r="11" spans="1:33" x14ac:dyDescent="0.25">
      <c r="A11" s="7" t="s">
        <v>49</v>
      </c>
      <c r="B11" s="70">
        <f t="shared" si="0"/>
        <v>7</v>
      </c>
      <c r="C11" s="60" t="s">
        <v>66</v>
      </c>
      <c r="D11" s="6" t="s">
        <v>83</v>
      </c>
      <c r="E11" s="6" t="s">
        <v>61</v>
      </c>
      <c r="F11" s="6" t="s">
        <v>84</v>
      </c>
      <c r="G11" s="6" t="s">
        <v>64</v>
      </c>
      <c r="H11" s="6" t="s">
        <v>76</v>
      </c>
      <c r="I11" s="6" t="s">
        <v>62</v>
      </c>
      <c r="J11" s="6" t="s">
        <v>71</v>
      </c>
      <c r="K11" s="6" t="s">
        <v>77</v>
      </c>
      <c r="L11" s="6" t="s">
        <v>65</v>
      </c>
      <c r="M11" s="6" t="s">
        <v>68</v>
      </c>
      <c r="N11" s="6" t="s">
        <v>69</v>
      </c>
      <c r="O11" s="6" t="s">
        <v>99</v>
      </c>
      <c r="P11" s="6" t="s">
        <v>80</v>
      </c>
      <c r="Q11" s="33" t="s">
        <v>82</v>
      </c>
      <c r="S11" s="10">
        <f t="shared" si="1"/>
        <v>0</v>
      </c>
      <c r="T11" s="10">
        <f t="shared" si="2"/>
        <v>0</v>
      </c>
      <c r="U11" s="10">
        <f t="shared" si="3"/>
        <v>0</v>
      </c>
      <c r="V11" s="10">
        <f t="shared" si="4"/>
        <v>0</v>
      </c>
      <c r="W11" s="10">
        <f t="shared" si="5"/>
        <v>0</v>
      </c>
      <c r="X11" s="10">
        <f t="shared" si="6"/>
        <v>1</v>
      </c>
      <c r="Y11" s="10">
        <f t="shared" si="7"/>
        <v>1</v>
      </c>
      <c r="Z11" s="10">
        <f t="shared" si="8"/>
        <v>1</v>
      </c>
      <c r="AA11" s="10">
        <f t="shared" si="9"/>
        <v>1</v>
      </c>
      <c r="AB11" s="10">
        <f t="shared" si="10"/>
        <v>1</v>
      </c>
      <c r="AC11" s="10">
        <f t="shared" si="11"/>
        <v>0</v>
      </c>
      <c r="AD11" s="10">
        <f t="shared" si="12"/>
        <v>1</v>
      </c>
      <c r="AE11" s="10">
        <f t="shared" si="13"/>
        <v>1</v>
      </c>
      <c r="AF11" s="10">
        <f t="shared" si="14"/>
        <v>0</v>
      </c>
      <c r="AG11" s="10">
        <f t="shared" si="15"/>
        <v>0</v>
      </c>
    </row>
    <row r="12" spans="1:33" x14ac:dyDescent="0.25">
      <c r="A12" s="7" t="s">
        <v>50</v>
      </c>
      <c r="B12" s="72">
        <f t="shared" si="0"/>
        <v>6</v>
      </c>
      <c r="C12" s="67" t="s">
        <v>140</v>
      </c>
      <c r="D12" s="12" t="s">
        <v>127</v>
      </c>
      <c r="E12" s="12" t="s">
        <v>128</v>
      </c>
      <c r="F12" s="12" t="s">
        <v>160</v>
      </c>
      <c r="G12" s="12" t="s">
        <v>139</v>
      </c>
      <c r="H12" s="12" t="s">
        <v>122</v>
      </c>
      <c r="I12" s="12" t="s">
        <v>125</v>
      </c>
      <c r="J12" s="12" t="s">
        <v>166</v>
      </c>
      <c r="K12" s="12" t="s">
        <v>123</v>
      </c>
      <c r="L12" s="12" t="s">
        <v>130</v>
      </c>
      <c r="M12" s="12" t="s">
        <v>138</v>
      </c>
      <c r="N12" s="12" t="s">
        <v>161</v>
      </c>
      <c r="O12" s="12" t="s">
        <v>131</v>
      </c>
      <c r="P12" s="12" t="s">
        <v>158</v>
      </c>
      <c r="Q12" s="68" t="s">
        <v>159</v>
      </c>
      <c r="S12" s="44">
        <v>1</v>
      </c>
      <c r="T12" s="44">
        <v>1</v>
      </c>
      <c r="U12" s="44">
        <v>0</v>
      </c>
      <c r="V12" s="44">
        <v>0</v>
      </c>
      <c r="W12" s="44">
        <v>1</v>
      </c>
      <c r="X12" s="44">
        <v>0</v>
      </c>
      <c r="Y12" s="44">
        <v>0</v>
      </c>
      <c r="Z12" s="44">
        <v>0</v>
      </c>
      <c r="AA12" s="44">
        <v>0</v>
      </c>
      <c r="AB12" s="44">
        <v>1</v>
      </c>
      <c r="AC12" s="44">
        <v>0</v>
      </c>
      <c r="AD12" s="44">
        <v>0</v>
      </c>
      <c r="AE12" s="44">
        <v>1</v>
      </c>
      <c r="AF12" s="44">
        <v>0</v>
      </c>
      <c r="AG12" s="44">
        <v>1</v>
      </c>
    </row>
    <row r="13" spans="1:33" x14ac:dyDescent="0.25">
      <c r="A13" s="7" t="s">
        <v>32</v>
      </c>
      <c r="B13" s="70">
        <f t="shared" si="0"/>
        <v>10</v>
      </c>
      <c r="C13" s="60" t="s">
        <v>66</v>
      </c>
      <c r="D13" s="6" t="s">
        <v>83</v>
      </c>
      <c r="E13" s="6" t="s">
        <v>86</v>
      </c>
      <c r="F13" s="6" t="s">
        <v>84</v>
      </c>
      <c r="G13" s="6" t="s">
        <v>74</v>
      </c>
      <c r="H13" s="6" t="s">
        <v>76</v>
      </c>
      <c r="I13" s="6" t="s">
        <v>62</v>
      </c>
      <c r="J13" s="6" t="s">
        <v>71</v>
      </c>
      <c r="K13" s="6" t="s">
        <v>77</v>
      </c>
      <c r="L13" s="6" t="s">
        <v>65</v>
      </c>
      <c r="M13" s="6" t="s">
        <v>67</v>
      </c>
      <c r="N13" s="6" t="s">
        <v>69</v>
      </c>
      <c r="O13" s="6" t="s">
        <v>90</v>
      </c>
      <c r="P13" s="6" t="s">
        <v>85</v>
      </c>
      <c r="Q13" s="33" t="s">
        <v>82</v>
      </c>
      <c r="S13" s="10">
        <f>IF(C13=$C$28,1,0)</f>
        <v>0</v>
      </c>
      <c r="T13" s="10">
        <f>IF(D13=$D$28,1,0)</f>
        <v>0</v>
      </c>
      <c r="U13" s="10">
        <f>IF(E13=$E$28,1,0)</f>
        <v>1</v>
      </c>
      <c r="V13" s="10">
        <f>IF(F13=$F$28,1,0)</f>
        <v>0</v>
      </c>
      <c r="W13" s="10">
        <f>IF(G13=$G$28,1,0)</f>
        <v>1</v>
      </c>
      <c r="X13" s="10">
        <f>IF(H13=$H$28,1,0)</f>
        <v>1</v>
      </c>
      <c r="Y13" s="10">
        <f>IF(I13=$I$28,1,0)</f>
        <v>1</v>
      </c>
      <c r="Z13" s="10">
        <f>IF(J13=$J$28,1,0)</f>
        <v>1</v>
      </c>
      <c r="AA13" s="10">
        <f>IF(K13=$K$28,1,0)</f>
        <v>1</v>
      </c>
      <c r="AB13" s="10">
        <f>IF(L13=$L$28,1,0)</f>
        <v>1</v>
      </c>
      <c r="AC13" s="10">
        <f>IF(M13=$M$28,1,0)</f>
        <v>1</v>
      </c>
      <c r="AD13" s="10">
        <f>IF(N13=$N$28,1,0)</f>
        <v>1</v>
      </c>
      <c r="AE13" s="10">
        <f>IF(O13=$O$28,1,0)</f>
        <v>0</v>
      </c>
      <c r="AF13" s="10">
        <f>IF(P13=$P$28,1,0)</f>
        <v>1</v>
      </c>
      <c r="AG13" s="10">
        <f>IF(Q13=$Q$28,1,0)</f>
        <v>0</v>
      </c>
    </row>
    <row r="14" spans="1:33" x14ac:dyDescent="0.25">
      <c r="A14" s="7" t="s">
        <v>51</v>
      </c>
      <c r="B14" s="70">
        <f t="shared" si="0"/>
        <v>9</v>
      </c>
      <c r="C14" s="60" t="s">
        <v>66</v>
      </c>
      <c r="D14" s="6" t="s">
        <v>83</v>
      </c>
      <c r="E14" s="6" t="s">
        <v>61</v>
      </c>
      <c r="F14" s="6" t="s">
        <v>84</v>
      </c>
      <c r="G14" s="6" t="s">
        <v>64</v>
      </c>
      <c r="H14" s="6" t="s">
        <v>76</v>
      </c>
      <c r="I14" s="6" t="s">
        <v>62</v>
      </c>
      <c r="J14" s="6" t="s">
        <v>71</v>
      </c>
      <c r="K14" s="6" t="s">
        <v>77</v>
      </c>
      <c r="L14" s="6" t="s">
        <v>65</v>
      </c>
      <c r="M14" s="6" t="s">
        <v>67</v>
      </c>
      <c r="N14" s="6" t="s">
        <v>69</v>
      </c>
      <c r="O14" s="6" t="s">
        <v>99</v>
      </c>
      <c r="P14" s="6" t="s">
        <v>85</v>
      </c>
      <c r="Q14" s="33" t="s">
        <v>82</v>
      </c>
      <c r="S14" s="10">
        <f>IF(C14=$C$28,1,0)</f>
        <v>0</v>
      </c>
      <c r="T14" s="10">
        <f>IF(D14=$D$28,1,0)</f>
        <v>0</v>
      </c>
      <c r="U14" s="10">
        <f>IF(E14=$E$28,1,0)</f>
        <v>0</v>
      </c>
      <c r="V14" s="10">
        <f>IF(F14=$F$28,1,0)</f>
        <v>0</v>
      </c>
      <c r="W14" s="10">
        <f>IF(G14=$G$28,1,0)</f>
        <v>0</v>
      </c>
      <c r="X14" s="10">
        <f>IF(H14=$H$28,1,0)</f>
        <v>1</v>
      </c>
      <c r="Y14" s="10">
        <f>IF(I14=$I$28,1,0)</f>
        <v>1</v>
      </c>
      <c r="Z14" s="10">
        <f>IF(J14=$J$28,1,0)</f>
        <v>1</v>
      </c>
      <c r="AA14" s="10">
        <f>IF(K14=$K$28,1,0)</f>
        <v>1</v>
      </c>
      <c r="AB14" s="10">
        <f>IF(L14=$L$28,1,0)</f>
        <v>1</v>
      </c>
      <c r="AC14" s="10">
        <f>IF(M14=$M$28,1,0)</f>
        <v>1</v>
      </c>
      <c r="AD14" s="10">
        <f>IF(N14=$N$28,1,0)</f>
        <v>1</v>
      </c>
      <c r="AE14" s="10">
        <f>IF(O14=$O$28,1,0)</f>
        <v>1</v>
      </c>
      <c r="AF14" s="10">
        <f>IF(P14=$P$28,1,0)</f>
        <v>1</v>
      </c>
      <c r="AG14" s="10">
        <f>IF(Q14=$Q$28,1,0)</f>
        <v>0</v>
      </c>
    </row>
    <row r="15" spans="1:33" x14ac:dyDescent="0.25">
      <c r="A15" s="7" t="s">
        <v>52</v>
      </c>
      <c r="B15" s="72">
        <f t="shared" si="0"/>
        <v>6</v>
      </c>
      <c r="C15" s="67" t="s">
        <v>140</v>
      </c>
      <c r="D15" s="12" t="s">
        <v>127</v>
      </c>
      <c r="E15" s="12" t="s">
        <v>128</v>
      </c>
      <c r="F15" s="12" t="s">
        <v>160</v>
      </c>
      <c r="G15" s="12" t="s">
        <v>139</v>
      </c>
      <c r="H15" s="12" t="s">
        <v>122</v>
      </c>
      <c r="I15" s="12" t="s">
        <v>125</v>
      </c>
      <c r="J15" s="12" t="s">
        <v>166</v>
      </c>
      <c r="K15" s="12" t="s">
        <v>123</v>
      </c>
      <c r="L15" s="12" t="s">
        <v>130</v>
      </c>
      <c r="M15" s="12" t="s">
        <v>138</v>
      </c>
      <c r="N15" s="12" t="s">
        <v>161</v>
      </c>
      <c r="O15" s="12" t="s">
        <v>131</v>
      </c>
      <c r="P15" s="12" t="s">
        <v>158</v>
      </c>
      <c r="Q15" s="68" t="s">
        <v>159</v>
      </c>
      <c r="S15" s="44">
        <v>1</v>
      </c>
      <c r="T15" s="44">
        <v>1</v>
      </c>
      <c r="U15" s="44">
        <v>0</v>
      </c>
      <c r="V15" s="44">
        <v>0</v>
      </c>
      <c r="W15" s="44">
        <v>1</v>
      </c>
      <c r="X15" s="44">
        <v>0</v>
      </c>
      <c r="Y15" s="44">
        <v>0</v>
      </c>
      <c r="Z15" s="44">
        <v>0</v>
      </c>
      <c r="AA15" s="44">
        <v>0</v>
      </c>
      <c r="AB15" s="44">
        <v>1</v>
      </c>
      <c r="AC15" s="44">
        <v>0</v>
      </c>
      <c r="AD15" s="44">
        <v>0</v>
      </c>
      <c r="AE15" s="44">
        <v>1</v>
      </c>
      <c r="AF15" s="44">
        <v>0</v>
      </c>
      <c r="AG15" s="44">
        <v>1</v>
      </c>
    </row>
    <row r="16" spans="1:33" x14ac:dyDescent="0.25">
      <c r="A16" s="7" t="s">
        <v>53</v>
      </c>
      <c r="B16" s="70">
        <f t="shared" si="0"/>
        <v>7</v>
      </c>
      <c r="C16" s="60" t="s">
        <v>87</v>
      </c>
      <c r="D16" s="6" t="s">
        <v>83</v>
      </c>
      <c r="E16" s="6" t="s">
        <v>86</v>
      </c>
      <c r="F16" s="6" t="s">
        <v>84</v>
      </c>
      <c r="G16" s="6" t="s">
        <v>64</v>
      </c>
      <c r="H16" s="6" t="s">
        <v>76</v>
      </c>
      <c r="I16" s="6" t="s">
        <v>78</v>
      </c>
      <c r="J16" s="6" t="s">
        <v>71</v>
      </c>
      <c r="K16" s="6" t="s">
        <v>77</v>
      </c>
      <c r="L16" s="6" t="s">
        <v>73</v>
      </c>
      <c r="M16" s="6" t="s">
        <v>68</v>
      </c>
      <c r="N16" s="6" t="s">
        <v>69</v>
      </c>
      <c r="O16" s="6" t="s">
        <v>90</v>
      </c>
      <c r="P16" s="6" t="s">
        <v>85</v>
      </c>
      <c r="Q16" s="33" t="s">
        <v>82</v>
      </c>
      <c r="S16" s="10">
        <f t="shared" ref="S16:S22" si="16">IF(C16=$C$28,1,0)</f>
        <v>1</v>
      </c>
      <c r="T16" s="10">
        <f t="shared" ref="T16:T22" si="17">IF(D16=$D$28,1,0)</f>
        <v>0</v>
      </c>
      <c r="U16" s="10">
        <f t="shared" ref="U16:U22" si="18">IF(E16=$E$28,1,0)</f>
        <v>1</v>
      </c>
      <c r="V16" s="10">
        <f t="shared" ref="V16:V22" si="19">IF(F16=$F$28,1,0)</f>
        <v>0</v>
      </c>
      <c r="W16" s="10">
        <f t="shared" ref="W16:W22" si="20">IF(G16=$G$28,1,0)</f>
        <v>0</v>
      </c>
      <c r="X16" s="10">
        <f t="shared" ref="X16:X22" si="21">IF(H16=$H$28,1,0)</f>
        <v>1</v>
      </c>
      <c r="Y16" s="10">
        <f t="shared" ref="Y16:Y22" si="22">IF(I16=$I$28,1,0)</f>
        <v>0</v>
      </c>
      <c r="Z16" s="10">
        <f t="shared" ref="Z16:Z22" si="23">IF(J16=$J$28,1,0)</f>
        <v>1</v>
      </c>
      <c r="AA16" s="10">
        <f t="shared" ref="AA16:AA22" si="24">IF(K16=$K$28,1,0)</f>
        <v>1</v>
      </c>
      <c r="AB16" s="10">
        <f t="shared" ref="AB16:AB22" si="25">IF(L16=$L$28,1,0)</f>
        <v>0</v>
      </c>
      <c r="AC16" s="10">
        <f t="shared" ref="AC16:AC22" si="26">IF(M16=$M$28,1,0)</f>
        <v>0</v>
      </c>
      <c r="AD16" s="10">
        <f t="shared" ref="AD16:AD22" si="27">IF(N16=$N$28,1,0)</f>
        <v>1</v>
      </c>
      <c r="AE16" s="10">
        <f t="shared" ref="AE16:AE22" si="28">IF(O16=$O$28,1,0)</f>
        <v>0</v>
      </c>
      <c r="AF16" s="10">
        <f t="shared" ref="AF16:AF22" si="29">IF(P16=$P$28,1,0)</f>
        <v>1</v>
      </c>
      <c r="AG16" s="10">
        <f t="shared" ref="AG16:AG22" si="30">IF(Q16=$Q$28,1,0)</f>
        <v>0</v>
      </c>
    </row>
    <row r="17" spans="1:41" x14ac:dyDescent="0.25">
      <c r="A17" s="7" t="s">
        <v>54</v>
      </c>
      <c r="B17" s="70">
        <f t="shared" si="0"/>
        <v>8</v>
      </c>
      <c r="C17" s="60" t="s">
        <v>66</v>
      </c>
      <c r="D17" s="6" t="s">
        <v>83</v>
      </c>
      <c r="E17" s="6" t="s">
        <v>86</v>
      </c>
      <c r="F17" s="6" t="s">
        <v>63</v>
      </c>
      <c r="G17" s="6" t="s">
        <v>64</v>
      </c>
      <c r="H17" s="6" t="s">
        <v>76</v>
      </c>
      <c r="I17" s="6" t="s">
        <v>62</v>
      </c>
      <c r="J17" s="6" t="s">
        <v>72</v>
      </c>
      <c r="K17" s="6" t="s">
        <v>77</v>
      </c>
      <c r="L17" s="6" t="s">
        <v>73</v>
      </c>
      <c r="M17" s="6" t="s">
        <v>68</v>
      </c>
      <c r="N17" s="6" t="s">
        <v>69</v>
      </c>
      <c r="O17" s="6" t="s">
        <v>90</v>
      </c>
      <c r="P17" s="6" t="s">
        <v>85</v>
      </c>
      <c r="Q17" s="33" t="s">
        <v>70</v>
      </c>
      <c r="S17" s="10">
        <f t="shared" si="16"/>
        <v>0</v>
      </c>
      <c r="T17" s="10">
        <f t="shared" si="17"/>
        <v>0</v>
      </c>
      <c r="U17" s="10">
        <f t="shared" si="18"/>
        <v>1</v>
      </c>
      <c r="V17" s="10">
        <f t="shared" si="19"/>
        <v>1</v>
      </c>
      <c r="W17" s="10">
        <f t="shared" si="20"/>
        <v>0</v>
      </c>
      <c r="X17" s="10">
        <f t="shared" si="21"/>
        <v>1</v>
      </c>
      <c r="Y17" s="10">
        <f t="shared" si="22"/>
        <v>1</v>
      </c>
      <c r="Z17" s="10">
        <f t="shared" si="23"/>
        <v>0</v>
      </c>
      <c r="AA17" s="10">
        <f t="shared" si="24"/>
        <v>1</v>
      </c>
      <c r="AB17" s="10">
        <f t="shared" si="25"/>
        <v>0</v>
      </c>
      <c r="AC17" s="10">
        <f t="shared" si="26"/>
        <v>0</v>
      </c>
      <c r="AD17" s="10">
        <f t="shared" si="27"/>
        <v>1</v>
      </c>
      <c r="AE17" s="10">
        <f t="shared" si="28"/>
        <v>0</v>
      </c>
      <c r="AF17" s="10">
        <f t="shared" si="29"/>
        <v>1</v>
      </c>
      <c r="AG17" s="10">
        <f t="shared" si="30"/>
        <v>1</v>
      </c>
    </row>
    <row r="18" spans="1:41" x14ac:dyDescent="0.25">
      <c r="A18" s="7" t="s">
        <v>55</v>
      </c>
      <c r="B18" s="70">
        <f t="shared" si="0"/>
        <v>7</v>
      </c>
      <c r="C18" s="60" t="s">
        <v>66</v>
      </c>
      <c r="D18" s="6" t="s">
        <v>83</v>
      </c>
      <c r="E18" s="6" t="s">
        <v>86</v>
      </c>
      <c r="F18" s="6" t="s">
        <v>63</v>
      </c>
      <c r="G18" s="6" t="s">
        <v>64</v>
      </c>
      <c r="H18" s="6" t="s">
        <v>76</v>
      </c>
      <c r="I18" s="6" t="s">
        <v>62</v>
      </c>
      <c r="J18" s="6" t="s">
        <v>72</v>
      </c>
      <c r="K18" s="6" t="s">
        <v>77</v>
      </c>
      <c r="L18" s="6" t="s">
        <v>73</v>
      </c>
      <c r="M18" s="6" t="s">
        <v>68</v>
      </c>
      <c r="N18" s="6" t="s">
        <v>69</v>
      </c>
      <c r="O18" s="6" t="s">
        <v>90</v>
      </c>
      <c r="P18" s="6" t="s">
        <v>85</v>
      </c>
      <c r="Q18" s="33" t="s">
        <v>82</v>
      </c>
      <c r="S18" s="10">
        <f t="shared" si="16"/>
        <v>0</v>
      </c>
      <c r="T18" s="10">
        <f t="shared" si="17"/>
        <v>0</v>
      </c>
      <c r="U18" s="10">
        <f t="shared" si="18"/>
        <v>1</v>
      </c>
      <c r="V18" s="10">
        <f t="shared" si="19"/>
        <v>1</v>
      </c>
      <c r="W18" s="10">
        <f t="shared" si="20"/>
        <v>0</v>
      </c>
      <c r="X18" s="10">
        <f t="shared" si="21"/>
        <v>1</v>
      </c>
      <c r="Y18" s="10">
        <f t="shared" si="22"/>
        <v>1</v>
      </c>
      <c r="Z18" s="10">
        <f t="shared" si="23"/>
        <v>0</v>
      </c>
      <c r="AA18" s="10">
        <f t="shared" si="24"/>
        <v>1</v>
      </c>
      <c r="AB18" s="10">
        <f t="shared" si="25"/>
        <v>0</v>
      </c>
      <c r="AC18" s="10">
        <f t="shared" si="26"/>
        <v>0</v>
      </c>
      <c r="AD18" s="10">
        <f t="shared" si="27"/>
        <v>1</v>
      </c>
      <c r="AE18" s="10">
        <f t="shared" si="28"/>
        <v>0</v>
      </c>
      <c r="AF18" s="10">
        <f t="shared" si="29"/>
        <v>1</v>
      </c>
      <c r="AG18" s="10">
        <f t="shared" si="30"/>
        <v>0</v>
      </c>
    </row>
    <row r="19" spans="1:41" x14ac:dyDescent="0.25">
      <c r="A19" s="7" t="s">
        <v>43</v>
      </c>
      <c r="B19" s="70">
        <f t="shared" si="0"/>
        <v>8</v>
      </c>
      <c r="C19" s="60" t="s">
        <v>66</v>
      </c>
      <c r="D19" s="6" t="s">
        <v>83</v>
      </c>
      <c r="E19" s="6" t="s">
        <v>61</v>
      </c>
      <c r="F19" s="6" t="s">
        <v>84</v>
      </c>
      <c r="G19" s="6" t="s">
        <v>64</v>
      </c>
      <c r="H19" s="6" t="s">
        <v>76</v>
      </c>
      <c r="I19" s="6" t="s">
        <v>62</v>
      </c>
      <c r="J19" s="6" t="s">
        <v>71</v>
      </c>
      <c r="K19" s="6" t="s">
        <v>77</v>
      </c>
      <c r="L19" s="6" t="s">
        <v>65</v>
      </c>
      <c r="M19" s="6" t="s">
        <v>67</v>
      </c>
      <c r="N19" s="6" t="s">
        <v>69</v>
      </c>
      <c r="O19" s="6" t="s">
        <v>90</v>
      </c>
      <c r="P19" s="6" t="s">
        <v>85</v>
      </c>
      <c r="Q19" s="33" t="s">
        <v>82</v>
      </c>
      <c r="S19" s="10">
        <f t="shared" si="16"/>
        <v>0</v>
      </c>
      <c r="T19" s="10">
        <f t="shared" si="17"/>
        <v>0</v>
      </c>
      <c r="U19" s="10">
        <f t="shared" si="18"/>
        <v>0</v>
      </c>
      <c r="V19" s="10">
        <f t="shared" si="19"/>
        <v>0</v>
      </c>
      <c r="W19" s="10">
        <f t="shared" si="20"/>
        <v>0</v>
      </c>
      <c r="X19" s="10">
        <f t="shared" si="21"/>
        <v>1</v>
      </c>
      <c r="Y19" s="10">
        <f t="shared" si="22"/>
        <v>1</v>
      </c>
      <c r="Z19" s="10">
        <f t="shared" si="23"/>
        <v>1</v>
      </c>
      <c r="AA19" s="10">
        <f t="shared" si="24"/>
        <v>1</v>
      </c>
      <c r="AB19" s="10">
        <f t="shared" si="25"/>
        <v>1</v>
      </c>
      <c r="AC19" s="10">
        <f t="shared" si="26"/>
        <v>1</v>
      </c>
      <c r="AD19" s="10">
        <f t="shared" si="27"/>
        <v>1</v>
      </c>
      <c r="AE19" s="10">
        <f t="shared" si="28"/>
        <v>0</v>
      </c>
      <c r="AF19" s="10">
        <f t="shared" si="29"/>
        <v>1</v>
      </c>
      <c r="AG19" s="10">
        <f t="shared" si="30"/>
        <v>0</v>
      </c>
    </row>
    <row r="20" spans="1:41" x14ac:dyDescent="0.25">
      <c r="A20" s="7" t="s">
        <v>33</v>
      </c>
      <c r="B20" s="70">
        <f t="shared" si="0"/>
        <v>9</v>
      </c>
      <c r="C20" s="60" t="s">
        <v>66</v>
      </c>
      <c r="D20" s="6" t="s">
        <v>83</v>
      </c>
      <c r="E20" s="6" t="s">
        <v>61</v>
      </c>
      <c r="F20" s="6" t="s">
        <v>63</v>
      </c>
      <c r="G20" s="6" t="s">
        <v>64</v>
      </c>
      <c r="H20" s="6" t="s">
        <v>76</v>
      </c>
      <c r="I20" s="6" t="s">
        <v>62</v>
      </c>
      <c r="J20" s="6" t="s">
        <v>71</v>
      </c>
      <c r="K20" s="6" t="s">
        <v>77</v>
      </c>
      <c r="L20" s="6" t="s">
        <v>65</v>
      </c>
      <c r="M20" s="6" t="s">
        <v>67</v>
      </c>
      <c r="N20" s="6" t="s">
        <v>69</v>
      </c>
      <c r="O20" s="6" t="s">
        <v>90</v>
      </c>
      <c r="P20" s="6" t="s">
        <v>85</v>
      </c>
      <c r="Q20" s="33" t="s">
        <v>82</v>
      </c>
      <c r="S20" s="10">
        <f t="shared" si="16"/>
        <v>0</v>
      </c>
      <c r="T20" s="10">
        <f t="shared" si="17"/>
        <v>0</v>
      </c>
      <c r="U20" s="10">
        <f t="shared" si="18"/>
        <v>0</v>
      </c>
      <c r="V20" s="10">
        <f t="shared" si="19"/>
        <v>1</v>
      </c>
      <c r="W20" s="10">
        <f t="shared" si="20"/>
        <v>0</v>
      </c>
      <c r="X20" s="10">
        <f t="shared" si="21"/>
        <v>1</v>
      </c>
      <c r="Y20" s="10">
        <f t="shared" si="22"/>
        <v>1</v>
      </c>
      <c r="Z20" s="10">
        <f t="shared" si="23"/>
        <v>1</v>
      </c>
      <c r="AA20" s="10">
        <f t="shared" si="24"/>
        <v>1</v>
      </c>
      <c r="AB20" s="10">
        <f t="shared" si="25"/>
        <v>1</v>
      </c>
      <c r="AC20" s="10">
        <f t="shared" si="26"/>
        <v>1</v>
      </c>
      <c r="AD20" s="10">
        <f t="shared" si="27"/>
        <v>1</v>
      </c>
      <c r="AE20" s="10">
        <f t="shared" si="28"/>
        <v>0</v>
      </c>
      <c r="AF20" s="10">
        <f t="shared" si="29"/>
        <v>1</v>
      </c>
      <c r="AG20" s="10">
        <f t="shared" si="30"/>
        <v>0</v>
      </c>
    </row>
    <row r="21" spans="1:41" x14ac:dyDescent="0.25">
      <c r="A21" s="7" t="s">
        <v>34</v>
      </c>
      <c r="B21" s="70">
        <f t="shared" si="0"/>
        <v>9</v>
      </c>
      <c r="C21" s="60" t="s">
        <v>66</v>
      </c>
      <c r="D21" s="6" t="s">
        <v>75</v>
      </c>
      <c r="E21" s="6" t="s">
        <v>86</v>
      </c>
      <c r="F21" s="6" t="s">
        <v>63</v>
      </c>
      <c r="G21" s="6" t="s">
        <v>64</v>
      </c>
      <c r="H21" s="6" t="s">
        <v>76</v>
      </c>
      <c r="I21" s="6" t="s">
        <v>62</v>
      </c>
      <c r="J21" s="6" t="s">
        <v>72</v>
      </c>
      <c r="K21" s="6" t="s">
        <v>77</v>
      </c>
      <c r="L21" s="6" t="s">
        <v>73</v>
      </c>
      <c r="M21" s="6" t="s">
        <v>68</v>
      </c>
      <c r="N21" s="6" t="s">
        <v>69</v>
      </c>
      <c r="O21" s="6" t="s">
        <v>90</v>
      </c>
      <c r="P21" s="6" t="s">
        <v>85</v>
      </c>
      <c r="Q21" s="33" t="s">
        <v>70</v>
      </c>
      <c r="S21" s="10">
        <f t="shared" si="16"/>
        <v>0</v>
      </c>
      <c r="T21" s="10">
        <f t="shared" si="17"/>
        <v>1</v>
      </c>
      <c r="U21" s="10">
        <f t="shared" si="18"/>
        <v>1</v>
      </c>
      <c r="V21" s="10">
        <f t="shared" si="19"/>
        <v>1</v>
      </c>
      <c r="W21" s="10">
        <f t="shared" si="20"/>
        <v>0</v>
      </c>
      <c r="X21" s="10">
        <f t="shared" si="21"/>
        <v>1</v>
      </c>
      <c r="Y21" s="10">
        <f t="shared" si="22"/>
        <v>1</v>
      </c>
      <c r="Z21" s="10">
        <f t="shared" si="23"/>
        <v>0</v>
      </c>
      <c r="AA21" s="10">
        <f t="shared" si="24"/>
        <v>1</v>
      </c>
      <c r="AB21" s="10">
        <f t="shared" si="25"/>
        <v>0</v>
      </c>
      <c r="AC21" s="10">
        <f t="shared" si="26"/>
        <v>0</v>
      </c>
      <c r="AD21" s="10">
        <f t="shared" si="27"/>
        <v>1</v>
      </c>
      <c r="AE21" s="10">
        <f t="shared" si="28"/>
        <v>0</v>
      </c>
      <c r="AF21" s="10">
        <f t="shared" si="29"/>
        <v>1</v>
      </c>
      <c r="AG21" s="10">
        <f t="shared" si="30"/>
        <v>1</v>
      </c>
    </row>
    <row r="22" spans="1:41" x14ac:dyDescent="0.25">
      <c r="A22" s="7" t="s">
        <v>35</v>
      </c>
      <c r="B22" s="70">
        <f t="shared" si="0"/>
        <v>8</v>
      </c>
      <c r="C22" s="60" t="s">
        <v>66</v>
      </c>
      <c r="D22" s="6" t="s">
        <v>83</v>
      </c>
      <c r="E22" s="6" t="s">
        <v>61</v>
      </c>
      <c r="F22" s="6" t="s">
        <v>84</v>
      </c>
      <c r="G22" s="6" t="s">
        <v>64</v>
      </c>
      <c r="H22" s="6" t="s">
        <v>76</v>
      </c>
      <c r="I22" s="6" t="s">
        <v>62</v>
      </c>
      <c r="J22" s="6" t="s">
        <v>71</v>
      </c>
      <c r="K22" s="6" t="s">
        <v>77</v>
      </c>
      <c r="L22" s="6" t="s">
        <v>65</v>
      </c>
      <c r="M22" s="6" t="s">
        <v>68</v>
      </c>
      <c r="N22" s="6" t="s">
        <v>69</v>
      </c>
      <c r="O22" s="6" t="s">
        <v>99</v>
      </c>
      <c r="P22" s="6" t="s">
        <v>85</v>
      </c>
      <c r="Q22" s="33" t="s">
        <v>82</v>
      </c>
      <c r="S22" s="10">
        <f t="shared" si="16"/>
        <v>0</v>
      </c>
      <c r="T22" s="10">
        <f t="shared" si="17"/>
        <v>0</v>
      </c>
      <c r="U22" s="10">
        <f t="shared" si="18"/>
        <v>0</v>
      </c>
      <c r="V22" s="10">
        <f t="shared" si="19"/>
        <v>0</v>
      </c>
      <c r="W22" s="10">
        <f t="shared" si="20"/>
        <v>0</v>
      </c>
      <c r="X22" s="10">
        <f t="shared" si="21"/>
        <v>1</v>
      </c>
      <c r="Y22" s="10">
        <f t="shared" si="22"/>
        <v>1</v>
      </c>
      <c r="Z22" s="10">
        <f t="shared" si="23"/>
        <v>1</v>
      </c>
      <c r="AA22" s="10">
        <f t="shared" si="24"/>
        <v>1</v>
      </c>
      <c r="AB22" s="10">
        <f t="shared" si="25"/>
        <v>1</v>
      </c>
      <c r="AC22" s="10">
        <f t="shared" si="26"/>
        <v>0</v>
      </c>
      <c r="AD22" s="10">
        <f t="shared" si="27"/>
        <v>1</v>
      </c>
      <c r="AE22" s="10">
        <f t="shared" si="28"/>
        <v>1</v>
      </c>
      <c r="AF22" s="10">
        <f t="shared" si="29"/>
        <v>1</v>
      </c>
      <c r="AG22" s="10">
        <f t="shared" si="30"/>
        <v>0</v>
      </c>
    </row>
    <row r="23" spans="1:41" x14ac:dyDescent="0.25">
      <c r="A23" s="7" t="s">
        <v>56</v>
      </c>
      <c r="B23" s="72">
        <f t="shared" si="0"/>
        <v>6</v>
      </c>
      <c r="C23" s="67" t="s">
        <v>140</v>
      </c>
      <c r="D23" s="12" t="s">
        <v>127</v>
      </c>
      <c r="E23" s="12" t="s">
        <v>128</v>
      </c>
      <c r="F23" s="12" t="s">
        <v>160</v>
      </c>
      <c r="G23" s="12" t="s">
        <v>139</v>
      </c>
      <c r="H23" s="12" t="s">
        <v>122</v>
      </c>
      <c r="I23" s="12" t="s">
        <v>125</v>
      </c>
      <c r="J23" s="12" t="s">
        <v>166</v>
      </c>
      <c r="K23" s="12" t="s">
        <v>123</v>
      </c>
      <c r="L23" s="12" t="s">
        <v>130</v>
      </c>
      <c r="M23" s="12" t="s">
        <v>138</v>
      </c>
      <c r="N23" s="12" t="s">
        <v>161</v>
      </c>
      <c r="O23" s="12" t="s">
        <v>131</v>
      </c>
      <c r="P23" s="12" t="s">
        <v>158</v>
      </c>
      <c r="Q23" s="68" t="s">
        <v>159</v>
      </c>
      <c r="S23" s="44">
        <v>1</v>
      </c>
      <c r="T23" s="44">
        <v>1</v>
      </c>
      <c r="U23" s="44">
        <v>0</v>
      </c>
      <c r="V23" s="44">
        <v>0</v>
      </c>
      <c r="W23" s="44">
        <v>1</v>
      </c>
      <c r="X23" s="44">
        <v>0</v>
      </c>
      <c r="Y23" s="44">
        <v>0</v>
      </c>
      <c r="Z23" s="44">
        <v>0</v>
      </c>
      <c r="AA23" s="44">
        <v>0</v>
      </c>
      <c r="AB23" s="44">
        <v>1</v>
      </c>
      <c r="AC23" s="44">
        <v>0</v>
      </c>
      <c r="AD23" s="44">
        <v>0</v>
      </c>
      <c r="AE23" s="44">
        <v>1</v>
      </c>
      <c r="AF23" s="44">
        <v>0</v>
      </c>
      <c r="AG23" s="44">
        <v>1</v>
      </c>
    </row>
    <row r="24" spans="1:41" x14ac:dyDescent="0.25">
      <c r="A24" s="7" t="s">
        <v>57</v>
      </c>
      <c r="B24" s="72">
        <f t="shared" si="0"/>
        <v>6</v>
      </c>
      <c r="C24" s="67" t="s">
        <v>140</v>
      </c>
      <c r="D24" s="12" t="s">
        <v>127</v>
      </c>
      <c r="E24" s="12" t="s">
        <v>128</v>
      </c>
      <c r="F24" s="12" t="s">
        <v>160</v>
      </c>
      <c r="G24" s="12" t="s">
        <v>139</v>
      </c>
      <c r="H24" s="12" t="s">
        <v>122</v>
      </c>
      <c r="I24" s="12" t="s">
        <v>125</v>
      </c>
      <c r="J24" s="12" t="s">
        <v>166</v>
      </c>
      <c r="K24" s="12" t="s">
        <v>123</v>
      </c>
      <c r="L24" s="12" t="s">
        <v>130</v>
      </c>
      <c r="M24" s="12" t="s">
        <v>138</v>
      </c>
      <c r="N24" s="12" t="s">
        <v>161</v>
      </c>
      <c r="O24" s="12" t="s">
        <v>131</v>
      </c>
      <c r="P24" s="12" t="s">
        <v>158</v>
      </c>
      <c r="Q24" s="68" t="s">
        <v>159</v>
      </c>
      <c r="S24" s="44">
        <v>1</v>
      </c>
      <c r="T24" s="44">
        <v>1</v>
      </c>
      <c r="U24" s="44">
        <v>0</v>
      </c>
      <c r="V24" s="44">
        <v>0</v>
      </c>
      <c r="W24" s="44">
        <v>1</v>
      </c>
      <c r="X24" s="44">
        <v>0</v>
      </c>
      <c r="Y24" s="44">
        <v>0</v>
      </c>
      <c r="Z24" s="44">
        <v>0</v>
      </c>
      <c r="AA24" s="44">
        <v>0</v>
      </c>
      <c r="AB24" s="44">
        <v>1</v>
      </c>
      <c r="AC24" s="44">
        <v>0</v>
      </c>
      <c r="AD24" s="44">
        <v>0</v>
      </c>
      <c r="AE24" s="44">
        <v>1</v>
      </c>
      <c r="AF24" s="44">
        <v>0</v>
      </c>
      <c r="AG24" s="44">
        <v>1</v>
      </c>
    </row>
    <row r="25" spans="1:41" x14ac:dyDescent="0.25">
      <c r="A25" s="7" t="s">
        <v>58</v>
      </c>
      <c r="B25" s="70">
        <f t="shared" si="0"/>
        <v>10</v>
      </c>
      <c r="C25" s="60" t="s">
        <v>66</v>
      </c>
      <c r="D25" s="6" t="s">
        <v>83</v>
      </c>
      <c r="E25" s="6" t="s">
        <v>86</v>
      </c>
      <c r="F25" s="6" t="s">
        <v>84</v>
      </c>
      <c r="G25" s="6" t="s">
        <v>64</v>
      </c>
      <c r="H25" s="6" t="s">
        <v>76</v>
      </c>
      <c r="I25" s="6" t="s">
        <v>62</v>
      </c>
      <c r="J25" s="6" t="s">
        <v>71</v>
      </c>
      <c r="K25" s="6" t="s">
        <v>77</v>
      </c>
      <c r="L25" s="6" t="s">
        <v>65</v>
      </c>
      <c r="M25" s="6" t="s">
        <v>67</v>
      </c>
      <c r="N25" s="6" t="s">
        <v>69</v>
      </c>
      <c r="O25" s="6" t="s">
        <v>99</v>
      </c>
      <c r="P25" s="6" t="s">
        <v>85</v>
      </c>
      <c r="Q25" s="33" t="s">
        <v>82</v>
      </c>
      <c r="S25" s="10">
        <f>IF(C25=$C$28,1,0)</f>
        <v>0</v>
      </c>
      <c r="T25" s="10">
        <f>IF(D25=$D$28,1,0)</f>
        <v>0</v>
      </c>
      <c r="U25" s="10">
        <f>IF(E25=$E$28,1,0)</f>
        <v>1</v>
      </c>
      <c r="V25" s="10">
        <f>IF(F25=$F$28,1,0)</f>
        <v>0</v>
      </c>
      <c r="W25" s="10">
        <f>IF(G25=$G$28,1,0)</f>
        <v>0</v>
      </c>
      <c r="X25" s="10">
        <f>IF(H25=$H$28,1,0)</f>
        <v>1</v>
      </c>
      <c r="Y25" s="10">
        <f>IF(I25=$I$28,1,0)</f>
        <v>1</v>
      </c>
      <c r="Z25" s="10">
        <f>IF(J25=$J$28,1,0)</f>
        <v>1</v>
      </c>
      <c r="AA25" s="10">
        <f>IF(K25=$K$28,1,0)</f>
        <v>1</v>
      </c>
      <c r="AB25" s="10">
        <f>IF(L25=$L$28,1,0)</f>
        <v>1</v>
      </c>
      <c r="AC25" s="10">
        <f>IF(M25=$M$28,1,0)</f>
        <v>1</v>
      </c>
      <c r="AD25" s="10">
        <f>IF(N25=$N$28,1,0)</f>
        <v>1</v>
      </c>
      <c r="AE25" s="10">
        <f>IF(O25=$O$28,1,0)</f>
        <v>1</v>
      </c>
      <c r="AF25" s="10">
        <f>IF(P25=$P$28,1,0)</f>
        <v>1</v>
      </c>
      <c r="AG25" s="10">
        <f>IF(Q25=$Q$28,1,0)</f>
        <v>0</v>
      </c>
    </row>
    <row r="26" spans="1:41" ht="15.75" thickBot="1" x14ac:dyDescent="0.3">
      <c r="A26" s="34" t="s">
        <v>44</v>
      </c>
      <c r="B26" s="71">
        <f t="shared" si="0"/>
        <v>8</v>
      </c>
      <c r="C26" s="61" t="str">
        <f t="shared" ref="C26:Q26" si="31">IF(C36&gt;0.5, C32, C33)</f>
        <v>Dallas</v>
      </c>
      <c r="D26" s="35" t="str">
        <f t="shared" si="31"/>
        <v>Det</v>
      </c>
      <c r="E26" s="35" t="str">
        <f t="shared" si="31"/>
        <v>Atl</v>
      </c>
      <c r="F26" s="35" t="str">
        <f t="shared" si="31"/>
        <v>N.E.</v>
      </c>
      <c r="G26" s="35" t="str">
        <f t="shared" si="31"/>
        <v>Car</v>
      </c>
      <c r="H26" s="35" t="str">
        <f t="shared" si="31"/>
        <v>St.L.</v>
      </c>
      <c r="I26" s="35" t="str">
        <f t="shared" si="31"/>
        <v>Balt</v>
      </c>
      <c r="J26" s="35" t="str">
        <f t="shared" si="31"/>
        <v>T.B.</v>
      </c>
      <c r="K26" s="35" t="str">
        <f t="shared" si="31"/>
        <v>Indy</v>
      </c>
      <c r="L26" s="35" t="str">
        <f t="shared" si="31"/>
        <v>Tenn</v>
      </c>
      <c r="M26" s="35" t="str">
        <f t="shared" si="31"/>
        <v>K.C.</v>
      </c>
      <c r="N26" s="35" t="str">
        <f t="shared" si="31"/>
        <v>Minn</v>
      </c>
      <c r="O26" s="35" t="str">
        <f t="shared" si="31"/>
        <v>Oak</v>
      </c>
      <c r="P26" s="35" t="str">
        <f t="shared" si="31"/>
        <v>Wash</v>
      </c>
      <c r="Q26" s="36" t="str">
        <f t="shared" si="31"/>
        <v>Miami</v>
      </c>
      <c r="S26" s="10">
        <f>IF(C26=$C$28,1,0)</f>
        <v>0</v>
      </c>
      <c r="T26" s="10">
        <f>IF(D26=$D$28,1,0)</f>
        <v>0</v>
      </c>
      <c r="U26" s="10">
        <f>IF(E26=$E$28,1,0)</f>
        <v>1</v>
      </c>
      <c r="V26" s="10">
        <f>IF(F26=$F$28,1,0)</f>
        <v>0</v>
      </c>
      <c r="W26" s="10">
        <f>IF(G26=$G$28,1,0)</f>
        <v>0</v>
      </c>
      <c r="X26" s="10">
        <f>IF(H26=$H$28,1,0)</f>
        <v>1</v>
      </c>
      <c r="Y26" s="10">
        <f>IF(I26=$I$28,1,0)</f>
        <v>1</v>
      </c>
      <c r="Z26" s="10">
        <f>IF(J26=$J$28,1,0)</f>
        <v>1</v>
      </c>
      <c r="AA26" s="10">
        <f>IF(K26=$K$28,1,0)</f>
        <v>1</v>
      </c>
      <c r="AB26" s="10">
        <f>IF(L26=$L$28,1,0)</f>
        <v>1</v>
      </c>
      <c r="AC26" s="10">
        <f>IF(M26=$M$28,1,0)</f>
        <v>0</v>
      </c>
      <c r="AD26" s="10">
        <f>IF(N26=$N$28,1,0)</f>
        <v>1</v>
      </c>
      <c r="AE26" s="10">
        <f>IF(O26=$O$28,1,0)</f>
        <v>0</v>
      </c>
      <c r="AF26" s="10">
        <f>IF(P26=$P$28,1,0)</f>
        <v>1</v>
      </c>
      <c r="AG26" s="10">
        <f>IF(Q26=$Q$28,1,0)</f>
        <v>0</v>
      </c>
    </row>
    <row r="27" spans="1:41" x14ac:dyDescent="0.25">
      <c r="A27" s="28" t="s">
        <v>152</v>
      </c>
      <c r="C27" s="44" t="s">
        <v>134</v>
      </c>
    </row>
    <row r="28" spans="1:41" x14ac:dyDescent="0.25">
      <c r="A28" s="27"/>
      <c r="C28" s="6" t="s">
        <v>87</v>
      </c>
      <c r="D28" s="6" t="s">
        <v>75</v>
      </c>
      <c r="E28" s="6" t="s">
        <v>86</v>
      </c>
      <c r="F28" s="6" t="s">
        <v>63</v>
      </c>
      <c r="G28" s="6" t="s">
        <v>74</v>
      </c>
      <c r="H28" s="6" t="s">
        <v>76</v>
      </c>
      <c r="I28" s="6" t="s">
        <v>62</v>
      </c>
      <c r="J28" s="6" t="s">
        <v>71</v>
      </c>
      <c r="K28" s="6" t="s">
        <v>77</v>
      </c>
      <c r="L28" s="6" t="s">
        <v>65</v>
      </c>
      <c r="M28" s="6" t="s">
        <v>67</v>
      </c>
      <c r="N28" s="6" t="s">
        <v>69</v>
      </c>
      <c r="O28" s="6" t="s">
        <v>99</v>
      </c>
      <c r="P28" s="6" t="s">
        <v>85</v>
      </c>
      <c r="Q28" s="6" t="s">
        <v>70</v>
      </c>
    </row>
    <row r="29" spans="1:41" x14ac:dyDescent="0.25">
      <c r="A29" s="37"/>
      <c r="C29" s="10">
        <v>1</v>
      </c>
      <c r="D29" s="10">
        <v>1</v>
      </c>
      <c r="E29" s="10">
        <v>1</v>
      </c>
      <c r="F29" s="10">
        <v>1</v>
      </c>
      <c r="G29" s="10">
        <v>1</v>
      </c>
      <c r="H29" s="10">
        <v>1</v>
      </c>
      <c r="I29" s="10">
        <v>1</v>
      </c>
      <c r="J29" s="10">
        <v>1</v>
      </c>
      <c r="K29" s="10">
        <v>1</v>
      </c>
      <c r="L29" s="10">
        <v>1</v>
      </c>
      <c r="M29" s="10">
        <v>1</v>
      </c>
      <c r="N29" s="10">
        <v>1</v>
      </c>
      <c r="O29" s="10">
        <v>1</v>
      </c>
      <c r="P29" s="10">
        <v>1</v>
      </c>
      <c r="Q29" s="10">
        <v>1</v>
      </c>
    </row>
    <row r="31" spans="1:41" s="45" customFormat="1" x14ac:dyDescent="0.25">
      <c r="A31" s="43" t="s">
        <v>42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4"/>
      <c r="AO31" s="44"/>
    </row>
    <row r="32" spans="1:41" customFormat="1" x14ac:dyDescent="0.25">
      <c r="A32" s="46" t="s">
        <v>37</v>
      </c>
      <c r="B32" s="3"/>
      <c r="C32" s="3" t="s">
        <v>66</v>
      </c>
      <c r="D32" s="3" t="s">
        <v>83</v>
      </c>
      <c r="E32" s="3" t="s">
        <v>86</v>
      </c>
      <c r="F32" s="3" t="s">
        <v>63</v>
      </c>
      <c r="G32" s="3" t="s">
        <v>64</v>
      </c>
      <c r="H32" s="3" t="s">
        <v>76</v>
      </c>
      <c r="I32" s="3" t="s">
        <v>62</v>
      </c>
      <c r="J32" s="3" t="s">
        <v>71</v>
      </c>
      <c r="K32" s="3" t="s">
        <v>77</v>
      </c>
      <c r="L32" s="3" t="s">
        <v>73</v>
      </c>
      <c r="M32" s="3" t="s">
        <v>67</v>
      </c>
      <c r="N32" s="3" t="s">
        <v>69</v>
      </c>
      <c r="O32" s="3" t="s">
        <v>90</v>
      </c>
      <c r="P32" s="3" t="s">
        <v>85</v>
      </c>
      <c r="Q32" s="3" t="s">
        <v>82</v>
      </c>
      <c r="R32" s="3"/>
      <c r="S32" s="3">
        <f t="shared" ref="S32:AG32" si="32">IF(C32=C$28,1,0)</f>
        <v>0</v>
      </c>
      <c r="T32" s="3">
        <f t="shared" si="32"/>
        <v>0</v>
      </c>
      <c r="U32" s="3">
        <f t="shared" si="32"/>
        <v>1</v>
      </c>
      <c r="V32" s="3">
        <f t="shared" si="32"/>
        <v>1</v>
      </c>
      <c r="W32" s="3">
        <f t="shared" si="32"/>
        <v>0</v>
      </c>
      <c r="X32" s="3">
        <f t="shared" si="32"/>
        <v>1</v>
      </c>
      <c r="Y32" s="3">
        <f t="shared" si="32"/>
        <v>1</v>
      </c>
      <c r="Z32" s="3">
        <f t="shared" si="32"/>
        <v>1</v>
      </c>
      <c r="AA32" s="3">
        <f t="shared" si="32"/>
        <v>1</v>
      </c>
      <c r="AB32" s="3">
        <f t="shared" si="32"/>
        <v>0</v>
      </c>
      <c r="AC32" s="3">
        <f t="shared" si="32"/>
        <v>1</v>
      </c>
      <c r="AD32" s="3">
        <f t="shared" si="32"/>
        <v>1</v>
      </c>
      <c r="AE32" s="3">
        <f t="shared" si="32"/>
        <v>0</v>
      </c>
      <c r="AF32" s="3">
        <f t="shared" si="32"/>
        <v>1</v>
      </c>
      <c r="AG32" s="3">
        <f t="shared" si="32"/>
        <v>0</v>
      </c>
      <c r="AH32" s="3"/>
      <c r="AI32" s="3"/>
      <c r="AJ32" s="3"/>
      <c r="AK32" s="3"/>
      <c r="AL32" s="3"/>
      <c r="AM32" s="3"/>
      <c r="AN32" s="3"/>
      <c r="AO32" s="3"/>
    </row>
    <row r="33" spans="1:41" customFormat="1" x14ac:dyDescent="0.25">
      <c r="A33" s="46" t="s">
        <v>38</v>
      </c>
      <c r="B33" s="3"/>
      <c r="C33" s="3" t="s">
        <v>87</v>
      </c>
      <c r="D33" s="3" t="s">
        <v>75</v>
      </c>
      <c r="E33" s="3" t="s">
        <v>61</v>
      </c>
      <c r="F33" s="3" t="s">
        <v>84</v>
      </c>
      <c r="G33" s="3" t="s">
        <v>74</v>
      </c>
      <c r="H33" s="3" t="s">
        <v>79</v>
      </c>
      <c r="I33" s="3" t="s">
        <v>78</v>
      </c>
      <c r="J33" s="3" t="s">
        <v>72</v>
      </c>
      <c r="K33" s="3" t="s">
        <v>81</v>
      </c>
      <c r="L33" s="3" t="s">
        <v>65</v>
      </c>
      <c r="M33" s="3" t="s">
        <v>68</v>
      </c>
      <c r="N33" s="3" t="s">
        <v>91</v>
      </c>
      <c r="O33" s="3" t="s">
        <v>99</v>
      </c>
      <c r="P33" s="3" t="s">
        <v>80</v>
      </c>
      <c r="Q33" s="3" t="s">
        <v>70</v>
      </c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</row>
    <row r="34" spans="1:41" customFormat="1" x14ac:dyDescent="0.25">
      <c r="A34" s="46" t="s">
        <v>39</v>
      </c>
      <c r="B34" s="3"/>
      <c r="C34" s="3">
        <f>COUNTIF(C3:C25,C32)</f>
        <v>18</v>
      </c>
      <c r="D34" s="3">
        <f t="shared" ref="D34:Q34" si="33">COUNTIF(D3:D25,D32)</f>
        <v>16</v>
      </c>
      <c r="E34" s="3">
        <f t="shared" si="33"/>
        <v>11</v>
      </c>
      <c r="F34" s="3">
        <f t="shared" si="33"/>
        <v>7</v>
      </c>
      <c r="G34" s="3">
        <f t="shared" si="33"/>
        <v>13</v>
      </c>
      <c r="H34" s="3">
        <f t="shared" si="33"/>
        <v>19</v>
      </c>
      <c r="I34" s="3">
        <f t="shared" si="33"/>
        <v>16</v>
      </c>
      <c r="J34" s="3">
        <f t="shared" si="33"/>
        <v>11</v>
      </c>
      <c r="K34" s="3">
        <f t="shared" si="33"/>
        <v>19</v>
      </c>
      <c r="L34" s="3">
        <f t="shared" si="33"/>
        <v>9</v>
      </c>
      <c r="M34" s="3">
        <f t="shared" si="33"/>
        <v>8</v>
      </c>
      <c r="N34" s="3">
        <f t="shared" si="33"/>
        <v>17</v>
      </c>
      <c r="O34" s="3">
        <f t="shared" si="33"/>
        <v>10</v>
      </c>
      <c r="P34" s="3">
        <f t="shared" si="33"/>
        <v>16</v>
      </c>
      <c r="Q34" s="3">
        <f t="shared" si="33"/>
        <v>14</v>
      </c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</row>
    <row r="35" spans="1:41" customFormat="1" x14ac:dyDescent="0.25">
      <c r="A35" s="46" t="s">
        <v>40</v>
      </c>
      <c r="B35" s="3"/>
      <c r="C35" s="3">
        <f>COUNTIF(C3:C25,C33)</f>
        <v>1</v>
      </c>
      <c r="D35" s="3">
        <f t="shared" ref="D35:Q35" si="34">COUNTIF(D3:D25,D33)</f>
        <v>3</v>
      </c>
      <c r="E35" s="3">
        <f t="shared" si="34"/>
        <v>8</v>
      </c>
      <c r="F35" s="3">
        <f t="shared" si="34"/>
        <v>12</v>
      </c>
      <c r="G35" s="3">
        <f t="shared" si="34"/>
        <v>6</v>
      </c>
      <c r="H35" s="3">
        <f t="shared" si="34"/>
        <v>0</v>
      </c>
      <c r="I35" s="3">
        <f t="shared" si="34"/>
        <v>3</v>
      </c>
      <c r="J35" s="3">
        <f t="shared" si="34"/>
        <v>8</v>
      </c>
      <c r="K35" s="3">
        <f t="shared" si="34"/>
        <v>0</v>
      </c>
      <c r="L35" s="3">
        <f t="shared" si="34"/>
        <v>10</v>
      </c>
      <c r="M35" s="3">
        <f t="shared" si="34"/>
        <v>11</v>
      </c>
      <c r="N35" s="3">
        <f t="shared" si="34"/>
        <v>2</v>
      </c>
      <c r="O35" s="3">
        <f t="shared" si="34"/>
        <v>9</v>
      </c>
      <c r="P35" s="3">
        <f t="shared" si="34"/>
        <v>3</v>
      </c>
      <c r="Q35" s="3">
        <f t="shared" si="34"/>
        <v>5</v>
      </c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</row>
    <row r="36" spans="1:41" customFormat="1" x14ac:dyDescent="0.25">
      <c r="A36" s="46" t="s">
        <v>41</v>
      </c>
      <c r="B36" s="3"/>
      <c r="C36" s="47">
        <f>C34/SUM(C34:C35)</f>
        <v>0.94736842105263153</v>
      </c>
      <c r="D36" s="47">
        <f t="shared" ref="D36:Q36" si="35">D34/SUM(D34:D35)</f>
        <v>0.84210526315789469</v>
      </c>
      <c r="E36" s="47">
        <f t="shared" si="35"/>
        <v>0.57894736842105265</v>
      </c>
      <c r="F36" s="47">
        <f t="shared" si="35"/>
        <v>0.36842105263157893</v>
      </c>
      <c r="G36" s="47">
        <f t="shared" si="35"/>
        <v>0.68421052631578949</v>
      </c>
      <c r="H36" s="47">
        <f t="shared" si="35"/>
        <v>1</v>
      </c>
      <c r="I36" s="47">
        <f t="shared" si="35"/>
        <v>0.84210526315789469</v>
      </c>
      <c r="J36" s="47">
        <f t="shared" si="35"/>
        <v>0.57894736842105265</v>
      </c>
      <c r="K36" s="47">
        <f t="shared" si="35"/>
        <v>1</v>
      </c>
      <c r="L36" s="47">
        <f t="shared" si="35"/>
        <v>0.47368421052631576</v>
      </c>
      <c r="M36" s="47">
        <f t="shared" si="35"/>
        <v>0.42105263157894735</v>
      </c>
      <c r="N36" s="47">
        <f t="shared" si="35"/>
        <v>0.89473684210526316</v>
      </c>
      <c r="O36" s="47">
        <f t="shared" si="35"/>
        <v>0.52631578947368418</v>
      </c>
      <c r="P36" s="47">
        <f t="shared" si="35"/>
        <v>0.84210526315789469</v>
      </c>
      <c r="Q36" s="47">
        <f t="shared" si="35"/>
        <v>0.73684210526315785</v>
      </c>
      <c r="R36" s="47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</row>
    <row r="38" spans="1:41" s="45" customFormat="1" x14ac:dyDescent="0.25">
      <c r="A38" s="43" t="s">
        <v>23</v>
      </c>
      <c r="B38" s="44">
        <f>SUM(S32:AG32)</f>
        <v>9</v>
      </c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</row>
  </sheetData>
  <conditionalFormatting sqref="C3:C11 C13:C14 C16:C22 C25:C26">
    <cfRule type="cellIs" dxfId="40" priority="1" operator="notEqual">
      <formula>$C$28</formula>
    </cfRule>
  </conditionalFormatting>
  <conditionalFormatting sqref="D3:D11 D13:D14 D16:D22 D25:D26">
    <cfRule type="cellIs" dxfId="39" priority="2" operator="notEqual">
      <formula>$D$28</formula>
    </cfRule>
  </conditionalFormatting>
  <conditionalFormatting sqref="E3:E11 E13:E14 E16:E22 E25:E26">
    <cfRule type="cellIs" dxfId="38" priority="3" operator="notEqual">
      <formula>$E$28</formula>
    </cfRule>
  </conditionalFormatting>
  <conditionalFormatting sqref="F3:F11 F13:F14 F16:F22 F25:F26">
    <cfRule type="cellIs" dxfId="37" priority="4" operator="notEqual">
      <formula>$F$28</formula>
    </cfRule>
  </conditionalFormatting>
  <conditionalFormatting sqref="G3:G11 G13:G14 G16:G22 G25:G26">
    <cfRule type="cellIs" dxfId="36" priority="5" operator="notEqual">
      <formula>$G$28</formula>
    </cfRule>
  </conditionalFormatting>
  <conditionalFormatting sqref="H3:H11 H13:H14 H16:H22 H25:H26">
    <cfRule type="cellIs" dxfId="35" priority="6" operator="notEqual">
      <formula>$H$28</formula>
    </cfRule>
  </conditionalFormatting>
  <conditionalFormatting sqref="I3:I11 I13:I14 I16:I22 I25:I26">
    <cfRule type="cellIs" dxfId="34" priority="7" operator="notEqual">
      <formula>$I$28</formula>
    </cfRule>
  </conditionalFormatting>
  <conditionalFormatting sqref="J3:J11 J13:J14 J16:J22 J25:J26">
    <cfRule type="cellIs" dxfId="33" priority="8" operator="notEqual">
      <formula>$J$28</formula>
    </cfRule>
  </conditionalFormatting>
  <conditionalFormatting sqref="K3:K11 K13:K14 K16:K22 K25:K26">
    <cfRule type="cellIs" dxfId="32" priority="9" operator="notEqual">
      <formula>$K$28</formula>
    </cfRule>
  </conditionalFormatting>
  <conditionalFormatting sqref="L3:L11 L13:L14 L16:L22 L25:L26">
    <cfRule type="cellIs" dxfId="31" priority="10" operator="notEqual">
      <formula>$L$28</formula>
    </cfRule>
  </conditionalFormatting>
  <conditionalFormatting sqref="M3:M11 M13:M14 M16:M22 M25:M26">
    <cfRule type="cellIs" dxfId="30" priority="11" operator="notEqual">
      <formula>$M$28</formula>
    </cfRule>
  </conditionalFormatting>
  <conditionalFormatting sqref="N3:N11 N13:N14 N16:N22 N25:N26">
    <cfRule type="cellIs" dxfId="29" priority="12" operator="notEqual">
      <formula>$N$28</formula>
    </cfRule>
  </conditionalFormatting>
  <conditionalFormatting sqref="O3:O11 O13:O14 O16:O22 O25:O26">
    <cfRule type="cellIs" dxfId="28" priority="13" operator="notEqual">
      <formula>$O$28</formula>
    </cfRule>
  </conditionalFormatting>
  <conditionalFormatting sqref="P3:P11 P13:P14 P16:P22 P25:P26">
    <cfRule type="cellIs" dxfId="27" priority="14" operator="notEqual">
      <formula>$P$28</formula>
    </cfRule>
  </conditionalFormatting>
  <conditionalFormatting sqref="Q3:Q11 Q13:Q14 Q16:Q22 Q25:Q26">
    <cfRule type="cellIs" dxfId="26" priority="15" operator="notEqual">
      <formula>$Q$28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27"/>
  <sheetViews>
    <sheetView workbookViewId="0"/>
  </sheetViews>
  <sheetFormatPr defaultColWidth="8.85546875" defaultRowHeight="15" x14ac:dyDescent="0.25"/>
  <cols>
    <col min="1" max="1" width="1.7109375" style="66" customWidth="1"/>
    <col min="2" max="2" width="17.5703125" bestFit="1" customWidth="1"/>
    <col min="3" max="3" width="7.42578125" bestFit="1" customWidth="1"/>
    <col min="4" max="4" width="5.42578125" bestFit="1" customWidth="1"/>
    <col min="5" max="5" width="7.140625" bestFit="1" customWidth="1"/>
    <col min="6" max="6" width="2.7109375" customWidth="1"/>
    <col min="7" max="7" width="1.7109375" style="66" customWidth="1"/>
    <col min="8" max="8" width="17.5703125" bestFit="1" customWidth="1"/>
    <col min="9" max="9" width="7.42578125" bestFit="1" customWidth="1"/>
    <col min="10" max="10" width="5.42578125" bestFit="1" customWidth="1"/>
    <col min="11" max="11" width="7.140625" bestFit="1" customWidth="1"/>
    <col min="12" max="12" width="2.7109375" customWidth="1"/>
    <col min="13" max="13" width="1.7109375" style="66" customWidth="1"/>
    <col min="14" max="14" width="17.5703125" bestFit="1" customWidth="1"/>
    <col min="15" max="15" width="7.42578125" bestFit="1" customWidth="1"/>
    <col min="16" max="16" width="5.42578125" bestFit="1" customWidth="1"/>
    <col min="17" max="17" width="7.140625" bestFit="1" customWidth="1"/>
    <col min="18" max="18" width="2.7109375" customWidth="1"/>
    <col min="19" max="19" width="1.7109375" style="66" customWidth="1"/>
    <col min="20" max="20" width="17.5703125" bestFit="1" customWidth="1"/>
    <col min="21" max="21" width="7.42578125" bestFit="1" customWidth="1"/>
    <col min="22" max="22" width="5.42578125" bestFit="1" customWidth="1"/>
    <col min="23" max="23" width="7.140625" bestFit="1" customWidth="1"/>
    <col min="24" max="24" width="2.7109375" customWidth="1"/>
    <col min="25" max="25" width="1.7109375" style="66" customWidth="1"/>
    <col min="26" max="26" width="18.28515625" bestFit="1" customWidth="1"/>
    <col min="27" max="27" width="7.42578125" bestFit="1" customWidth="1"/>
    <col min="28" max="28" width="5.42578125" bestFit="1" customWidth="1"/>
    <col min="29" max="29" width="7.140625" bestFit="1" customWidth="1"/>
    <col min="30" max="30" width="2.7109375" customWidth="1"/>
    <col min="31" max="31" width="1.7109375" style="66" customWidth="1"/>
    <col min="32" max="32" width="17.5703125" bestFit="1" customWidth="1"/>
    <col min="33" max="33" width="7.42578125" bestFit="1" customWidth="1"/>
    <col min="34" max="34" width="5.42578125" bestFit="1" customWidth="1"/>
    <col min="35" max="35" width="7.140625" bestFit="1" customWidth="1"/>
    <col min="36" max="36" width="2.7109375" customWidth="1"/>
    <col min="37" max="37" width="1.7109375" style="66" customWidth="1"/>
    <col min="38" max="38" width="17.5703125" bestFit="1" customWidth="1"/>
    <col min="39" max="39" width="7.42578125" bestFit="1" customWidth="1"/>
    <col min="40" max="40" width="5.42578125" bestFit="1" customWidth="1"/>
    <col min="41" max="41" width="7.140625" bestFit="1" customWidth="1"/>
    <col min="42" max="42" width="2.7109375" customWidth="1"/>
    <col min="43" max="43" width="1.7109375" customWidth="1"/>
    <col min="44" max="44" width="19.7109375" bestFit="1" customWidth="1"/>
    <col min="45" max="45" width="7.42578125" bestFit="1" customWidth="1"/>
    <col min="46" max="46" width="5.42578125" bestFit="1" customWidth="1"/>
    <col min="47" max="47" width="7.140625" bestFit="1" customWidth="1"/>
    <col min="48" max="48" width="2.7109375" customWidth="1"/>
    <col min="49" max="49" width="1.7109375" customWidth="1"/>
    <col min="50" max="50" width="17.5703125" bestFit="1" customWidth="1"/>
    <col min="51" max="51" width="7.42578125" bestFit="1" customWidth="1"/>
    <col min="52" max="52" width="5.42578125" bestFit="1" customWidth="1"/>
    <col min="53" max="53" width="7.140625" bestFit="1" customWidth="1"/>
    <col min="54" max="54" width="2.7109375" customWidth="1"/>
    <col min="55" max="55" width="1.7109375" style="66" customWidth="1"/>
    <col min="56" max="56" width="17.5703125" bestFit="1" customWidth="1"/>
    <col min="57" max="57" width="7.42578125" bestFit="1" customWidth="1"/>
    <col min="58" max="58" width="5.42578125" bestFit="1" customWidth="1"/>
    <col min="59" max="59" width="7.140625" bestFit="1" customWidth="1"/>
    <col min="60" max="60" width="2.7109375" customWidth="1"/>
    <col min="61" max="61" width="1.7109375" style="66" customWidth="1"/>
    <col min="62" max="62" width="18.28515625" bestFit="1" customWidth="1"/>
    <col min="63" max="63" width="7.42578125" bestFit="1" customWidth="1"/>
    <col min="64" max="64" width="5.42578125" bestFit="1" customWidth="1"/>
    <col min="65" max="65" width="7.140625" bestFit="1" customWidth="1"/>
    <col min="66" max="66" width="2.7109375" customWidth="1"/>
    <col min="67" max="67" width="1.7109375" style="66" customWidth="1"/>
    <col min="68" max="68" width="17.5703125" bestFit="1" customWidth="1"/>
    <col min="69" max="69" width="7.42578125" bestFit="1" customWidth="1"/>
    <col min="70" max="70" width="5.42578125" bestFit="1" customWidth="1"/>
    <col min="71" max="71" width="7.140625" bestFit="1" customWidth="1"/>
    <col min="72" max="72" width="2.7109375" customWidth="1"/>
    <col min="73" max="73" width="2.7109375" style="66" customWidth="1"/>
    <col min="74" max="74" width="17.5703125" bestFit="1" customWidth="1"/>
    <col min="75" max="75" width="7.42578125" bestFit="1" customWidth="1"/>
    <col min="76" max="76" width="5.42578125" bestFit="1" customWidth="1"/>
    <col min="77" max="77" width="7.140625" bestFit="1" customWidth="1"/>
    <col min="78" max="78" width="2.7109375" customWidth="1"/>
    <col min="79" max="79" width="1.7109375" style="66" customWidth="1"/>
    <col min="80" max="80" width="17.5703125" bestFit="1" customWidth="1"/>
    <col min="81" max="81" width="7.42578125" bestFit="1" customWidth="1"/>
    <col min="82" max="82" width="5.42578125" bestFit="1" customWidth="1"/>
    <col min="83" max="83" width="7.140625" bestFit="1" customWidth="1"/>
    <col min="84" max="84" width="2.7109375" customWidth="1"/>
    <col min="85" max="85" width="1.7109375" style="66" customWidth="1"/>
    <col min="86" max="86" width="19.7109375" bestFit="1" customWidth="1"/>
    <col min="87" max="87" width="7.42578125" bestFit="1" customWidth="1"/>
    <col min="88" max="88" width="5.42578125" bestFit="1" customWidth="1"/>
    <col min="89" max="89" width="7.140625" bestFit="1" customWidth="1"/>
    <col min="90" max="90" width="2.7109375" customWidth="1"/>
    <col min="91" max="91" width="1.7109375" style="66" customWidth="1"/>
    <col min="92" max="92" width="17.5703125" bestFit="1" customWidth="1"/>
    <col min="93" max="93" width="7.42578125" bestFit="1" customWidth="1"/>
    <col min="94" max="94" width="5.42578125" bestFit="1" customWidth="1"/>
    <col min="95" max="95" width="7.140625" bestFit="1" customWidth="1"/>
    <col min="96" max="96" width="2.7109375" customWidth="1"/>
    <col min="97" max="97" width="1.7109375" style="66" customWidth="1"/>
    <col min="98" max="98" width="19.7109375" bestFit="1" customWidth="1"/>
    <col min="99" max="99" width="7.42578125" bestFit="1" customWidth="1"/>
    <col min="100" max="100" width="5.42578125" bestFit="1" customWidth="1"/>
    <col min="101" max="101" width="7.140625" bestFit="1" customWidth="1"/>
    <col min="102" max="102" width="2.7109375" customWidth="1"/>
    <col min="103" max="103" width="3.7109375" style="66" bestFit="1" customWidth="1"/>
    <col min="104" max="104" width="19.7109375" customWidth="1"/>
    <col min="105" max="105" width="7.42578125" bestFit="1" customWidth="1"/>
    <col min="106" max="106" width="5.42578125" bestFit="1" customWidth="1"/>
    <col min="107" max="107" width="7.140625" bestFit="1" customWidth="1"/>
    <col min="108" max="108" width="2.7109375" customWidth="1"/>
  </cols>
  <sheetData>
    <row r="1" spans="1:107" ht="19.5" thickBot="1" x14ac:dyDescent="0.35">
      <c r="A1" s="21"/>
      <c r="B1" s="23" t="s">
        <v>96</v>
      </c>
      <c r="C1" s="22"/>
      <c r="D1" s="22"/>
      <c r="E1" s="22"/>
      <c r="G1" s="21"/>
      <c r="H1" s="23" t="s">
        <v>97</v>
      </c>
      <c r="I1" s="22"/>
      <c r="J1" s="22"/>
      <c r="K1" s="22"/>
      <c r="M1" s="21"/>
      <c r="N1" s="23" t="s">
        <v>101</v>
      </c>
      <c r="O1" s="22"/>
      <c r="P1" s="22"/>
      <c r="Q1" s="22"/>
      <c r="S1" s="21"/>
      <c r="T1" s="23" t="s">
        <v>106</v>
      </c>
      <c r="U1" s="22"/>
      <c r="V1" s="22"/>
      <c r="W1" s="22"/>
      <c r="Y1" s="21"/>
      <c r="Z1" s="23" t="s">
        <v>111</v>
      </c>
      <c r="AA1" s="22"/>
      <c r="AB1" s="22"/>
      <c r="AC1" s="22"/>
      <c r="AE1" s="21"/>
      <c r="AF1" s="23" t="s">
        <v>113</v>
      </c>
      <c r="AG1" s="22"/>
      <c r="AH1" s="22"/>
      <c r="AI1" s="22"/>
      <c r="AK1" s="41"/>
      <c r="AL1" s="23" t="s">
        <v>116</v>
      </c>
      <c r="AM1" s="22"/>
      <c r="AN1" s="22"/>
      <c r="AO1" s="22"/>
      <c r="AQ1" s="41"/>
      <c r="AR1" s="23" t="s">
        <v>135</v>
      </c>
      <c r="AS1" s="22"/>
      <c r="AT1" s="22"/>
      <c r="AU1" s="22"/>
      <c r="AW1" s="41"/>
      <c r="AX1" s="23" t="s">
        <v>141</v>
      </c>
      <c r="AY1" s="22"/>
      <c r="AZ1" s="22"/>
      <c r="BA1" s="22"/>
      <c r="BC1" s="41"/>
      <c r="BD1" s="23" t="s">
        <v>142</v>
      </c>
      <c r="BE1" s="22"/>
      <c r="BF1" s="22"/>
      <c r="BG1" s="22"/>
      <c r="BI1" s="41"/>
      <c r="BJ1" s="23" t="s">
        <v>145</v>
      </c>
      <c r="BK1" s="22"/>
      <c r="BL1" s="22"/>
      <c r="BM1" s="22"/>
      <c r="BO1" s="41"/>
      <c r="BP1" s="23" t="s">
        <v>147</v>
      </c>
      <c r="BQ1" s="22"/>
      <c r="BR1" s="22"/>
      <c r="BS1" s="22"/>
      <c r="BU1" s="41"/>
      <c r="BV1" s="23" t="s">
        <v>154</v>
      </c>
      <c r="BW1" s="22"/>
      <c r="BX1" s="22"/>
      <c r="BY1" s="22"/>
      <c r="CA1" s="41"/>
      <c r="CB1" s="23" t="s">
        <v>156</v>
      </c>
      <c r="CC1" s="22"/>
      <c r="CD1" s="22"/>
      <c r="CE1" s="22"/>
      <c r="CG1" s="41"/>
      <c r="CH1" s="23" t="s">
        <v>167</v>
      </c>
      <c r="CI1" s="22"/>
      <c r="CJ1" s="22"/>
      <c r="CK1" s="22"/>
      <c r="CM1" s="41"/>
      <c r="CN1" s="23" t="s">
        <v>168</v>
      </c>
      <c r="CO1" s="22"/>
      <c r="CP1" s="22"/>
      <c r="CQ1" s="22"/>
      <c r="CR1" s="22"/>
      <c r="CS1" s="41"/>
      <c r="CT1" s="23" t="s">
        <v>171</v>
      </c>
      <c r="CU1" s="22"/>
      <c r="CV1" s="22"/>
      <c r="CW1" s="22"/>
      <c r="CX1" s="22"/>
      <c r="CY1" s="41"/>
      <c r="CZ1" s="23" t="s">
        <v>175</v>
      </c>
      <c r="DA1" s="22"/>
      <c r="DB1" s="22"/>
      <c r="DC1" s="22"/>
    </row>
    <row r="2" spans="1:107" x14ac:dyDescent="0.25">
      <c r="A2" s="22"/>
      <c r="B2" s="14" t="s">
        <v>2</v>
      </c>
      <c r="C2" s="8" t="s">
        <v>0</v>
      </c>
      <c r="D2" s="8" t="s">
        <v>3</v>
      </c>
      <c r="E2" s="9" t="s">
        <v>4</v>
      </c>
      <c r="G2" s="22"/>
      <c r="H2" s="14" t="s">
        <v>2</v>
      </c>
      <c r="I2" s="8" t="s">
        <v>0</v>
      </c>
      <c r="J2" s="8" t="s">
        <v>3</v>
      </c>
      <c r="K2" s="9" t="s">
        <v>4</v>
      </c>
      <c r="M2" s="22"/>
      <c r="N2" s="14" t="s">
        <v>2</v>
      </c>
      <c r="O2" s="8" t="s">
        <v>0</v>
      </c>
      <c r="P2" s="8" t="s">
        <v>3</v>
      </c>
      <c r="Q2" s="9" t="s">
        <v>4</v>
      </c>
      <c r="S2" s="22"/>
      <c r="T2" s="14" t="s">
        <v>2</v>
      </c>
      <c r="U2" s="8" t="s">
        <v>0</v>
      </c>
      <c r="V2" s="8" t="s">
        <v>3</v>
      </c>
      <c r="W2" s="9" t="s">
        <v>4</v>
      </c>
      <c r="Y2" s="22"/>
      <c r="Z2" s="14" t="s">
        <v>2</v>
      </c>
      <c r="AA2" s="8" t="s">
        <v>0</v>
      </c>
      <c r="AB2" s="8" t="s">
        <v>3</v>
      </c>
      <c r="AC2" s="9" t="s">
        <v>4</v>
      </c>
      <c r="AE2" s="22"/>
      <c r="AF2" s="14" t="s">
        <v>2</v>
      </c>
      <c r="AG2" s="8" t="s">
        <v>0</v>
      </c>
      <c r="AH2" s="8" t="s">
        <v>3</v>
      </c>
      <c r="AI2" s="9" t="s">
        <v>4</v>
      </c>
      <c r="AK2" s="42"/>
      <c r="AL2" s="14" t="s">
        <v>2</v>
      </c>
      <c r="AM2" s="8" t="s">
        <v>0</v>
      </c>
      <c r="AN2" s="8" t="s">
        <v>3</v>
      </c>
      <c r="AO2" s="9" t="s">
        <v>4</v>
      </c>
      <c r="AQ2" s="42"/>
      <c r="AR2" s="14" t="s">
        <v>2</v>
      </c>
      <c r="AS2" s="8" t="s">
        <v>0</v>
      </c>
      <c r="AT2" s="8" t="s">
        <v>3</v>
      </c>
      <c r="AU2" s="9" t="s">
        <v>4</v>
      </c>
      <c r="AW2" s="42"/>
      <c r="AX2" s="14" t="s">
        <v>2</v>
      </c>
      <c r="AY2" s="8" t="s">
        <v>0</v>
      </c>
      <c r="AZ2" s="8" t="s">
        <v>3</v>
      </c>
      <c r="BA2" s="9" t="s">
        <v>4</v>
      </c>
      <c r="BC2" s="42"/>
      <c r="BD2" s="14" t="s">
        <v>2</v>
      </c>
      <c r="BE2" s="8" t="s">
        <v>0</v>
      </c>
      <c r="BF2" s="8" t="s">
        <v>3</v>
      </c>
      <c r="BG2" s="9" t="s">
        <v>4</v>
      </c>
      <c r="BI2" s="42"/>
      <c r="BJ2" s="14" t="s">
        <v>2</v>
      </c>
      <c r="BK2" s="8" t="s">
        <v>0</v>
      </c>
      <c r="BL2" s="8" t="s">
        <v>3</v>
      </c>
      <c r="BM2" s="9" t="s">
        <v>4</v>
      </c>
      <c r="BO2" s="42"/>
      <c r="BP2" s="14" t="s">
        <v>2</v>
      </c>
      <c r="BQ2" s="8" t="s">
        <v>0</v>
      </c>
      <c r="BR2" s="8" t="s">
        <v>3</v>
      </c>
      <c r="BS2" s="9" t="s">
        <v>4</v>
      </c>
      <c r="BU2" s="42"/>
      <c r="BV2" s="14" t="s">
        <v>2</v>
      </c>
      <c r="BW2" s="8" t="s">
        <v>0</v>
      </c>
      <c r="BX2" s="8" t="s">
        <v>3</v>
      </c>
      <c r="BY2" s="9" t="s">
        <v>4</v>
      </c>
      <c r="CA2" s="42"/>
      <c r="CB2" s="14" t="s">
        <v>2</v>
      </c>
      <c r="CC2" s="8" t="s">
        <v>0</v>
      </c>
      <c r="CD2" s="8" t="s">
        <v>3</v>
      </c>
      <c r="CE2" s="9" t="s">
        <v>4</v>
      </c>
      <c r="CG2" s="42"/>
      <c r="CH2" s="14" t="s">
        <v>2</v>
      </c>
      <c r="CI2" s="8" t="s">
        <v>0</v>
      </c>
      <c r="CJ2" s="8" t="s">
        <v>3</v>
      </c>
      <c r="CK2" s="9" t="s">
        <v>4</v>
      </c>
      <c r="CM2" s="42"/>
      <c r="CN2" s="14" t="s">
        <v>2</v>
      </c>
      <c r="CO2" s="8" t="s">
        <v>0</v>
      </c>
      <c r="CP2" s="8" t="s">
        <v>3</v>
      </c>
      <c r="CQ2" s="9" t="s">
        <v>4</v>
      </c>
      <c r="CR2" s="24"/>
      <c r="CS2" s="42"/>
      <c r="CT2" s="14" t="s">
        <v>2</v>
      </c>
      <c r="CU2" s="8" t="s">
        <v>0</v>
      </c>
      <c r="CV2" s="8" t="s">
        <v>3</v>
      </c>
      <c r="CW2" s="9" t="s">
        <v>4</v>
      </c>
      <c r="CX2" s="24"/>
      <c r="CY2" s="42"/>
      <c r="CZ2" s="14" t="s">
        <v>2</v>
      </c>
      <c r="DA2" s="8" t="s">
        <v>0</v>
      </c>
      <c r="DB2" s="8" t="s">
        <v>3</v>
      </c>
      <c r="DC2" s="9" t="s">
        <v>4</v>
      </c>
    </row>
    <row r="3" spans="1:107" x14ac:dyDescent="0.25">
      <c r="A3" s="21"/>
      <c r="B3" s="15" t="s">
        <v>58</v>
      </c>
      <c r="C3" s="4">
        <v>11</v>
      </c>
      <c r="D3" s="4">
        <v>15</v>
      </c>
      <c r="E3" s="55">
        <v>0.73333333333333328</v>
      </c>
      <c r="G3" s="21"/>
      <c r="H3" s="15" t="s">
        <v>49</v>
      </c>
      <c r="I3" s="4">
        <v>21</v>
      </c>
      <c r="J3" s="4">
        <v>30</v>
      </c>
      <c r="K3" s="55">
        <v>0.7</v>
      </c>
      <c r="M3" s="21"/>
      <c r="N3" s="15" t="s">
        <v>33</v>
      </c>
      <c r="O3" s="4">
        <v>30</v>
      </c>
      <c r="P3" s="4">
        <v>44</v>
      </c>
      <c r="Q3" s="55">
        <v>0.68181818181818177</v>
      </c>
      <c r="S3" s="21"/>
      <c r="T3" s="15" t="s">
        <v>49</v>
      </c>
      <c r="U3" s="4">
        <v>40</v>
      </c>
      <c r="V3" s="4">
        <v>58</v>
      </c>
      <c r="W3" s="55">
        <v>0.68965517241379315</v>
      </c>
      <c r="Y3" s="21"/>
      <c r="Z3" s="15" t="s">
        <v>33</v>
      </c>
      <c r="AA3" s="4">
        <v>48</v>
      </c>
      <c r="AB3" s="4">
        <v>72</v>
      </c>
      <c r="AC3" s="55">
        <v>0.66666666666666663</v>
      </c>
      <c r="AE3" s="21"/>
      <c r="AF3" s="15" t="s">
        <v>49</v>
      </c>
      <c r="AG3" s="4">
        <v>55</v>
      </c>
      <c r="AH3" s="4">
        <v>86</v>
      </c>
      <c r="AI3" s="55">
        <v>0.63953488372093026</v>
      </c>
      <c r="AK3" s="41"/>
      <c r="AL3" s="15" t="s">
        <v>33</v>
      </c>
      <c r="AM3" s="4">
        <v>66</v>
      </c>
      <c r="AN3" s="4">
        <v>100</v>
      </c>
      <c r="AO3" s="55">
        <v>0.66</v>
      </c>
      <c r="AQ3" s="41"/>
      <c r="AR3" s="15" t="s">
        <v>49</v>
      </c>
      <c r="AS3" s="4">
        <v>75</v>
      </c>
      <c r="AT3" s="4">
        <v>114</v>
      </c>
      <c r="AU3" s="55">
        <v>0.65789473684210531</v>
      </c>
      <c r="AW3" s="41"/>
      <c r="AX3" s="15" t="s">
        <v>49</v>
      </c>
      <c r="AY3" s="4">
        <v>83</v>
      </c>
      <c r="AZ3" s="4">
        <v>128</v>
      </c>
      <c r="BA3" s="55">
        <v>0.6484375</v>
      </c>
      <c r="BC3" s="41"/>
      <c r="BD3" s="15" t="s">
        <v>49</v>
      </c>
      <c r="BE3" s="4">
        <v>92</v>
      </c>
      <c r="BF3" s="4">
        <v>143</v>
      </c>
      <c r="BG3" s="55">
        <v>0.64335664335664333</v>
      </c>
      <c r="BI3" s="41"/>
      <c r="BJ3" s="15" t="s">
        <v>55</v>
      </c>
      <c r="BK3" s="4">
        <v>102</v>
      </c>
      <c r="BL3" s="4">
        <v>158</v>
      </c>
      <c r="BM3" s="55">
        <v>0.64556962025316456</v>
      </c>
      <c r="BO3" s="41"/>
      <c r="BP3" s="15" t="s">
        <v>49</v>
      </c>
      <c r="BQ3" s="4">
        <v>113</v>
      </c>
      <c r="BR3" s="4">
        <v>173</v>
      </c>
      <c r="BS3" s="55">
        <v>0.65317919075144504</v>
      </c>
      <c r="BU3" s="41"/>
      <c r="BV3" s="15" t="s">
        <v>49</v>
      </c>
      <c r="BW3" s="4">
        <v>125</v>
      </c>
      <c r="BX3" s="4">
        <v>188</v>
      </c>
      <c r="BY3" s="55">
        <v>0.66489361702127658</v>
      </c>
      <c r="CA3" s="41"/>
      <c r="CB3" s="15" t="s">
        <v>49</v>
      </c>
      <c r="CC3" s="4">
        <v>132</v>
      </c>
      <c r="CD3" s="4">
        <v>203</v>
      </c>
      <c r="CE3" s="55">
        <v>0.65024630541871919</v>
      </c>
      <c r="CG3" s="41"/>
      <c r="CH3" s="15" t="s">
        <v>49</v>
      </c>
      <c r="CI3" s="4">
        <v>141</v>
      </c>
      <c r="CJ3" s="4">
        <v>218</v>
      </c>
      <c r="CK3" s="55">
        <v>0.64678899082568808</v>
      </c>
      <c r="CM3" s="41"/>
      <c r="CN3" s="15" t="s">
        <v>33</v>
      </c>
      <c r="CO3" s="4">
        <v>149</v>
      </c>
      <c r="CP3" s="4">
        <v>233</v>
      </c>
      <c r="CQ3" s="55">
        <v>0.63948497854077258</v>
      </c>
      <c r="CR3" s="25"/>
      <c r="CS3" s="41"/>
      <c r="CT3" s="15" t="s">
        <v>28</v>
      </c>
      <c r="CU3" s="4">
        <v>158</v>
      </c>
      <c r="CV3" s="4">
        <v>248</v>
      </c>
      <c r="CW3" s="55">
        <v>0.63709677419354838</v>
      </c>
      <c r="CX3" s="25"/>
      <c r="CY3" s="41">
        <v>1</v>
      </c>
      <c r="CZ3" s="15" t="s">
        <v>49</v>
      </c>
      <c r="DA3" s="4">
        <v>165</v>
      </c>
      <c r="DB3" s="4">
        <v>259</v>
      </c>
      <c r="DC3" s="55">
        <v>0.63706563706563701</v>
      </c>
    </row>
    <row r="4" spans="1:107" x14ac:dyDescent="0.25">
      <c r="A4" s="21"/>
      <c r="B4" s="15" t="s">
        <v>49</v>
      </c>
      <c r="C4" s="4">
        <v>10</v>
      </c>
      <c r="D4" s="4">
        <v>15</v>
      </c>
      <c r="E4" s="55">
        <v>0.66666666666666663</v>
      </c>
      <c r="G4" s="21"/>
      <c r="H4" s="15" t="s">
        <v>58</v>
      </c>
      <c r="I4" s="4">
        <v>21</v>
      </c>
      <c r="J4" s="4">
        <v>30</v>
      </c>
      <c r="K4" s="55">
        <v>0.7</v>
      </c>
      <c r="M4" s="21"/>
      <c r="N4" s="15" t="s">
        <v>30</v>
      </c>
      <c r="O4" s="4">
        <v>29</v>
      </c>
      <c r="P4" s="4">
        <v>44</v>
      </c>
      <c r="Q4" s="55">
        <v>0.65909090909090906</v>
      </c>
      <c r="S4" s="21"/>
      <c r="T4" s="15" t="s">
        <v>48</v>
      </c>
      <c r="U4" s="4">
        <v>39</v>
      </c>
      <c r="V4" s="4">
        <v>58</v>
      </c>
      <c r="W4" s="55">
        <v>0.67241379310344829</v>
      </c>
      <c r="Y4" s="21"/>
      <c r="Z4" s="15" t="s">
        <v>49</v>
      </c>
      <c r="AA4" s="4">
        <v>47</v>
      </c>
      <c r="AB4" s="4">
        <v>72</v>
      </c>
      <c r="AC4" s="55">
        <v>0.65277777777777779</v>
      </c>
      <c r="AE4" s="21"/>
      <c r="AF4" s="15" t="s">
        <v>33</v>
      </c>
      <c r="AG4" s="4">
        <v>54</v>
      </c>
      <c r="AH4" s="4">
        <v>86</v>
      </c>
      <c r="AI4" s="55">
        <v>0.62790697674418605</v>
      </c>
      <c r="AK4" s="41"/>
      <c r="AL4" s="15" t="s">
        <v>49</v>
      </c>
      <c r="AM4" s="4">
        <v>65</v>
      </c>
      <c r="AN4" s="4">
        <v>100</v>
      </c>
      <c r="AO4" s="55">
        <v>0.65</v>
      </c>
      <c r="AQ4" s="41"/>
      <c r="AR4" s="15" t="s">
        <v>58</v>
      </c>
      <c r="AS4" s="4">
        <v>74</v>
      </c>
      <c r="AT4" s="4">
        <v>114</v>
      </c>
      <c r="AU4" s="55">
        <v>0.64912280701754388</v>
      </c>
      <c r="AW4" s="41"/>
      <c r="AX4" s="15" t="s">
        <v>33</v>
      </c>
      <c r="AY4" s="4">
        <v>82</v>
      </c>
      <c r="AZ4" s="4">
        <v>128</v>
      </c>
      <c r="BA4" s="55">
        <v>0.640625</v>
      </c>
      <c r="BC4" s="41"/>
      <c r="BD4" s="15" t="s">
        <v>33</v>
      </c>
      <c r="BE4" s="4">
        <v>91</v>
      </c>
      <c r="BF4" s="4">
        <v>143</v>
      </c>
      <c r="BG4" s="55">
        <v>0.63636363636363635</v>
      </c>
      <c r="BI4" s="41"/>
      <c r="BJ4" s="15" t="s">
        <v>49</v>
      </c>
      <c r="BK4" s="4">
        <v>101</v>
      </c>
      <c r="BL4" s="4">
        <v>158</v>
      </c>
      <c r="BM4" s="55">
        <v>0.63924050632911389</v>
      </c>
      <c r="BO4" s="41"/>
      <c r="BP4" s="15" t="s">
        <v>55</v>
      </c>
      <c r="BQ4" s="4">
        <v>113</v>
      </c>
      <c r="BR4" s="4">
        <v>173</v>
      </c>
      <c r="BS4" s="55">
        <v>0.65317919075144504</v>
      </c>
      <c r="BU4" s="41"/>
      <c r="BV4" s="15" t="s">
        <v>33</v>
      </c>
      <c r="BW4" s="4">
        <v>122</v>
      </c>
      <c r="BX4" s="4">
        <v>188</v>
      </c>
      <c r="BY4" s="55">
        <v>0.64893617021276595</v>
      </c>
      <c r="CA4" s="41"/>
      <c r="CB4" s="15" t="s">
        <v>55</v>
      </c>
      <c r="CC4" s="4">
        <v>131</v>
      </c>
      <c r="CD4" s="4">
        <v>203</v>
      </c>
      <c r="CE4" s="55">
        <v>0.64532019704433496</v>
      </c>
      <c r="CG4" s="41"/>
      <c r="CH4" s="15" t="s">
        <v>28</v>
      </c>
      <c r="CI4" s="4">
        <v>140</v>
      </c>
      <c r="CJ4" s="4">
        <v>218</v>
      </c>
      <c r="CK4" s="55">
        <v>0.64220183486238536</v>
      </c>
      <c r="CM4" s="41"/>
      <c r="CN4" s="15" t="s">
        <v>49</v>
      </c>
      <c r="CO4" s="4">
        <v>148</v>
      </c>
      <c r="CP4" s="4">
        <v>233</v>
      </c>
      <c r="CQ4" s="55">
        <v>0.63519313304721026</v>
      </c>
      <c r="CR4" s="25"/>
      <c r="CS4" s="41"/>
      <c r="CT4" s="15" t="s">
        <v>49</v>
      </c>
      <c r="CU4" s="4">
        <v>157</v>
      </c>
      <c r="CV4" s="4">
        <v>248</v>
      </c>
      <c r="CW4" s="55">
        <v>0.63306451612903225</v>
      </c>
      <c r="CX4" s="25"/>
      <c r="CY4" s="41" t="s">
        <v>172</v>
      </c>
      <c r="CZ4" s="15" t="s">
        <v>28</v>
      </c>
      <c r="DA4" s="4">
        <v>163</v>
      </c>
      <c r="DB4" s="4">
        <v>259</v>
      </c>
      <c r="DC4" s="55">
        <v>0.62934362934362931</v>
      </c>
    </row>
    <row r="5" spans="1:107" x14ac:dyDescent="0.25">
      <c r="A5" s="21"/>
      <c r="B5" s="15" t="s">
        <v>30</v>
      </c>
      <c r="C5" s="4">
        <v>9</v>
      </c>
      <c r="D5" s="4">
        <v>15</v>
      </c>
      <c r="E5" s="55">
        <v>0.6</v>
      </c>
      <c r="G5" s="21"/>
      <c r="H5" s="15" t="s">
        <v>43</v>
      </c>
      <c r="I5" s="4">
        <v>20</v>
      </c>
      <c r="J5" s="4">
        <v>30</v>
      </c>
      <c r="K5" s="55">
        <v>0.66666666666666663</v>
      </c>
      <c r="M5" s="21"/>
      <c r="N5" s="15" t="s">
        <v>48</v>
      </c>
      <c r="O5" s="4">
        <v>29</v>
      </c>
      <c r="P5" s="4">
        <v>44</v>
      </c>
      <c r="Q5" s="55">
        <v>0.65909090909090906</v>
      </c>
      <c r="S5" s="21"/>
      <c r="T5" s="15" t="s">
        <v>33</v>
      </c>
      <c r="U5" s="4">
        <v>39</v>
      </c>
      <c r="V5" s="4">
        <v>58</v>
      </c>
      <c r="W5" s="55">
        <v>0.67241379310344829</v>
      </c>
      <c r="Y5" s="21"/>
      <c r="Z5" s="15" t="s">
        <v>52</v>
      </c>
      <c r="AA5" s="4">
        <v>47</v>
      </c>
      <c r="AB5" s="4">
        <v>72</v>
      </c>
      <c r="AC5" s="55">
        <v>0.65277777777777779</v>
      </c>
      <c r="AE5" s="21"/>
      <c r="AF5" s="15" t="s">
        <v>52</v>
      </c>
      <c r="AG5" s="4">
        <v>53</v>
      </c>
      <c r="AH5" s="4">
        <v>86</v>
      </c>
      <c r="AI5" s="55">
        <v>0.61627906976744184</v>
      </c>
      <c r="AK5" s="41"/>
      <c r="AL5" s="15" t="s">
        <v>58</v>
      </c>
      <c r="AM5" s="4">
        <v>65</v>
      </c>
      <c r="AN5" s="4">
        <v>100</v>
      </c>
      <c r="AO5" s="55">
        <v>0.65</v>
      </c>
      <c r="AQ5" s="41"/>
      <c r="AR5" s="15" t="s">
        <v>52</v>
      </c>
      <c r="AS5" s="4">
        <v>73</v>
      </c>
      <c r="AT5" s="4">
        <v>114</v>
      </c>
      <c r="AU5" s="55">
        <v>0.64035087719298245</v>
      </c>
      <c r="AW5" s="41"/>
      <c r="AX5" s="15" t="s">
        <v>48</v>
      </c>
      <c r="AY5" s="4">
        <v>80</v>
      </c>
      <c r="AZ5" s="4">
        <v>128</v>
      </c>
      <c r="BA5" s="55">
        <v>0.625</v>
      </c>
      <c r="BC5" s="41"/>
      <c r="BD5" s="15" t="s">
        <v>55</v>
      </c>
      <c r="BE5" s="4">
        <v>89</v>
      </c>
      <c r="BF5" s="4">
        <v>143</v>
      </c>
      <c r="BG5" s="55">
        <v>0.6223776223776224</v>
      </c>
      <c r="BI5" s="41"/>
      <c r="BJ5" s="15" t="s">
        <v>33</v>
      </c>
      <c r="BK5" s="4">
        <v>101</v>
      </c>
      <c r="BL5" s="4">
        <v>158</v>
      </c>
      <c r="BM5" s="55">
        <v>0.63924050632911389</v>
      </c>
      <c r="BO5" s="41"/>
      <c r="BP5" s="15" t="s">
        <v>33</v>
      </c>
      <c r="BQ5" s="4">
        <v>112</v>
      </c>
      <c r="BR5" s="4">
        <v>173</v>
      </c>
      <c r="BS5" s="55">
        <v>0.64739884393063585</v>
      </c>
      <c r="BU5" s="41"/>
      <c r="BV5" s="15" t="s">
        <v>55</v>
      </c>
      <c r="BW5" s="4">
        <v>121</v>
      </c>
      <c r="BX5" s="4">
        <v>188</v>
      </c>
      <c r="BY5" s="55">
        <v>0.6436170212765957</v>
      </c>
      <c r="CA5" s="41"/>
      <c r="CB5" s="15" t="s">
        <v>33</v>
      </c>
      <c r="CC5" s="4">
        <v>130</v>
      </c>
      <c r="CD5" s="4">
        <v>203</v>
      </c>
      <c r="CE5" s="55">
        <v>0.64039408866995073</v>
      </c>
      <c r="CG5" s="41"/>
      <c r="CH5" s="15" t="s">
        <v>55</v>
      </c>
      <c r="CI5" s="4">
        <v>140</v>
      </c>
      <c r="CJ5" s="4">
        <v>218</v>
      </c>
      <c r="CK5" s="55">
        <v>0.64220183486238536</v>
      </c>
      <c r="CM5" s="41"/>
      <c r="CN5" s="15" t="s">
        <v>28</v>
      </c>
      <c r="CO5" s="4">
        <v>147</v>
      </c>
      <c r="CP5" s="4">
        <v>233</v>
      </c>
      <c r="CQ5" s="55">
        <v>0.63090128755364805</v>
      </c>
      <c r="CR5" s="25"/>
      <c r="CS5" s="41"/>
      <c r="CT5" s="15" t="s">
        <v>55</v>
      </c>
      <c r="CU5" s="4">
        <v>157</v>
      </c>
      <c r="CV5" s="4">
        <v>248</v>
      </c>
      <c r="CW5" s="55">
        <v>0.63306451612903225</v>
      </c>
      <c r="CX5" s="25"/>
      <c r="CY5" s="41" t="s">
        <v>172</v>
      </c>
      <c r="CZ5" s="15" t="s">
        <v>55</v>
      </c>
      <c r="DA5" s="4">
        <v>163</v>
      </c>
      <c r="DB5" s="4">
        <v>259</v>
      </c>
      <c r="DC5" s="55">
        <v>0.62934362934362931</v>
      </c>
    </row>
    <row r="6" spans="1:107" x14ac:dyDescent="0.25">
      <c r="A6" s="21"/>
      <c r="B6" s="15" t="s">
        <v>48</v>
      </c>
      <c r="C6" s="4">
        <v>9</v>
      </c>
      <c r="D6" s="4">
        <v>15</v>
      </c>
      <c r="E6" s="55">
        <v>0.6</v>
      </c>
      <c r="G6" s="21"/>
      <c r="H6" s="15" t="s">
        <v>33</v>
      </c>
      <c r="I6" s="4">
        <v>20</v>
      </c>
      <c r="J6" s="4">
        <v>30</v>
      </c>
      <c r="K6" s="55">
        <v>0.66666666666666663</v>
      </c>
      <c r="M6" s="21"/>
      <c r="N6" s="15" t="s">
        <v>49</v>
      </c>
      <c r="O6" s="4">
        <v>29</v>
      </c>
      <c r="P6" s="4">
        <v>44</v>
      </c>
      <c r="Q6" s="55">
        <v>0.65909090909090906</v>
      </c>
      <c r="S6" s="21"/>
      <c r="T6" s="15" t="s">
        <v>30</v>
      </c>
      <c r="U6" s="4">
        <v>38</v>
      </c>
      <c r="V6" s="4">
        <v>58</v>
      </c>
      <c r="W6" s="55">
        <v>0.65517241379310343</v>
      </c>
      <c r="Y6" s="21"/>
      <c r="Z6" s="15" t="s">
        <v>30</v>
      </c>
      <c r="AA6" s="4">
        <v>46</v>
      </c>
      <c r="AB6" s="4">
        <v>72</v>
      </c>
      <c r="AC6" s="55">
        <v>0.63888888888888884</v>
      </c>
      <c r="AE6" s="21"/>
      <c r="AF6" s="15" t="s">
        <v>30</v>
      </c>
      <c r="AG6" s="4">
        <v>52</v>
      </c>
      <c r="AH6" s="4">
        <v>86</v>
      </c>
      <c r="AI6" s="55">
        <v>0.60465116279069764</v>
      </c>
      <c r="AK6" s="41"/>
      <c r="AL6" s="15" t="s">
        <v>30</v>
      </c>
      <c r="AM6" s="4">
        <v>64</v>
      </c>
      <c r="AN6" s="4">
        <v>100</v>
      </c>
      <c r="AO6" s="55">
        <v>0.64</v>
      </c>
      <c r="AQ6" s="41"/>
      <c r="AR6" s="15" t="s">
        <v>33</v>
      </c>
      <c r="AS6" s="4">
        <v>73</v>
      </c>
      <c r="AT6" s="4">
        <v>114</v>
      </c>
      <c r="AU6" s="55">
        <v>0.64035087719298245</v>
      </c>
      <c r="AW6" s="41"/>
      <c r="AX6" s="15" t="s">
        <v>34</v>
      </c>
      <c r="AY6" s="4">
        <v>80</v>
      </c>
      <c r="AZ6" s="4">
        <v>128</v>
      </c>
      <c r="BA6" s="55">
        <v>0.625</v>
      </c>
      <c r="BC6" s="41"/>
      <c r="BD6" s="15" t="s">
        <v>34</v>
      </c>
      <c r="BE6" s="4">
        <v>89</v>
      </c>
      <c r="BF6" s="4">
        <v>143</v>
      </c>
      <c r="BG6" s="55">
        <v>0.6223776223776224</v>
      </c>
      <c r="BI6" s="41"/>
      <c r="BJ6" s="15" t="s">
        <v>34</v>
      </c>
      <c r="BK6" s="4">
        <v>101</v>
      </c>
      <c r="BL6" s="4">
        <v>158</v>
      </c>
      <c r="BM6" s="55">
        <v>0.63924050632911389</v>
      </c>
      <c r="BO6" s="41"/>
      <c r="BP6" s="15" t="s">
        <v>34</v>
      </c>
      <c r="BQ6" s="4">
        <v>111</v>
      </c>
      <c r="BR6" s="4">
        <v>173</v>
      </c>
      <c r="BS6" s="55">
        <v>0.64161849710982655</v>
      </c>
      <c r="BU6" s="41"/>
      <c r="BV6" s="15" t="s">
        <v>54</v>
      </c>
      <c r="BW6" s="4">
        <v>120</v>
      </c>
      <c r="BX6" s="4">
        <v>188</v>
      </c>
      <c r="BY6" s="55">
        <v>0.63829787234042556</v>
      </c>
      <c r="CA6" s="41"/>
      <c r="CB6" s="15" t="s">
        <v>28</v>
      </c>
      <c r="CC6" s="4">
        <v>129</v>
      </c>
      <c r="CD6" s="4">
        <v>203</v>
      </c>
      <c r="CE6" s="55">
        <v>0.6354679802955665</v>
      </c>
      <c r="CG6" s="41"/>
      <c r="CH6" s="15" t="s">
        <v>33</v>
      </c>
      <c r="CI6" s="4">
        <v>140</v>
      </c>
      <c r="CJ6" s="4">
        <v>218</v>
      </c>
      <c r="CK6" s="55">
        <v>0.64220183486238536</v>
      </c>
      <c r="CM6" s="41"/>
      <c r="CN6" s="15" t="s">
        <v>55</v>
      </c>
      <c r="CO6" s="4">
        <v>147</v>
      </c>
      <c r="CP6" s="4">
        <v>233</v>
      </c>
      <c r="CQ6" s="55">
        <v>0.63090128755364805</v>
      </c>
      <c r="CR6" s="25"/>
      <c r="CS6" s="41"/>
      <c r="CT6" s="15" t="s">
        <v>58</v>
      </c>
      <c r="CU6" s="4">
        <v>156</v>
      </c>
      <c r="CV6" s="4">
        <v>248</v>
      </c>
      <c r="CW6" s="55">
        <v>0.62903225806451613</v>
      </c>
      <c r="CX6" s="25"/>
      <c r="CY6" s="41" t="s">
        <v>172</v>
      </c>
      <c r="CZ6" s="15" t="s">
        <v>34</v>
      </c>
      <c r="DA6" s="4">
        <v>163</v>
      </c>
      <c r="DB6" s="4">
        <v>259</v>
      </c>
      <c r="DC6" s="55">
        <v>0.62934362934362931</v>
      </c>
    </row>
    <row r="7" spans="1:107" x14ac:dyDescent="0.25">
      <c r="A7" s="21"/>
      <c r="B7" s="15" t="s">
        <v>33</v>
      </c>
      <c r="C7" s="4">
        <v>9</v>
      </c>
      <c r="D7" s="4">
        <v>15</v>
      </c>
      <c r="E7" s="55">
        <v>0.6</v>
      </c>
      <c r="G7" s="21"/>
      <c r="H7" s="15" t="s">
        <v>45</v>
      </c>
      <c r="I7" s="4">
        <v>19</v>
      </c>
      <c r="J7" s="4">
        <v>30</v>
      </c>
      <c r="K7" s="55">
        <v>0.6333333333333333</v>
      </c>
      <c r="M7" s="21"/>
      <c r="N7" s="15" t="s">
        <v>43</v>
      </c>
      <c r="O7" s="4">
        <v>29</v>
      </c>
      <c r="P7" s="4">
        <v>44</v>
      </c>
      <c r="Q7" s="55">
        <v>0.65909090909090906</v>
      </c>
      <c r="S7" s="21"/>
      <c r="T7" s="15" t="s">
        <v>52</v>
      </c>
      <c r="U7" s="4">
        <v>38</v>
      </c>
      <c r="V7" s="4">
        <v>58</v>
      </c>
      <c r="W7" s="55">
        <v>0.65517241379310343</v>
      </c>
      <c r="Y7" s="21"/>
      <c r="Z7" s="15" t="s">
        <v>48</v>
      </c>
      <c r="AA7" s="4">
        <v>46</v>
      </c>
      <c r="AB7" s="4">
        <v>72</v>
      </c>
      <c r="AC7" s="55">
        <v>0.63888888888888884</v>
      </c>
      <c r="AE7" s="21"/>
      <c r="AF7" s="15" t="s">
        <v>48</v>
      </c>
      <c r="AG7" s="4">
        <v>52</v>
      </c>
      <c r="AH7" s="4">
        <v>86</v>
      </c>
      <c r="AI7" s="55">
        <v>0.60465116279069764</v>
      </c>
      <c r="AK7" s="41"/>
      <c r="AL7" s="15" t="s">
        <v>52</v>
      </c>
      <c r="AM7" s="4">
        <v>63</v>
      </c>
      <c r="AN7" s="4">
        <v>100</v>
      </c>
      <c r="AO7" s="55">
        <v>0.63</v>
      </c>
      <c r="AQ7" s="41"/>
      <c r="AR7" s="15" t="s">
        <v>28</v>
      </c>
      <c r="AS7" s="4">
        <v>71</v>
      </c>
      <c r="AT7" s="4">
        <v>114</v>
      </c>
      <c r="AU7" s="55">
        <v>0.6228070175438597</v>
      </c>
      <c r="AW7" s="41"/>
      <c r="AX7" s="15" t="s">
        <v>58</v>
      </c>
      <c r="AY7" s="4">
        <v>80</v>
      </c>
      <c r="AZ7" s="4">
        <v>128</v>
      </c>
      <c r="BA7" s="55">
        <v>0.625</v>
      </c>
      <c r="BC7" s="41"/>
      <c r="BD7" s="15" t="s">
        <v>58</v>
      </c>
      <c r="BE7" s="4">
        <v>89</v>
      </c>
      <c r="BF7" s="4">
        <v>143</v>
      </c>
      <c r="BG7" s="55">
        <v>0.6223776223776224</v>
      </c>
      <c r="BI7" s="41"/>
      <c r="BJ7" s="15" t="s">
        <v>28</v>
      </c>
      <c r="BK7" s="4">
        <v>99</v>
      </c>
      <c r="BL7" s="4">
        <v>158</v>
      </c>
      <c r="BM7" s="55">
        <v>0.62658227848101267</v>
      </c>
      <c r="BO7" s="41"/>
      <c r="BP7" s="15" t="s">
        <v>28</v>
      </c>
      <c r="BQ7" s="4">
        <v>109</v>
      </c>
      <c r="BR7" s="4">
        <v>173</v>
      </c>
      <c r="BS7" s="55">
        <v>0.63005780346820806</v>
      </c>
      <c r="BU7" s="41"/>
      <c r="BV7" s="15" t="s">
        <v>34</v>
      </c>
      <c r="BW7" s="4">
        <v>120</v>
      </c>
      <c r="BX7" s="4">
        <v>188</v>
      </c>
      <c r="BY7" s="55">
        <v>0.63829787234042556</v>
      </c>
      <c r="CA7" s="41"/>
      <c r="CB7" s="15" t="s">
        <v>58</v>
      </c>
      <c r="CC7" s="4">
        <v>129</v>
      </c>
      <c r="CD7" s="4">
        <v>203</v>
      </c>
      <c r="CE7" s="55">
        <v>0.6354679802955665</v>
      </c>
      <c r="CG7" s="41"/>
      <c r="CH7" s="15" t="s">
        <v>54</v>
      </c>
      <c r="CI7" s="4">
        <v>138</v>
      </c>
      <c r="CJ7" s="4">
        <v>218</v>
      </c>
      <c r="CK7" s="55">
        <v>0.6330275229357798</v>
      </c>
      <c r="CM7" s="41"/>
      <c r="CN7" s="15" t="s">
        <v>58</v>
      </c>
      <c r="CO7" s="4">
        <v>147</v>
      </c>
      <c r="CP7" s="4">
        <v>233</v>
      </c>
      <c r="CQ7" s="55">
        <v>0.63090128755364805</v>
      </c>
      <c r="CR7" s="25"/>
      <c r="CS7" s="41"/>
      <c r="CT7" s="15" t="s">
        <v>33</v>
      </c>
      <c r="CU7" s="4">
        <v>155</v>
      </c>
      <c r="CV7" s="4">
        <v>248</v>
      </c>
      <c r="CW7" s="55">
        <v>0.625</v>
      </c>
      <c r="CX7" s="25"/>
      <c r="CY7" s="41" t="s">
        <v>173</v>
      </c>
      <c r="CZ7" s="15" t="s">
        <v>54</v>
      </c>
      <c r="DA7" s="4">
        <v>162</v>
      </c>
      <c r="DB7" s="4">
        <v>259</v>
      </c>
      <c r="DC7" s="55">
        <v>0.62548262548262545</v>
      </c>
    </row>
    <row r="8" spans="1:107" x14ac:dyDescent="0.25">
      <c r="A8" s="21"/>
      <c r="B8" s="15" t="s">
        <v>45</v>
      </c>
      <c r="C8" s="4">
        <v>8</v>
      </c>
      <c r="D8" s="4">
        <v>15</v>
      </c>
      <c r="E8" s="55">
        <v>0.53333333333333333</v>
      </c>
      <c r="G8" s="21"/>
      <c r="H8" s="15" t="s">
        <v>28</v>
      </c>
      <c r="I8" s="4">
        <v>18</v>
      </c>
      <c r="J8" s="4">
        <v>30</v>
      </c>
      <c r="K8" s="55">
        <v>0.6</v>
      </c>
      <c r="M8" s="21"/>
      <c r="N8" s="15" t="s">
        <v>28</v>
      </c>
      <c r="O8" s="4">
        <v>28</v>
      </c>
      <c r="P8" s="4">
        <v>44</v>
      </c>
      <c r="Q8" s="55">
        <v>0.63636363636363635</v>
      </c>
      <c r="S8" s="21"/>
      <c r="T8" s="15" t="s">
        <v>28</v>
      </c>
      <c r="U8" s="4">
        <v>37</v>
      </c>
      <c r="V8" s="4">
        <v>58</v>
      </c>
      <c r="W8" s="55">
        <v>0.63793103448275867</v>
      </c>
      <c r="Y8" s="21"/>
      <c r="Z8" s="15" t="s">
        <v>28</v>
      </c>
      <c r="AA8" s="4">
        <v>44</v>
      </c>
      <c r="AB8" s="4">
        <v>72</v>
      </c>
      <c r="AC8" s="55">
        <v>0.61111111111111116</v>
      </c>
      <c r="AE8" s="21"/>
      <c r="AF8" s="15" t="s">
        <v>58</v>
      </c>
      <c r="AG8" s="4">
        <v>52</v>
      </c>
      <c r="AH8" s="4">
        <v>86</v>
      </c>
      <c r="AI8" s="55">
        <v>0.60465116279069764</v>
      </c>
      <c r="AK8" s="41"/>
      <c r="AL8" s="15" t="s">
        <v>28</v>
      </c>
      <c r="AM8" s="4">
        <v>62</v>
      </c>
      <c r="AN8" s="4">
        <v>100</v>
      </c>
      <c r="AO8" s="55">
        <v>0.62</v>
      </c>
      <c r="AQ8" s="41"/>
      <c r="AR8" s="15" t="s">
        <v>30</v>
      </c>
      <c r="AS8" s="4">
        <v>71</v>
      </c>
      <c r="AT8" s="4">
        <v>114</v>
      </c>
      <c r="AU8" s="55">
        <v>0.6228070175438597</v>
      </c>
      <c r="AW8" s="41"/>
      <c r="AX8" s="15" t="s">
        <v>28</v>
      </c>
      <c r="AY8" s="4">
        <v>79</v>
      </c>
      <c r="AZ8" s="4">
        <v>128</v>
      </c>
      <c r="BA8" s="55">
        <v>0.6171875</v>
      </c>
      <c r="BC8" s="41"/>
      <c r="BD8" s="15" t="s">
        <v>52</v>
      </c>
      <c r="BE8" s="4">
        <v>88</v>
      </c>
      <c r="BF8" s="4">
        <v>143</v>
      </c>
      <c r="BG8" s="55">
        <v>0.61538461538461542</v>
      </c>
      <c r="BI8" s="41"/>
      <c r="BJ8" s="15" t="s">
        <v>52</v>
      </c>
      <c r="BK8" s="4">
        <v>99</v>
      </c>
      <c r="BL8" s="4">
        <v>158</v>
      </c>
      <c r="BM8" s="55">
        <v>0.62658227848101267</v>
      </c>
      <c r="BO8" s="41"/>
      <c r="BP8" s="15" t="s">
        <v>52</v>
      </c>
      <c r="BQ8" s="4">
        <v>109</v>
      </c>
      <c r="BR8" s="4">
        <v>173</v>
      </c>
      <c r="BS8" s="55">
        <v>0.63005780346820806</v>
      </c>
      <c r="BU8" s="41"/>
      <c r="BV8" s="15" t="s">
        <v>48</v>
      </c>
      <c r="BW8" s="4">
        <v>119</v>
      </c>
      <c r="BX8" s="4">
        <v>188</v>
      </c>
      <c r="BY8" s="55">
        <v>0.63297872340425532</v>
      </c>
      <c r="CA8" s="41"/>
      <c r="CB8" s="15" t="s">
        <v>52</v>
      </c>
      <c r="CC8" s="4">
        <v>128</v>
      </c>
      <c r="CD8" s="4">
        <v>203</v>
      </c>
      <c r="CE8" s="55">
        <v>0.63054187192118227</v>
      </c>
      <c r="CG8" s="41"/>
      <c r="CH8" s="15" t="s">
        <v>34</v>
      </c>
      <c r="CI8" s="4">
        <v>137</v>
      </c>
      <c r="CJ8" s="4">
        <v>218</v>
      </c>
      <c r="CK8" s="55">
        <v>0.62844036697247707</v>
      </c>
      <c r="CM8" s="41"/>
      <c r="CN8" s="15" t="s">
        <v>54</v>
      </c>
      <c r="CO8" s="4">
        <v>146</v>
      </c>
      <c r="CP8" s="4">
        <v>233</v>
      </c>
      <c r="CQ8" s="55">
        <v>0.62660944206008584</v>
      </c>
      <c r="CR8" s="25"/>
      <c r="CS8" s="41"/>
      <c r="CT8" s="15" t="s">
        <v>54</v>
      </c>
      <c r="CU8" s="4">
        <v>155</v>
      </c>
      <c r="CV8" s="4">
        <v>248</v>
      </c>
      <c r="CW8" s="55">
        <v>0.625</v>
      </c>
      <c r="CX8" s="25"/>
      <c r="CY8" s="41" t="s">
        <v>173</v>
      </c>
      <c r="CZ8" s="15" t="s">
        <v>33</v>
      </c>
      <c r="DA8" s="4">
        <v>162</v>
      </c>
      <c r="DB8" s="4">
        <v>259</v>
      </c>
      <c r="DC8" s="55">
        <v>0.62548262548262545</v>
      </c>
    </row>
    <row r="9" spans="1:107" x14ac:dyDescent="0.25">
      <c r="A9" s="21"/>
      <c r="B9" s="15" t="s">
        <v>50</v>
      </c>
      <c r="C9" s="4">
        <v>8</v>
      </c>
      <c r="D9" s="4">
        <v>15</v>
      </c>
      <c r="E9" s="55">
        <v>0.53333333333333333</v>
      </c>
      <c r="G9" s="21"/>
      <c r="H9" s="15" t="s">
        <v>30</v>
      </c>
      <c r="I9" s="4">
        <v>18</v>
      </c>
      <c r="J9" s="4">
        <v>30</v>
      </c>
      <c r="K9" s="55">
        <v>0.6</v>
      </c>
      <c r="M9" s="21"/>
      <c r="N9" s="15" t="s">
        <v>58</v>
      </c>
      <c r="O9" s="4">
        <v>28</v>
      </c>
      <c r="P9" s="4">
        <v>44</v>
      </c>
      <c r="Q9" s="55">
        <v>0.63636363636363635</v>
      </c>
      <c r="S9" s="21"/>
      <c r="T9" s="15" t="s">
        <v>43</v>
      </c>
      <c r="U9" s="4">
        <v>36</v>
      </c>
      <c r="V9" s="4">
        <v>58</v>
      </c>
      <c r="W9" s="55">
        <v>0.62068965517241381</v>
      </c>
      <c r="Y9" s="21"/>
      <c r="Z9" s="15" t="s">
        <v>34</v>
      </c>
      <c r="AA9" s="4">
        <v>44</v>
      </c>
      <c r="AB9" s="4">
        <v>72</v>
      </c>
      <c r="AC9" s="55">
        <v>0.61111111111111116</v>
      </c>
      <c r="AE9" s="21"/>
      <c r="AF9" s="15" t="s">
        <v>28</v>
      </c>
      <c r="AG9" s="4">
        <v>51</v>
      </c>
      <c r="AH9" s="4">
        <v>86</v>
      </c>
      <c r="AI9" s="55">
        <v>0.59302325581395354</v>
      </c>
      <c r="AK9" s="41"/>
      <c r="AL9" s="15" t="s">
        <v>48</v>
      </c>
      <c r="AM9" s="4">
        <v>62</v>
      </c>
      <c r="AN9" s="4">
        <v>100</v>
      </c>
      <c r="AO9" s="55">
        <v>0.62</v>
      </c>
      <c r="AQ9" s="41"/>
      <c r="AR9" s="15" t="s">
        <v>48</v>
      </c>
      <c r="AS9" s="4">
        <v>71</v>
      </c>
      <c r="AT9" s="4">
        <v>114</v>
      </c>
      <c r="AU9" s="55">
        <v>0.6228070175438597</v>
      </c>
      <c r="AW9" s="41"/>
      <c r="AX9" s="15" t="s">
        <v>52</v>
      </c>
      <c r="AY9" s="4">
        <v>79</v>
      </c>
      <c r="AZ9" s="4">
        <v>128</v>
      </c>
      <c r="BA9" s="55">
        <v>0.6171875</v>
      </c>
      <c r="BC9" s="41"/>
      <c r="BD9" s="15" t="s">
        <v>28</v>
      </c>
      <c r="BE9" s="4">
        <v>87</v>
      </c>
      <c r="BF9" s="4">
        <v>143</v>
      </c>
      <c r="BG9" s="55">
        <v>0.60839160839160844</v>
      </c>
      <c r="BI9" s="41"/>
      <c r="BJ9" s="15" t="s">
        <v>54</v>
      </c>
      <c r="BK9" s="4">
        <v>99</v>
      </c>
      <c r="BL9" s="4">
        <v>158</v>
      </c>
      <c r="BM9" s="55">
        <v>0.62658227848101267</v>
      </c>
      <c r="BO9" s="41"/>
      <c r="BP9" s="15" t="s">
        <v>54</v>
      </c>
      <c r="BQ9" s="4">
        <v>109</v>
      </c>
      <c r="BR9" s="4">
        <v>173</v>
      </c>
      <c r="BS9" s="55">
        <v>0.63005780346820806</v>
      </c>
      <c r="BU9" s="41"/>
      <c r="BV9" s="15" t="s">
        <v>58</v>
      </c>
      <c r="BW9" s="4">
        <v>119</v>
      </c>
      <c r="BX9" s="4">
        <v>188</v>
      </c>
      <c r="BY9" s="55">
        <v>0.63297872340425532</v>
      </c>
      <c r="CA9" s="41"/>
      <c r="CB9" s="15" t="s">
        <v>54</v>
      </c>
      <c r="CC9" s="4">
        <v>128</v>
      </c>
      <c r="CD9" s="4">
        <v>203</v>
      </c>
      <c r="CE9" s="55">
        <v>0.63054187192118227</v>
      </c>
      <c r="CG9" s="41"/>
      <c r="CH9" s="15" t="s">
        <v>58</v>
      </c>
      <c r="CI9" s="4">
        <v>137</v>
      </c>
      <c r="CJ9" s="4">
        <v>218</v>
      </c>
      <c r="CK9" s="55">
        <v>0.62844036697247707</v>
      </c>
      <c r="CM9" s="41"/>
      <c r="CN9" s="15" t="s">
        <v>34</v>
      </c>
      <c r="CO9" s="4">
        <v>146</v>
      </c>
      <c r="CP9" s="4">
        <v>233</v>
      </c>
      <c r="CQ9" s="55">
        <v>0.62660944206008584</v>
      </c>
      <c r="CR9" s="25"/>
      <c r="CS9" s="41"/>
      <c r="CT9" s="15" t="s">
        <v>34</v>
      </c>
      <c r="CU9" s="4">
        <v>154</v>
      </c>
      <c r="CV9" s="4">
        <v>248</v>
      </c>
      <c r="CW9" s="55">
        <v>0.62096774193548387</v>
      </c>
      <c r="CX9" s="25"/>
      <c r="CY9" s="41" t="s">
        <v>173</v>
      </c>
      <c r="CZ9" s="15" t="s">
        <v>58</v>
      </c>
      <c r="DA9" s="4">
        <v>162</v>
      </c>
      <c r="DB9" s="4">
        <v>259</v>
      </c>
      <c r="DC9" s="55">
        <v>0.62548262548262545</v>
      </c>
    </row>
    <row r="10" spans="1:107" x14ac:dyDescent="0.25">
      <c r="A10" s="21"/>
      <c r="B10" s="15" t="s">
        <v>52</v>
      </c>
      <c r="C10" s="4">
        <v>8</v>
      </c>
      <c r="D10" s="4">
        <v>15</v>
      </c>
      <c r="E10" s="55">
        <v>0.53333333333333333</v>
      </c>
      <c r="G10" s="21"/>
      <c r="H10" s="15" t="s">
        <v>48</v>
      </c>
      <c r="I10" s="4">
        <v>18</v>
      </c>
      <c r="J10" s="4">
        <v>30</v>
      </c>
      <c r="K10" s="55">
        <v>0.6</v>
      </c>
      <c r="M10" s="21"/>
      <c r="N10" s="15" t="s">
        <v>34</v>
      </c>
      <c r="O10" s="4">
        <v>27</v>
      </c>
      <c r="P10" s="4">
        <v>44</v>
      </c>
      <c r="Q10" s="55">
        <v>0.61363636363636365</v>
      </c>
      <c r="S10" s="21"/>
      <c r="T10" s="15" t="s">
        <v>34</v>
      </c>
      <c r="U10" s="4">
        <v>36</v>
      </c>
      <c r="V10" s="4">
        <v>58</v>
      </c>
      <c r="W10" s="55">
        <v>0.62068965517241381</v>
      </c>
      <c r="Y10" s="21"/>
      <c r="Z10" s="15" t="s">
        <v>58</v>
      </c>
      <c r="AA10" s="4">
        <v>43</v>
      </c>
      <c r="AB10" s="4">
        <v>72</v>
      </c>
      <c r="AC10" s="55">
        <v>0.59722222222222221</v>
      </c>
      <c r="AE10" s="21"/>
      <c r="AF10" s="15" t="s">
        <v>34</v>
      </c>
      <c r="AG10" s="4">
        <v>50</v>
      </c>
      <c r="AH10" s="4">
        <v>86</v>
      </c>
      <c r="AI10" s="55">
        <v>0.58139534883720934</v>
      </c>
      <c r="AK10" s="41"/>
      <c r="AL10" s="15" t="s">
        <v>34</v>
      </c>
      <c r="AM10" s="4">
        <v>61</v>
      </c>
      <c r="AN10" s="4">
        <v>100</v>
      </c>
      <c r="AO10" s="55">
        <v>0.61</v>
      </c>
      <c r="AQ10" s="41"/>
      <c r="AR10" s="15" t="s">
        <v>34</v>
      </c>
      <c r="AS10" s="4">
        <v>70</v>
      </c>
      <c r="AT10" s="4">
        <v>114</v>
      </c>
      <c r="AU10" s="55">
        <v>0.61403508771929827</v>
      </c>
      <c r="AW10" s="41"/>
      <c r="AX10" s="15" t="s">
        <v>55</v>
      </c>
      <c r="AY10" s="4">
        <v>79</v>
      </c>
      <c r="AZ10" s="4">
        <v>128</v>
      </c>
      <c r="BA10" s="55">
        <v>0.6171875</v>
      </c>
      <c r="BC10" s="41"/>
      <c r="BD10" s="15" t="s">
        <v>48</v>
      </c>
      <c r="BE10" s="4">
        <v>87</v>
      </c>
      <c r="BF10" s="4">
        <v>143</v>
      </c>
      <c r="BG10" s="55">
        <v>0.60839160839160844</v>
      </c>
      <c r="BI10" s="41"/>
      <c r="BJ10" s="15" t="s">
        <v>58</v>
      </c>
      <c r="BK10" s="4">
        <v>99</v>
      </c>
      <c r="BL10" s="4">
        <v>158</v>
      </c>
      <c r="BM10" s="55">
        <v>0.62658227848101267</v>
      </c>
      <c r="BO10" s="41"/>
      <c r="BP10" s="15" t="s">
        <v>58</v>
      </c>
      <c r="BQ10" s="4">
        <v>109</v>
      </c>
      <c r="BR10" s="4">
        <v>173</v>
      </c>
      <c r="BS10" s="55">
        <v>0.63005780346820806</v>
      </c>
      <c r="BU10" s="41"/>
      <c r="BV10" s="15" t="s">
        <v>28</v>
      </c>
      <c r="BW10" s="4">
        <v>118</v>
      </c>
      <c r="BX10" s="4">
        <v>188</v>
      </c>
      <c r="BY10" s="55">
        <v>0.62765957446808507</v>
      </c>
      <c r="CA10" s="41"/>
      <c r="CB10" s="15" t="s">
        <v>34</v>
      </c>
      <c r="CC10" s="4">
        <v>128</v>
      </c>
      <c r="CD10" s="4">
        <v>203</v>
      </c>
      <c r="CE10" s="55">
        <v>0.63054187192118227</v>
      </c>
      <c r="CG10" s="41"/>
      <c r="CH10" s="15" t="s">
        <v>48</v>
      </c>
      <c r="CI10" s="4">
        <v>135</v>
      </c>
      <c r="CJ10" s="4">
        <v>218</v>
      </c>
      <c r="CK10" s="55">
        <v>0.61926605504587151</v>
      </c>
      <c r="CM10" s="41"/>
      <c r="CN10" s="15" t="s">
        <v>48</v>
      </c>
      <c r="CO10" s="4">
        <v>142</v>
      </c>
      <c r="CP10" s="4">
        <v>233</v>
      </c>
      <c r="CQ10" s="55">
        <v>0.6094420600858369</v>
      </c>
      <c r="CR10" s="25"/>
      <c r="CS10" s="41"/>
      <c r="CT10" s="15" t="s">
        <v>48</v>
      </c>
      <c r="CU10" s="4">
        <v>150</v>
      </c>
      <c r="CV10" s="4">
        <v>248</v>
      </c>
      <c r="CW10" s="55">
        <v>0.60483870967741937</v>
      </c>
      <c r="CX10" s="25"/>
      <c r="CY10" s="41">
        <v>8</v>
      </c>
      <c r="CZ10" s="15" t="s">
        <v>48</v>
      </c>
      <c r="DA10" s="4">
        <v>159</v>
      </c>
      <c r="DB10" s="4">
        <v>259</v>
      </c>
      <c r="DC10" s="55">
        <v>0.61389961389961389</v>
      </c>
    </row>
    <row r="11" spans="1:107" x14ac:dyDescent="0.25">
      <c r="A11" s="21"/>
      <c r="B11" s="15" t="s">
        <v>55</v>
      </c>
      <c r="C11" s="4">
        <v>8</v>
      </c>
      <c r="D11" s="4">
        <v>15</v>
      </c>
      <c r="E11" s="55">
        <v>0.53333333333333333</v>
      </c>
      <c r="G11" s="21"/>
      <c r="H11" s="15" t="s">
        <v>52</v>
      </c>
      <c r="I11" s="4">
        <v>17</v>
      </c>
      <c r="J11" s="4">
        <v>30</v>
      </c>
      <c r="K11" s="55">
        <v>0.56666666666666665</v>
      </c>
      <c r="M11" s="21"/>
      <c r="N11" s="15" t="s">
        <v>45</v>
      </c>
      <c r="O11" s="4">
        <v>26</v>
      </c>
      <c r="P11" s="4">
        <v>44</v>
      </c>
      <c r="Q11" s="55">
        <v>0.59090909090909094</v>
      </c>
      <c r="S11" s="21"/>
      <c r="T11" s="15" t="s">
        <v>58</v>
      </c>
      <c r="U11" s="4">
        <v>36</v>
      </c>
      <c r="V11" s="4">
        <v>58</v>
      </c>
      <c r="W11" s="55">
        <v>0.62068965517241381</v>
      </c>
      <c r="Y11" s="21"/>
      <c r="Z11" s="15" t="s">
        <v>55</v>
      </c>
      <c r="AA11" s="4">
        <v>41</v>
      </c>
      <c r="AB11" s="4">
        <v>72</v>
      </c>
      <c r="AC11" s="55">
        <v>0.56944444444444442</v>
      </c>
      <c r="AE11" s="21"/>
      <c r="AF11" s="15" t="s">
        <v>54</v>
      </c>
      <c r="AG11" s="4">
        <v>48</v>
      </c>
      <c r="AH11" s="4">
        <v>86</v>
      </c>
      <c r="AI11" s="55">
        <v>0.55813953488372092</v>
      </c>
      <c r="AK11" s="41"/>
      <c r="AL11" s="15" t="s">
        <v>55</v>
      </c>
      <c r="AM11" s="4">
        <v>60</v>
      </c>
      <c r="AN11" s="4">
        <v>100</v>
      </c>
      <c r="AO11" s="55">
        <v>0.6</v>
      </c>
      <c r="AQ11" s="41"/>
      <c r="AR11" s="15" t="s">
        <v>55</v>
      </c>
      <c r="AS11" s="4">
        <v>69</v>
      </c>
      <c r="AT11" s="4">
        <v>114</v>
      </c>
      <c r="AU11" s="55">
        <v>0.60526315789473684</v>
      </c>
      <c r="AW11" s="41"/>
      <c r="AX11" s="15" t="s">
        <v>30</v>
      </c>
      <c r="AY11" s="4">
        <v>78</v>
      </c>
      <c r="AZ11" s="4">
        <v>128</v>
      </c>
      <c r="BA11" s="55">
        <v>0.609375</v>
      </c>
      <c r="BC11" s="41"/>
      <c r="BD11" s="15" t="s">
        <v>54</v>
      </c>
      <c r="BE11" s="4">
        <v>86</v>
      </c>
      <c r="BF11" s="4">
        <v>143</v>
      </c>
      <c r="BG11" s="55">
        <v>0.60139860139860135</v>
      </c>
      <c r="BI11" s="41"/>
      <c r="BJ11" s="15" t="s">
        <v>48</v>
      </c>
      <c r="BK11" s="4">
        <v>96</v>
      </c>
      <c r="BL11" s="4">
        <v>158</v>
      </c>
      <c r="BM11" s="55">
        <v>0.60759493670886078</v>
      </c>
      <c r="BO11" s="41"/>
      <c r="BP11" s="15" t="s">
        <v>48</v>
      </c>
      <c r="BQ11" s="4">
        <v>107</v>
      </c>
      <c r="BR11" s="4">
        <v>173</v>
      </c>
      <c r="BS11" s="55">
        <v>0.61849710982658956</v>
      </c>
      <c r="BU11" s="41"/>
      <c r="BV11" s="15" t="s">
        <v>52</v>
      </c>
      <c r="BW11" s="4">
        <v>118</v>
      </c>
      <c r="BX11" s="4">
        <v>188</v>
      </c>
      <c r="BY11" s="55">
        <v>0.62765957446808507</v>
      </c>
      <c r="CA11" s="41"/>
      <c r="CB11" s="15" t="s">
        <v>48</v>
      </c>
      <c r="CC11" s="4">
        <v>126</v>
      </c>
      <c r="CD11" s="4">
        <v>203</v>
      </c>
      <c r="CE11" s="55">
        <v>0.62068965517241381</v>
      </c>
      <c r="CG11" s="41"/>
      <c r="CH11" s="15" t="s">
        <v>43</v>
      </c>
      <c r="CI11" s="4">
        <v>133</v>
      </c>
      <c r="CJ11" s="4">
        <v>218</v>
      </c>
      <c r="CK11" s="55">
        <v>0.61009174311926606</v>
      </c>
      <c r="CM11" s="41"/>
      <c r="CN11" s="15" t="s">
        <v>43</v>
      </c>
      <c r="CO11" s="4">
        <v>141</v>
      </c>
      <c r="CP11" s="4">
        <v>233</v>
      </c>
      <c r="CQ11" s="55">
        <v>0.60515021459227469</v>
      </c>
      <c r="CR11" s="25"/>
      <c r="CS11" s="41"/>
      <c r="CT11" s="15" t="s">
        <v>43</v>
      </c>
      <c r="CU11" s="4">
        <v>149</v>
      </c>
      <c r="CV11" s="4">
        <v>248</v>
      </c>
      <c r="CW11" s="55">
        <v>0.60080645161290325</v>
      </c>
      <c r="CX11" s="25"/>
      <c r="CY11" s="41" t="s">
        <v>174</v>
      </c>
      <c r="CZ11" s="15" t="s">
        <v>30</v>
      </c>
      <c r="DA11" s="4">
        <v>156</v>
      </c>
      <c r="DB11" s="4">
        <v>259</v>
      </c>
      <c r="DC11" s="55">
        <v>0.60231660231660233</v>
      </c>
    </row>
    <row r="12" spans="1:107" x14ac:dyDescent="0.25">
      <c r="A12" s="21"/>
      <c r="B12" s="15" t="s">
        <v>43</v>
      </c>
      <c r="C12" s="4">
        <v>8</v>
      </c>
      <c r="D12" s="4">
        <v>15</v>
      </c>
      <c r="E12" s="55">
        <v>0.53333333333333333</v>
      </c>
      <c r="G12" s="21"/>
      <c r="H12" s="15" t="s">
        <v>34</v>
      </c>
      <c r="I12" s="4">
        <v>17</v>
      </c>
      <c r="J12" s="4">
        <v>30</v>
      </c>
      <c r="K12" s="55">
        <v>0.56666666666666665</v>
      </c>
      <c r="M12" s="21"/>
      <c r="N12" s="15" t="s">
        <v>54</v>
      </c>
      <c r="O12" s="4">
        <v>26</v>
      </c>
      <c r="P12" s="4">
        <v>44</v>
      </c>
      <c r="Q12" s="55">
        <v>0.59090909090909094</v>
      </c>
      <c r="S12" s="21"/>
      <c r="T12" s="15" t="s">
        <v>47</v>
      </c>
      <c r="U12" s="4">
        <v>34</v>
      </c>
      <c r="V12" s="4">
        <v>58</v>
      </c>
      <c r="W12" s="55">
        <v>0.58620689655172409</v>
      </c>
      <c r="Y12" s="21"/>
      <c r="Z12" s="15" t="s">
        <v>43</v>
      </c>
      <c r="AA12" s="4">
        <v>41</v>
      </c>
      <c r="AB12" s="4">
        <v>72</v>
      </c>
      <c r="AC12" s="55">
        <v>0.56944444444444442</v>
      </c>
      <c r="AE12" s="21"/>
      <c r="AF12" s="15" t="s">
        <v>43</v>
      </c>
      <c r="AG12" s="4">
        <v>48</v>
      </c>
      <c r="AH12" s="4">
        <v>86</v>
      </c>
      <c r="AI12" s="55">
        <v>0.55813953488372092</v>
      </c>
      <c r="AK12" s="41"/>
      <c r="AL12" s="15" t="s">
        <v>43</v>
      </c>
      <c r="AM12" s="4">
        <v>60</v>
      </c>
      <c r="AN12" s="4">
        <v>100</v>
      </c>
      <c r="AO12" s="55">
        <v>0.6</v>
      </c>
      <c r="AQ12" s="41"/>
      <c r="AR12" s="15" t="s">
        <v>43</v>
      </c>
      <c r="AS12" s="4">
        <v>69</v>
      </c>
      <c r="AT12" s="4">
        <v>114</v>
      </c>
      <c r="AU12" s="55">
        <v>0.60526315789473684</v>
      </c>
      <c r="AW12" s="41"/>
      <c r="AX12" s="15" t="s">
        <v>54</v>
      </c>
      <c r="AY12" s="4">
        <v>77</v>
      </c>
      <c r="AZ12" s="4">
        <v>128</v>
      </c>
      <c r="BA12" s="55">
        <v>0.6015625</v>
      </c>
      <c r="BC12" s="41"/>
      <c r="BD12" s="15" t="s">
        <v>30</v>
      </c>
      <c r="BE12" s="4">
        <v>85</v>
      </c>
      <c r="BF12" s="4">
        <v>143</v>
      </c>
      <c r="BG12" s="55">
        <v>0.59440559440559437</v>
      </c>
      <c r="BI12" s="41"/>
      <c r="BJ12" s="15" t="s">
        <v>30</v>
      </c>
      <c r="BK12" s="4">
        <v>95</v>
      </c>
      <c r="BL12" s="4">
        <v>158</v>
      </c>
      <c r="BM12" s="55">
        <v>0.60126582278481011</v>
      </c>
      <c r="BO12" s="41"/>
      <c r="BP12" s="15" t="s">
        <v>56</v>
      </c>
      <c r="BQ12" s="4">
        <v>107</v>
      </c>
      <c r="BR12" s="4">
        <v>173</v>
      </c>
      <c r="BS12" s="55">
        <v>0.61849710982658956</v>
      </c>
      <c r="BU12" s="41"/>
      <c r="BV12" s="15" t="s">
        <v>30</v>
      </c>
      <c r="BW12" s="4">
        <v>115</v>
      </c>
      <c r="BX12" s="4">
        <v>188</v>
      </c>
      <c r="BY12" s="55">
        <v>0.61170212765957444</v>
      </c>
      <c r="CA12" s="41"/>
      <c r="CB12" s="15" t="s">
        <v>30</v>
      </c>
      <c r="CC12" s="4">
        <v>124</v>
      </c>
      <c r="CD12" s="4">
        <v>203</v>
      </c>
      <c r="CE12" s="55">
        <v>0.61083743842364535</v>
      </c>
      <c r="CG12" s="41"/>
      <c r="CH12" s="15" t="s">
        <v>30</v>
      </c>
      <c r="CI12" s="4">
        <v>131</v>
      </c>
      <c r="CJ12" s="4">
        <v>218</v>
      </c>
      <c r="CK12" s="55">
        <v>0.6009174311926605</v>
      </c>
      <c r="CM12" s="41"/>
      <c r="CN12" s="15" t="s">
        <v>30</v>
      </c>
      <c r="CO12" s="4">
        <v>138</v>
      </c>
      <c r="CP12" s="4">
        <v>233</v>
      </c>
      <c r="CQ12" s="55">
        <v>0.59227467811158796</v>
      </c>
      <c r="CR12" s="25"/>
      <c r="CS12" s="41"/>
      <c r="CT12" s="15" t="s">
        <v>30</v>
      </c>
      <c r="CU12" s="4">
        <v>147</v>
      </c>
      <c r="CV12" s="4">
        <v>248</v>
      </c>
      <c r="CW12" s="55">
        <v>0.592741935483871</v>
      </c>
      <c r="CX12" s="25"/>
      <c r="CY12" s="41" t="s">
        <v>174</v>
      </c>
      <c r="CZ12" s="15" t="s">
        <v>43</v>
      </c>
      <c r="DA12" s="4">
        <v>156</v>
      </c>
      <c r="DB12" s="4">
        <v>259</v>
      </c>
      <c r="DC12" s="55">
        <v>0.60231660231660233</v>
      </c>
    </row>
    <row r="13" spans="1:107" x14ac:dyDescent="0.25">
      <c r="A13" s="21"/>
      <c r="B13" s="15" t="s">
        <v>34</v>
      </c>
      <c r="C13" s="4">
        <v>8</v>
      </c>
      <c r="D13" s="4">
        <v>15</v>
      </c>
      <c r="E13" s="55">
        <v>0.53333333333333333</v>
      </c>
      <c r="G13" s="21"/>
      <c r="H13" s="15" t="s">
        <v>56</v>
      </c>
      <c r="I13" s="4">
        <v>17</v>
      </c>
      <c r="J13" s="4">
        <v>30</v>
      </c>
      <c r="K13" s="55">
        <v>0.56666666666666665</v>
      </c>
      <c r="M13" s="21"/>
      <c r="N13" s="15" t="s">
        <v>55</v>
      </c>
      <c r="O13" s="4">
        <v>26</v>
      </c>
      <c r="P13" s="4">
        <v>44</v>
      </c>
      <c r="Q13" s="55">
        <v>0.59090909090909094</v>
      </c>
      <c r="S13" s="21"/>
      <c r="T13" s="15" t="s">
        <v>55</v>
      </c>
      <c r="U13" s="4">
        <v>34</v>
      </c>
      <c r="V13" s="4">
        <v>58</v>
      </c>
      <c r="W13" s="55">
        <v>0.58620689655172409</v>
      </c>
      <c r="Y13" s="21"/>
      <c r="Z13" s="15" t="s">
        <v>45</v>
      </c>
      <c r="AA13" s="4">
        <v>40</v>
      </c>
      <c r="AB13" s="4">
        <v>72</v>
      </c>
      <c r="AC13" s="55">
        <v>0.55555555555555558</v>
      </c>
      <c r="AE13" s="21"/>
      <c r="AF13" s="15" t="s">
        <v>55</v>
      </c>
      <c r="AG13" s="4">
        <v>47</v>
      </c>
      <c r="AH13" s="4">
        <v>86</v>
      </c>
      <c r="AI13" s="55">
        <v>0.54651162790697672</v>
      </c>
      <c r="AK13" s="41"/>
      <c r="AL13" s="15" t="s">
        <v>54</v>
      </c>
      <c r="AM13" s="4">
        <v>59</v>
      </c>
      <c r="AN13" s="4">
        <v>100</v>
      </c>
      <c r="AO13" s="55">
        <v>0.59</v>
      </c>
      <c r="AQ13" s="41"/>
      <c r="AR13" s="15" t="s">
        <v>54</v>
      </c>
      <c r="AS13" s="4">
        <v>68</v>
      </c>
      <c r="AT13" s="4">
        <v>114</v>
      </c>
      <c r="AU13" s="55">
        <v>0.59649122807017541</v>
      </c>
      <c r="AW13" s="41"/>
      <c r="AX13" s="15" t="s">
        <v>43</v>
      </c>
      <c r="AY13" s="4">
        <v>77</v>
      </c>
      <c r="AZ13" s="4">
        <v>128</v>
      </c>
      <c r="BA13" s="55">
        <v>0.6015625</v>
      </c>
      <c r="BC13" s="41"/>
      <c r="BD13" s="15" t="s">
        <v>43</v>
      </c>
      <c r="BE13" s="4">
        <v>85</v>
      </c>
      <c r="BF13" s="4">
        <v>143</v>
      </c>
      <c r="BG13" s="55">
        <v>0.59440559440559437</v>
      </c>
      <c r="BI13" s="41"/>
      <c r="BJ13" s="15" t="s">
        <v>43</v>
      </c>
      <c r="BK13" s="4">
        <v>95</v>
      </c>
      <c r="BL13" s="4">
        <v>158</v>
      </c>
      <c r="BM13" s="55">
        <v>0.60126582278481011</v>
      </c>
      <c r="BO13" s="41"/>
      <c r="BP13" s="15" t="s">
        <v>30</v>
      </c>
      <c r="BQ13" s="4">
        <v>106</v>
      </c>
      <c r="BR13" s="4">
        <v>173</v>
      </c>
      <c r="BS13" s="55">
        <v>0.61271676300578037</v>
      </c>
      <c r="BU13" s="41"/>
      <c r="BV13" s="15" t="s">
        <v>56</v>
      </c>
      <c r="BW13" s="4">
        <v>115</v>
      </c>
      <c r="BX13" s="4">
        <v>188</v>
      </c>
      <c r="BY13" s="55">
        <v>0.61170212765957444</v>
      </c>
      <c r="CA13" s="41"/>
      <c r="CB13" s="15" t="s">
        <v>43</v>
      </c>
      <c r="CC13" s="4">
        <v>123</v>
      </c>
      <c r="CD13" s="4">
        <v>203</v>
      </c>
      <c r="CE13" s="55">
        <v>0.60591133004926112</v>
      </c>
      <c r="CG13" s="41"/>
      <c r="CH13" s="15" t="s">
        <v>52</v>
      </c>
      <c r="CI13" s="4">
        <v>131</v>
      </c>
      <c r="CJ13" s="4">
        <v>218</v>
      </c>
      <c r="CK13" s="55">
        <v>0.6009174311926605</v>
      </c>
      <c r="CM13" s="41"/>
      <c r="CN13" s="15" t="s">
        <v>45</v>
      </c>
      <c r="CO13" s="4">
        <v>138</v>
      </c>
      <c r="CP13" s="4">
        <v>233</v>
      </c>
      <c r="CQ13" s="55">
        <v>0.59227467811158796</v>
      </c>
      <c r="CR13" s="25"/>
      <c r="CS13" s="41"/>
      <c r="CT13" s="15" t="s">
        <v>107</v>
      </c>
      <c r="CU13" s="4">
        <v>145</v>
      </c>
      <c r="CV13" s="4">
        <v>233</v>
      </c>
      <c r="CW13" s="55">
        <v>0.62231759656652363</v>
      </c>
      <c r="CX13" s="25"/>
      <c r="CY13" s="41">
        <v>11</v>
      </c>
      <c r="CZ13" s="15" t="s">
        <v>107</v>
      </c>
      <c r="DA13" s="4">
        <v>152</v>
      </c>
      <c r="DB13" s="4">
        <v>244</v>
      </c>
      <c r="DC13" s="55">
        <v>0.62295081967213117</v>
      </c>
    </row>
    <row r="14" spans="1:107" x14ac:dyDescent="0.25">
      <c r="A14" s="21"/>
      <c r="B14" s="15" t="s">
        <v>56</v>
      </c>
      <c r="C14" s="4">
        <v>8</v>
      </c>
      <c r="D14" s="4">
        <v>15</v>
      </c>
      <c r="E14" s="55">
        <v>0.53333333333333333</v>
      </c>
      <c r="G14" s="21"/>
      <c r="H14" s="15" t="s">
        <v>50</v>
      </c>
      <c r="I14" s="4">
        <v>16</v>
      </c>
      <c r="J14" s="4">
        <v>30</v>
      </c>
      <c r="K14" s="55">
        <v>0.53333333333333333</v>
      </c>
      <c r="M14" s="21"/>
      <c r="N14" s="15" t="s">
        <v>52</v>
      </c>
      <c r="O14" s="4">
        <v>25</v>
      </c>
      <c r="P14" s="4">
        <v>44</v>
      </c>
      <c r="Q14" s="55">
        <v>0.56818181818181823</v>
      </c>
      <c r="S14" s="21"/>
      <c r="T14" s="15" t="s">
        <v>45</v>
      </c>
      <c r="U14" s="4">
        <v>32</v>
      </c>
      <c r="V14" s="4">
        <v>58</v>
      </c>
      <c r="W14" s="55">
        <v>0.55172413793103448</v>
      </c>
      <c r="Y14" s="21"/>
      <c r="Z14" s="15" t="s">
        <v>54</v>
      </c>
      <c r="AA14" s="4">
        <v>39</v>
      </c>
      <c r="AB14" s="4">
        <v>72</v>
      </c>
      <c r="AC14" s="55">
        <v>0.54166666666666663</v>
      </c>
      <c r="AE14" s="21"/>
      <c r="AF14" s="15" t="s">
        <v>45</v>
      </c>
      <c r="AG14" s="4">
        <v>46</v>
      </c>
      <c r="AH14" s="4">
        <v>86</v>
      </c>
      <c r="AI14" s="55">
        <v>0.53488372093023251</v>
      </c>
      <c r="AK14" s="41"/>
      <c r="AL14" s="15" t="s">
        <v>45</v>
      </c>
      <c r="AM14" s="4">
        <v>58</v>
      </c>
      <c r="AN14" s="4">
        <v>100</v>
      </c>
      <c r="AO14" s="55">
        <v>0.57999999999999996</v>
      </c>
      <c r="AQ14" s="41"/>
      <c r="AR14" s="15" t="s">
        <v>107</v>
      </c>
      <c r="AS14" s="4">
        <v>68</v>
      </c>
      <c r="AT14" s="4">
        <v>99</v>
      </c>
      <c r="AU14" s="55">
        <v>0.68686868686868685</v>
      </c>
      <c r="AW14" s="41"/>
      <c r="AX14" s="15" t="s">
        <v>107</v>
      </c>
      <c r="AY14" s="4">
        <v>74</v>
      </c>
      <c r="AZ14" s="4">
        <v>113</v>
      </c>
      <c r="BA14" s="55">
        <v>0.65486725663716816</v>
      </c>
      <c r="BC14" s="41"/>
      <c r="BD14" s="15" t="s">
        <v>107</v>
      </c>
      <c r="BE14" s="4">
        <v>83</v>
      </c>
      <c r="BF14" s="4">
        <v>128</v>
      </c>
      <c r="BG14" s="55">
        <v>0.6484375</v>
      </c>
      <c r="BI14" s="41"/>
      <c r="BJ14" s="15" t="s">
        <v>56</v>
      </c>
      <c r="BK14" s="4">
        <v>95</v>
      </c>
      <c r="BL14" s="4">
        <v>158</v>
      </c>
      <c r="BM14" s="55">
        <v>0.60126582278481011</v>
      </c>
      <c r="BO14" s="41"/>
      <c r="BP14" s="15" t="s">
        <v>107</v>
      </c>
      <c r="BQ14" s="4">
        <v>105</v>
      </c>
      <c r="BR14" s="4">
        <v>158</v>
      </c>
      <c r="BS14" s="55">
        <v>0.66455696202531644</v>
      </c>
      <c r="BU14" s="41"/>
      <c r="BV14" s="15" t="s">
        <v>43</v>
      </c>
      <c r="BW14" s="4">
        <v>113</v>
      </c>
      <c r="BX14" s="4">
        <v>188</v>
      </c>
      <c r="BY14" s="55">
        <v>0.60106382978723405</v>
      </c>
      <c r="CA14" s="41"/>
      <c r="CB14" s="15" t="s">
        <v>56</v>
      </c>
      <c r="CC14" s="4">
        <v>123</v>
      </c>
      <c r="CD14" s="4">
        <v>203</v>
      </c>
      <c r="CE14" s="55">
        <v>0.60591133004926112</v>
      </c>
      <c r="CG14" s="41"/>
      <c r="CH14" s="15" t="s">
        <v>45</v>
      </c>
      <c r="CI14" s="4">
        <v>129</v>
      </c>
      <c r="CJ14" s="4">
        <v>218</v>
      </c>
      <c r="CK14" s="55">
        <v>0.59174311926605505</v>
      </c>
      <c r="CM14" s="41"/>
      <c r="CN14" s="15" t="s">
        <v>52</v>
      </c>
      <c r="CO14" s="4">
        <v>137</v>
      </c>
      <c r="CP14" s="4">
        <v>233</v>
      </c>
      <c r="CQ14" s="55">
        <v>0.58798283261802575</v>
      </c>
      <c r="CR14" s="25"/>
      <c r="CS14" s="41"/>
      <c r="CT14" s="15" t="s">
        <v>45</v>
      </c>
      <c r="CU14" s="4">
        <v>144</v>
      </c>
      <c r="CV14" s="4">
        <v>248</v>
      </c>
      <c r="CW14" s="55">
        <v>0.58064516129032262</v>
      </c>
      <c r="CX14" s="25"/>
      <c r="CY14" s="41">
        <v>12</v>
      </c>
      <c r="CZ14" s="15" t="s">
        <v>52</v>
      </c>
      <c r="DA14" s="4">
        <v>152</v>
      </c>
      <c r="DB14" s="4">
        <v>259</v>
      </c>
      <c r="DC14" s="55">
        <v>0.58687258687258692</v>
      </c>
    </row>
    <row r="15" spans="1:107" x14ac:dyDescent="0.25">
      <c r="A15" s="21"/>
      <c r="B15" s="15" t="s">
        <v>28</v>
      </c>
      <c r="C15" s="4">
        <v>7</v>
      </c>
      <c r="D15" s="4">
        <v>15</v>
      </c>
      <c r="E15" s="55">
        <v>0.46666666666666667</v>
      </c>
      <c r="G15" s="21"/>
      <c r="H15" s="15" t="s">
        <v>54</v>
      </c>
      <c r="I15" s="4">
        <v>16</v>
      </c>
      <c r="J15" s="4">
        <v>30</v>
      </c>
      <c r="K15" s="55">
        <v>0.53333333333333333</v>
      </c>
      <c r="M15" s="21"/>
      <c r="N15" s="15" t="s">
        <v>47</v>
      </c>
      <c r="O15" s="4">
        <v>24</v>
      </c>
      <c r="P15" s="4">
        <v>44</v>
      </c>
      <c r="Q15" s="55">
        <v>0.54545454545454541</v>
      </c>
      <c r="S15" s="21"/>
      <c r="T15" s="15" t="s">
        <v>54</v>
      </c>
      <c r="U15" s="4">
        <v>32</v>
      </c>
      <c r="V15" s="4">
        <v>58</v>
      </c>
      <c r="W15" s="55">
        <v>0.55172413793103448</v>
      </c>
      <c r="Y15" s="21"/>
      <c r="Z15" s="15" t="s">
        <v>47</v>
      </c>
      <c r="AA15" s="4">
        <v>38</v>
      </c>
      <c r="AB15" s="4">
        <v>72</v>
      </c>
      <c r="AC15" s="55">
        <v>0.52777777777777779</v>
      </c>
      <c r="AE15" s="21"/>
      <c r="AF15" s="15" t="s">
        <v>107</v>
      </c>
      <c r="AG15" s="4">
        <v>45</v>
      </c>
      <c r="AH15" s="4">
        <v>71</v>
      </c>
      <c r="AI15" s="55">
        <v>0.63380281690140849</v>
      </c>
      <c r="AK15" s="41"/>
      <c r="AL15" s="15" t="s">
        <v>107</v>
      </c>
      <c r="AM15" s="4">
        <v>58</v>
      </c>
      <c r="AN15" s="4">
        <v>85</v>
      </c>
      <c r="AO15" s="55">
        <v>0.68235294117647061</v>
      </c>
      <c r="AQ15" s="41"/>
      <c r="AR15" s="15" t="s">
        <v>56</v>
      </c>
      <c r="AS15" s="4">
        <v>64</v>
      </c>
      <c r="AT15" s="4">
        <v>114</v>
      </c>
      <c r="AU15" s="55">
        <v>0.56140350877192979</v>
      </c>
      <c r="AW15" s="41"/>
      <c r="AX15" s="15" t="s">
        <v>45</v>
      </c>
      <c r="AY15" s="4">
        <v>73</v>
      </c>
      <c r="AZ15" s="4">
        <v>128</v>
      </c>
      <c r="BA15" s="55">
        <v>0.5703125</v>
      </c>
      <c r="BC15" s="41"/>
      <c r="BD15" s="15" t="s">
        <v>45</v>
      </c>
      <c r="BE15" s="4">
        <v>82</v>
      </c>
      <c r="BF15" s="4">
        <v>143</v>
      </c>
      <c r="BG15" s="55">
        <v>0.57342657342657344</v>
      </c>
      <c r="BI15" s="41"/>
      <c r="BJ15" s="15" t="s">
        <v>45</v>
      </c>
      <c r="BK15" s="4">
        <v>93</v>
      </c>
      <c r="BL15" s="4">
        <v>158</v>
      </c>
      <c r="BM15" s="55">
        <v>0.58860759493670889</v>
      </c>
      <c r="BO15" s="41"/>
      <c r="BP15" s="15" t="s">
        <v>43</v>
      </c>
      <c r="BQ15" s="4">
        <v>104</v>
      </c>
      <c r="BR15" s="4">
        <v>173</v>
      </c>
      <c r="BS15" s="55">
        <v>0.60115606936416188</v>
      </c>
      <c r="BU15" s="41"/>
      <c r="BV15" s="15" t="s">
        <v>107</v>
      </c>
      <c r="BW15" s="4">
        <v>113</v>
      </c>
      <c r="BX15" s="4">
        <v>173</v>
      </c>
      <c r="BY15" s="55">
        <v>0.65317919075144504</v>
      </c>
      <c r="CA15" s="41"/>
      <c r="CB15" s="15" t="s">
        <v>47</v>
      </c>
      <c r="CC15" s="4">
        <v>121</v>
      </c>
      <c r="CD15" s="4">
        <v>203</v>
      </c>
      <c r="CE15" s="55">
        <v>0.59605911330049266</v>
      </c>
      <c r="CG15" s="41"/>
      <c r="CH15" s="15" t="s">
        <v>107</v>
      </c>
      <c r="CI15" s="4">
        <v>128</v>
      </c>
      <c r="CJ15" s="4">
        <v>203</v>
      </c>
      <c r="CK15" s="55">
        <v>0.63054187192118227</v>
      </c>
      <c r="CM15" s="41"/>
      <c r="CN15" s="15" t="s">
        <v>107</v>
      </c>
      <c r="CO15" s="4">
        <v>136</v>
      </c>
      <c r="CP15" s="4">
        <v>218</v>
      </c>
      <c r="CQ15" s="55">
        <v>0.62385321100917435</v>
      </c>
      <c r="CR15" s="25"/>
      <c r="CS15" s="41"/>
      <c r="CT15" s="15" t="s">
        <v>108</v>
      </c>
      <c r="CU15" s="4">
        <v>144</v>
      </c>
      <c r="CV15" s="4">
        <v>218</v>
      </c>
      <c r="CW15" s="55">
        <v>0.66055045871559637</v>
      </c>
      <c r="CX15" s="25"/>
      <c r="CY15" s="41">
        <v>13</v>
      </c>
      <c r="CZ15" s="15" t="s">
        <v>108</v>
      </c>
      <c r="DA15" s="4">
        <v>151</v>
      </c>
      <c r="DB15" s="4">
        <v>229</v>
      </c>
      <c r="DC15" s="55">
        <v>0.65938864628820959</v>
      </c>
    </row>
    <row r="16" spans="1:107" x14ac:dyDescent="0.25">
      <c r="A16" s="21"/>
      <c r="B16" s="15" t="s">
        <v>47</v>
      </c>
      <c r="C16" s="4">
        <v>7</v>
      </c>
      <c r="D16" s="4">
        <v>15</v>
      </c>
      <c r="E16" s="55">
        <v>0.46666666666666667</v>
      </c>
      <c r="G16" s="21"/>
      <c r="H16" s="15" t="s">
        <v>47</v>
      </c>
      <c r="I16" s="4">
        <v>15</v>
      </c>
      <c r="J16" s="4">
        <v>30</v>
      </c>
      <c r="K16" s="55">
        <v>0.5</v>
      </c>
      <c r="M16" s="21"/>
      <c r="N16" s="15" t="s">
        <v>56</v>
      </c>
      <c r="O16" s="4">
        <v>23</v>
      </c>
      <c r="P16" s="4">
        <v>44</v>
      </c>
      <c r="Q16" s="55">
        <v>0.52272727272727271</v>
      </c>
      <c r="S16" s="21"/>
      <c r="T16" s="15" t="s">
        <v>56</v>
      </c>
      <c r="U16" s="4">
        <v>32</v>
      </c>
      <c r="V16" s="4">
        <v>58</v>
      </c>
      <c r="W16" s="55">
        <v>0.55172413793103448</v>
      </c>
      <c r="Y16" s="21"/>
      <c r="Z16" s="15" t="s">
        <v>50</v>
      </c>
      <c r="AA16" s="4">
        <v>38</v>
      </c>
      <c r="AB16" s="4">
        <v>72</v>
      </c>
      <c r="AC16" s="55">
        <v>0.52777777777777779</v>
      </c>
      <c r="AE16" s="21"/>
      <c r="AF16" s="15" t="s">
        <v>56</v>
      </c>
      <c r="AG16" s="4">
        <v>45</v>
      </c>
      <c r="AH16" s="4">
        <v>86</v>
      </c>
      <c r="AI16" s="55">
        <v>0.52325581395348841</v>
      </c>
      <c r="AK16" s="41"/>
      <c r="AL16" s="15" t="s">
        <v>56</v>
      </c>
      <c r="AM16" s="4">
        <v>57</v>
      </c>
      <c r="AN16" s="4">
        <v>100</v>
      </c>
      <c r="AO16" s="55">
        <v>0.56999999999999995</v>
      </c>
      <c r="AQ16" s="41"/>
      <c r="AR16" s="15" t="s">
        <v>45</v>
      </c>
      <c r="AS16" s="4">
        <v>63</v>
      </c>
      <c r="AT16" s="4">
        <v>114</v>
      </c>
      <c r="AU16" s="55">
        <v>0.55263157894736847</v>
      </c>
      <c r="AW16" s="41"/>
      <c r="AX16" s="15" t="s">
        <v>56</v>
      </c>
      <c r="AY16" s="4">
        <v>73</v>
      </c>
      <c r="AZ16" s="4">
        <v>128</v>
      </c>
      <c r="BA16" s="55">
        <v>0.5703125</v>
      </c>
      <c r="BC16" s="41"/>
      <c r="BD16" s="15" t="s">
        <v>56</v>
      </c>
      <c r="BE16" s="4">
        <v>82</v>
      </c>
      <c r="BF16" s="4">
        <v>143</v>
      </c>
      <c r="BG16" s="55">
        <v>0.57342657342657344</v>
      </c>
      <c r="BI16" s="41"/>
      <c r="BJ16" s="15" t="s">
        <v>107</v>
      </c>
      <c r="BK16" s="4">
        <v>93</v>
      </c>
      <c r="BL16" s="4">
        <v>143</v>
      </c>
      <c r="BM16" s="55">
        <v>0.65034965034965031</v>
      </c>
      <c r="BO16" s="41"/>
      <c r="BP16" s="15" t="s">
        <v>45</v>
      </c>
      <c r="BQ16" s="4">
        <v>101</v>
      </c>
      <c r="BR16" s="4">
        <v>173</v>
      </c>
      <c r="BS16" s="55">
        <v>0.58381502890173409</v>
      </c>
      <c r="BU16" s="41"/>
      <c r="BV16" s="15" t="s">
        <v>45</v>
      </c>
      <c r="BW16" s="4">
        <v>110</v>
      </c>
      <c r="BX16" s="4">
        <v>188</v>
      </c>
      <c r="BY16" s="55">
        <v>0.58510638297872342</v>
      </c>
      <c r="CA16" s="41"/>
      <c r="CB16" s="15" t="s">
        <v>107</v>
      </c>
      <c r="CC16" s="4">
        <v>121</v>
      </c>
      <c r="CD16" s="4">
        <v>188</v>
      </c>
      <c r="CE16" s="55">
        <v>0.6436170212765957</v>
      </c>
      <c r="CG16" s="41"/>
      <c r="CH16" s="15" t="s">
        <v>50</v>
      </c>
      <c r="CI16" s="4">
        <v>127</v>
      </c>
      <c r="CJ16" s="4">
        <v>218</v>
      </c>
      <c r="CK16" s="55">
        <v>0.58256880733944949</v>
      </c>
      <c r="CM16" s="41"/>
      <c r="CN16" s="15" t="s">
        <v>108</v>
      </c>
      <c r="CO16" s="4">
        <v>135</v>
      </c>
      <c r="CP16" s="4">
        <v>203</v>
      </c>
      <c r="CQ16" s="55">
        <v>0.66502463054187189</v>
      </c>
      <c r="CR16" s="25"/>
      <c r="CS16" s="41"/>
      <c r="CT16" s="15" t="s">
        <v>52</v>
      </c>
      <c r="CU16" s="4">
        <v>143</v>
      </c>
      <c r="CV16" s="4">
        <v>248</v>
      </c>
      <c r="CW16" s="55">
        <v>0.57661290322580649</v>
      </c>
      <c r="CX16" s="25"/>
      <c r="CY16" s="41">
        <v>14</v>
      </c>
      <c r="CZ16" s="15" t="s">
        <v>45</v>
      </c>
      <c r="DA16" s="4">
        <v>149</v>
      </c>
      <c r="DB16" s="4">
        <v>259</v>
      </c>
      <c r="DC16" s="55">
        <v>0.57528957528957525</v>
      </c>
    </row>
    <row r="17" spans="1:107" x14ac:dyDescent="0.25">
      <c r="A17" s="21"/>
      <c r="B17" s="15" t="s">
        <v>54</v>
      </c>
      <c r="C17" s="4">
        <v>6</v>
      </c>
      <c r="D17" s="4">
        <v>15</v>
      </c>
      <c r="E17" s="55">
        <v>0.4</v>
      </c>
      <c r="G17" s="21"/>
      <c r="H17" s="15" t="s">
        <v>55</v>
      </c>
      <c r="I17" s="4">
        <v>15</v>
      </c>
      <c r="J17" s="4">
        <v>30</v>
      </c>
      <c r="K17" s="55">
        <v>0.5</v>
      </c>
      <c r="M17" s="21"/>
      <c r="N17" s="15" t="s">
        <v>50</v>
      </c>
      <c r="O17" s="4">
        <v>20</v>
      </c>
      <c r="P17" s="4">
        <v>44</v>
      </c>
      <c r="Q17" s="55">
        <v>0.45454545454545453</v>
      </c>
      <c r="S17" s="21"/>
      <c r="T17" s="15" t="s">
        <v>50</v>
      </c>
      <c r="U17" s="4">
        <v>31</v>
      </c>
      <c r="V17" s="4">
        <v>58</v>
      </c>
      <c r="W17" s="55">
        <v>0.53448275862068961</v>
      </c>
      <c r="Y17" s="21"/>
      <c r="Z17" s="15" t="s">
        <v>56</v>
      </c>
      <c r="AA17" s="4">
        <v>38</v>
      </c>
      <c r="AB17" s="4">
        <v>72</v>
      </c>
      <c r="AC17" s="55">
        <v>0.52777777777777779</v>
      </c>
      <c r="AE17" s="21"/>
      <c r="AF17" s="15" t="s">
        <v>47</v>
      </c>
      <c r="AG17" s="4">
        <v>43</v>
      </c>
      <c r="AH17" s="4">
        <v>86</v>
      </c>
      <c r="AI17" s="55">
        <v>0.5</v>
      </c>
      <c r="AK17" s="41"/>
      <c r="AL17" s="15" t="s">
        <v>47</v>
      </c>
      <c r="AM17" s="4">
        <v>56</v>
      </c>
      <c r="AN17" s="4">
        <v>100</v>
      </c>
      <c r="AO17" s="55">
        <v>0.56000000000000005</v>
      </c>
      <c r="AQ17" s="41"/>
      <c r="AR17" s="15" t="s">
        <v>47</v>
      </c>
      <c r="AS17" s="4">
        <v>63</v>
      </c>
      <c r="AT17" s="4">
        <v>114</v>
      </c>
      <c r="AU17" s="55">
        <v>0.55263157894736847</v>
      </c>
      <c r="AW17" s="41"/>
      <c r="AX17" s="15" t="s">
        <v>50</v>
      </c>
      <c r="AY17" s="4">
        <v>69</v>
      </c>
      <c r="AZ17" s="4">
        <v>128</v>
      </c>
      <c r="BA17" s="55">
        <v>0.5390625</v>
      </c>
      <c r="BC17" s="41"/>
      <c r="BD17" s="15" t="s">
        <v>50</v>
      </c>
      <c r="BE17" s="4">
        <v>79</v>
      </c>
      <c r="BF17" s="4">
        <v>143</v>
      </c>
      <c r="BG17" s="55">
        <v>0.55244755244755239</v>
      </c>
      <c r="BI17" s="41"/>
      <c r="BJ17" s="15" t="s">
        <v>50</v>
      </c>
      <c r="BK17" s="4">
        <v>90</v>
      </c>
      <c r="BL17" s="4">
        <v>158</v>
      </c>
      <c r="BM17" s="55">
        <v>0.569620253164557</v>
      </c>
      <c r="BO17" s="41"/>
      <c r="BP17" s="15" t="s">
        <v>50</v>
      </c>
      <c r="BQ17" s="4">
        <v>101</v>
      </c>
      <c r="BR17" s="4">
        <v>173</v>
      </c>
      <c r="BS17" s="55">
        <v>0.58381502890173409</v>
      </c>
      <c r="BU17" s="41"/>
      <c r="BV17" s="15" t="s">
        <v>47</v>
      </c>
      <c r="BW17" s="4">
        <v>110</v>
      </c>
      <c r="BX17" s="4">
        <v>188</v>
      </c>
      <c r="BY17" s="55">
        <v>0.58510638297872342</v>
      </c>
      <c r="CA17" s="41"/>
      <c r="CB17" s="15" t="s">
        <v>50</v>
      </c>
      <c r="CC17" s="4">
        <v>119</v>
      </c>
      <c r="CD17" s="4">
        <v>203</v>
      </c>
      <c r="CE17" s="55">
        <v>0.58620689655172409</v>
      </c>
      <c r="CG17" s="41"/>
      <c r="CH17" s="15" t="s">
        <v>56</v>
      </c>
      <c r="CI17" s="4">
        <v>126</v>
      </c>
      <c r="CJ17" s="4">
        <v>218</v>
      </c>
      <c r="CK17" s="55">
        <v>0.57798165137614677</v>
      </c>
      <c r="CM17" s="41"/>
      <c r="CN17" s="15" t="s">
        <v>47</v>
      </c>
      <c r="CO17" s="4">
        <v>134</v>
      </c>
      <c r="CP17" s="4">
        <v>233</v>
      </c>
      <c r="CQ17" s="55">
        <v>0.57510729613733902</v>
      </c>
      <c r="CR17" s="25"/>
      <c r="CS17" s="41"/>
      <c r="CT17" s="15" t="s">
        <v>47</v>
      </c>
      <c r="CU17" s="4">
        <v>140</v>
      </c>
      <c r="CV17" s="4">
        <v>248</v>
      </c>
      <c r="CW17" s="55">
        <v>0.56451612903225812</v>
      </c>
      <c r="CX17" s="25"/>
      <c r="CY17" s="41">
        <v>15</v>
      </c>
      <c r="CZ17" s="15" t="s">
        <v>47</v>
      </c>
      <c r="DA17" s="4">
        <v>147</v>
      </c>
      <c r="DB17" s="4">
        <v>259</v>
      </c>
      <c r="DC17" s="55">
        <v>0.56756756756756754</v>
      </c>
    </row>
    <row r="18" spans="1:107" x14ac:dyDescent="0.25">
      <c r="A18" s="21"/>
      <c r="B18" s="18"/>
      <c r="C18" s="12"/>
      <c r="D18" s="12"/>
      <c r="E18" s="56"/>
      <c r="G18" s="21"/>
      <c r="H18" s="15" t="s">
        <v>107</v>
      </c>
      <c r="I18" s="4">
        <v>9</v>
      </c>
      <c r="J18" s="4">
        <v>15</v>
      </c>
      <c r="K18" s="55">
        <v>0.6</v>
      </c>
      <c r="M18" s="21"/>
      <c r="N18" s="15" t="s">
        <v>107</v>
      </c>
      <c r="O18" s="4">
        <v>20</v>
      </c>
      <c r="P18" s="4">
        <v>29</v>
      </c>
      <c r="Q18" s="55">
        <v>0.68965517241379315</v>
      </c>
      <c r="S18" s="21"/>
      <c r="T18" s="15" t="s">
        <v>107</v>
      </c>
      <c r="U18" s="4">
        <v>29</v>
      </c>
      <c r="V18" s="4">
        <v>43</v>
      </c>
      <c r="W18" s="55">
        <v>0.67441860465116277</v>
      </c>
      <c r="Y18" s="21"/>
      <c r="Z18" s="15" t="s">
        <v>107</v>
      </c>
      <c r="AA18" s="4">
        <v>37</v>
      </c>
      <c r="AB18" s="4">
        <v>57</v>
      </c>
      <c r="AC18" s="55">
        <v>0.64912280701754388</v>
      </c>
      <c r="AE18" s="21"/>
      <c r="AF18" s="15" t="s">
        <v>50</v>
      </c>
      <c r="AG18" s="4">
        <v>42</v>
      </c>
      <c r="AH18" s="4">
        <v>86</v>
      </c>
      <c r="AI18" s="55">
        <v>0.48837209302325579</v>
      </c>
      <c r="AK18" s="41"/>
      <c r="AL18" s="15" t="s">
        <v>50</v>
      </c>
      <c r="AM18" s="4">
        <v>52</v>
      </c>
      <c r="AN18" s="4">
        <v>100</v>
      </c>
      <c r="AO18" s="55">
        <v>0.52</v>
      </c>
      <c r="AQ18" s="41"/>
      <c r="AR18" s="15" t="s">
        <v>50</v>
      </c>
      <c r="AS18" s="4">
        <v>61</v>
      </c>
      <c r="AT18" s="4">
        <v>114</v>
      </c>
      <c r="AU18" s="55">
        <v>0.53508771929824561</v>
      </c>
      <c r="AW18" s="41"/>
      <c r="AX18" s="15" t="s">
        <v>47</v>
      </c>
      <c r="AY18" s="4">
        <v>68</v>
      </c>
      <c r="AZ18" s="4">
        <v>128</v>
      </c>
      <c r="BA18" s="55">
        <v>0.53125</v>
      </c>
      <c r="BC18" s="41"/>
      <c r="BD18" s="15" t="s">
        <v>47</v>
      </c>
      <c r="BE18" s="4">
        <v>78</v>
      </c>
      <c r="BF18" s="4">
        <v>143</v>
      </c>
      <c r="BG18" s="55">
        <v>0.54545454545454541</v>
      </c>
      <c r="BI18" s="41"/>
      <c r="BJ18" s="15" t="s">
        <v>47</v>
      </c>
      <c r="BK18" s="4">
        <v>88</v>
      </c>
      <c r="BL18" s="4">
        <v>158</v>
      </c>
      <c r="BM18" s="55">
        <v>0.55696202531645567</v>
      </c>
      <c r="BO18" s="41"/>
      <c r="BP18" s="15" t="s">
        <v>47</v>
      </c>
      <c r="BQ18" s="4">
        <v>100</v>
      </c>
      <c r="BR18" s="4">
        <v>173</v>
      </c>
      <c r="BS18" s="55">
        <v>0.5780346820809249</v>
      </c>
      <c r="BU18" s="41"/>
      <c r="BV18" s="15" t="s">
        <v>50</v>
      </c>
      <c r="BW18" s="4">
        <v>110</v>
      </c>
      <c r="BX18" s="4">
        <v>188</v>
      </c>
      <c r="BY18" s="55">
        <v>0.58510638297872342</v>
      </c>
      <c r="CA18" s="41"/>
      <c r="CB18" s="15" t="s">
        <v>45</v>
      </c>
      <c r="CC18" s="4">
        <v>118</v>
      </c>
      <c r="CD18" s="4">
        <v>203</v>
      </c>
      <c r="CE18" s="55">
        <v>0.58128078817733986</v>
      </c>
      <c r="CG18" s="41"/>
      <c r="CH18" s="15" t="s">
        <v>108</v>
      </c>
      <c r="CI18" s="4">
        <v>125</v>
      </c>
      <c r="CJ18" s="4">
        <v>188</v>
      </c>
      <c r="CK18" s="55">
        <v>0.66489361702127658</v>
      </c>
      <c r="CM18" s="41"/>
      <c r="CN18" s="15" t="s">
        <v>50</v>
      </c>
      <c r="CO18" s="4">
        <v>133</v>
      </c>
      <c r="CP18" s="4">
        <v>233</v>
      </c>
      <c r="CQ18" s="55">
        <v>0.57081545064377681</v>
      </c>
      <c r="CR18" s="25"/>
      <c r="CS18" s="41"/>
      <c r="CT18" s="15" t="s">
        <v>50</v>
      </c>
      <c r="CU18" s="4">
        <v>139</v>
      </c>
      <c r="CV18" s="4">
        <v>248</v>
      </c>
      <c r="CW18" s="55">
        <v>0.56048387096774188</v>
      </c>
      <c r="CX18" s="25"/>
      <c r="CY18" s="41">
        <v>16</v>
      </c>
      <c r="CZ18" s="15" t="s">
        <v>50</v>
      </c>
      <c r="DA18" s="4">
        <v>145</v>
      </c>
      <c r="DB18" s="4">
        <v>259</v>
      </c>
      <c r="DC18" s="55">
        <v>0.55984555984555984</v>
      </c>
    </row>
    <row r="19" spans="1:107" ht="15.75" thickBot="1" x14ac:dyDescent="0.3">
      <c r="A19" s="21"/>
      <c r="B19" s="16" t="s">
        <v>44</v>
      </c>
      <c r="C19" s="5">
        <v>7</v>
      </c>
      <c r="D19" s="5">
        <v>15</v>
      </c>
      <c r="E19" s="57">
        <v>0.46666666666666667</v>
      </c>
      <c r="G19" s="21"/>
      <c r="H19" s="18"/>
      <c r="I19" s="12"/>
      <c r="J19" s="12"/>
      <c r="K19" s="56"/>
      <c r="M19" s="21"/>
      <c r="N19" s="15" t="s">
        <v>108</v>
      </c>
      <c r="O19" s="4">
        <v>12</v>
      </c>
      <c r="P19" s="4">
        <v>14</v>
      </c>
      <c r="Q19" s="55">
        <f>12/14</f>
        <v>0.8571428571428571</v>
      </c>
      <c r="S19" s="21"/>
      <c r="T19" s="15" t="s">
        <v>108</v>
      </c>
      <c r="U19" s="4">
        <v>21</v>
      </c>
      <c r="V19" s="4">
        <v>28</v>
      </c>
      <c r="W19" s="55">
        <v>0.75</v>
      </c>
      <c r="Y19" s="21"/>
      <c r="Z19" s="15" t="s">
        <v>108</v>
      </c>
      <c r="AA19" s="4">
        <v>28</v>
      </c>
      <c r="AB19" s="4">
        <v>42</v>
      </c>
      <c r="AC19" s="55">
        <v>0.66666666666666663</v>
      </c>
      <c r="AE19" s="21"/>
      <c r="AF19" s="15" t="s">
        <v>108</v>
      </c>
      <c r="AG19" s="4">
        <v>34</v>
      </c>
      <c r="AH19" s="4">
        <v>56</v>
      </c>
      <c r="AI19" s="55">
        <v>0.6071428571428571</v>
      </c>
      <c r="AK19" s="41"/>
      <c r="AL19" s="15" t="s">
        <v>108</v>
      </c>
      <c r="AM19" s="4">
        <v>46</v>
      </c>
      <c r="AN19" s="4">
        <v>70</v>
      </c>
      <c r="AO19" s="55">
        <v>0.65714285714285714</v>
      </c>
      <c r="AQ19" s="41"/>
      <c r="AR19" s="15" t="s">
        <v>108</v>
      </c>
      <c r="AS19" s="4">
        <v>56</v>
      </c>
      <c r="AT19" s="4">
        <v>84</v>
      </c>
      <c r="AU19" s="55">
        <v>0.66666666666666663</v>
      </c>
      <c r="AW19" s="41"/>
      <c r="AX19" s="15" t="s">
        <v>108</v>
      </c>
      <c r="AY19" s="4">
        <v>65</v>
      </c>
      <c r="AZ19" s="4">
        <v>98</v>
      </c>
      <c r="BA19" s="55">
        <v>0.66326530612244894</v>
      </c>
      <c r="BC19" s="41"/>
      <c r="BD19" s="15" t="s">
        <v>108</v>
      </c>
      <c r="BE19" s="4">
        <v>75</v>
      </c>
      <c r="BF19" s="4">
        <v>113</v>
      </c>
      <c r="BG19" s="55">
        <v>0.66371681415929207</v>
      </c>
      <c r="BI19" s="41"/>
      <c r="BJ19" s="15" t="s">
        <v>108</v>
      </c>
      <c r="BK19" s="4">
        <v>86</v>
      </c>
      <c r="BL19" s="4">
        <v>128</v>
      </c>
      <c r="BM19" s="55">
        <v>0.671875</v>
      </c>
      <c r="BO19" s="41"/>
      <c r="BP19" s="15" t="s">
        <v>108</v>
      </c>
      <c r="BQ19" s="4">
        <v>97</v>
      </c>
      <c r="BR19" s="4">
        <v>143</v>
      </c>
      <c r="BS19" s="55">
        <v>0.67832167832167833</v>
      </c>
      <c r="BU19" s="41"/>
      <c r="BV19" s="15" t="s">
        <v>108</v>
      </c>
      <c r="BW19" s="4">
        <v>106</v>
      </c>
      <c r="BX19" s="4">
        <v>158</v>
      </c>
      <c r="BY19" s="55">
        <v>0.67088607594936711</v>
      </c>
      <c r="CA19" s="41"/>
      <c r="CB19" s="15" t="s">
        <v>108</v>
      </c>
      <c r="CC19" s="4">
        <v>115</v>
      </c>
      <c r="CD19" s="4">
        <v>173</v>
      </c>
      <c r="CE19" s="55">
        <v>0.66473988439306353</v>
      </c>
      <c r="CG19" s="41"/>
      <c r="CH19" s="15" t="s">
        <v>47</v>
      </c>
      <c r="CI19" s="4">
        <v>124</v>
      </c>
      <c r="CJ19" s="4">
        <v>218</v>
      </c>
      <c r="CK19" s="55">
        <v>0.56880733944954132</v>
      </c>
      <c r="CM19" s="41"/>
      <c r="CN19" s="15" t="s">
        <v>56</v>
      </c>
      <c r="CO19" s="4">
        <v>132</v>
      </c>
      <c r="CP19" s="4">
        <v>233</v>
      </c>
      <c r="CQ19" s="55">
        <v>0.5665236051502146</v>
      </c>
      <c r="CR19" s="25"/>
      <c r="CS19" s="41"/>
      <c r="CT19" s="15" t="s">
        <v>56</v>
      </c>
      <c r="CU19" s="4">
        <v>138</v>
      </c>
      <c r="CV19" s="4">
        <v>248</v>
      </c>
      <c r="CW19" s="55">
        <v>0.55645161290322576</v>
      </c>
      <c r="CX19" s="25"/>
      <c r="CY19" s="41">
        <v>17</v>
      </c>
      <c r="CZ19" s="15" t="s">
        <v>56</v>
      </c>
      <c r="DA19" s="4">
        <v>143</v>
      </c>
      <c r="DB19" s="4">
        <v>259</v>
      </c>
      <c r="DC19" s="55">
        <v>0.55212355212355213</v>
      </c>
    </row>
    <row r="20" spans="1:107" ht="15.75" thickBot="1" x14ac:dyDescent="0.3">
      <c r="H20" s="16" t="s">
        <v>44</v>
      </c>
      <c r="I20" s="58">
        <v>15</v>
      </c>
      <c r="J20" s="5">
        <v>30</v>
      </c>
      <c r="K20" s="57">
        <v>0.5</v>
      </c>
      <c r="N20" s="15" t="s">
        <v>109</v>
      </c>
      <c r="O20" s="4">
        <v>6</v>
      </c>
      <c r="P20" s="4">
        <v>14</v>
      </c>
      <c r="Q20" s="55">
        <v>0.42857142857142855</v>
      </c>
      <c r="T20" s="15" t="s">
        <v>109</v>
      </c>
      <c r="U20" s="4">
        <v>15</v>
      </c>
      <c r="V20" s="4">
        <v>28</v>
      </c>
      <c r="W20" s="55">
        <v>0.5357142857142857</v>
      </c>
      <c r="Z20" s="15" t="s">
        <v>109</v>
      </c>
      <c r="AA20" s="4">
        <v>24</v>
      </c>
      <c r="AB20" s="4">
        <v>42</v>
      </c>
      <c r="AC20" s="55">
        <v>0.5714285714285714</v>
      </c>
      <c r="AF20" s="15" t="s">
        <v>109</v>
      </c>
      <c r="AG20" s="4">
        <v>32</v>
      </c>
      <c r="AH20" s="4">
        <v>56</v>
      </c>
      <c r="AI20" s="55">
        <v>0.5714285714285714</v>
      </c>
      <c r="AL20" s="15" t="s">
        <v>109</v>
      </c>
      <c r="AM20" s="4">
        <v>41</v>
      </c>
      <c r="AN20" s="4">
        <v>70</v>
      </c>
      <c r="AO20" s="55">
        <v>0.58571428571428574</v>
      </c>
      <c r="AR20" s="15" t="s">
        <v>109</v>
      </c>
      <c r="AS20" s="4">
        <v>51</v>
      </c>
      <c r="AT20" s="4">
        <v>84</v>
      </c>
      <c r="AU20" s="55">
        <v>0.6071428571428571</v>
      </c>
      <c r="AX20" s="15" t="s">
        <v>109</v>
      </c>
      <c r="AY20" s="4">
        <v>60</v>
      </c>
      <c r="AZ20" s="4">
        <v>98</v>
      </c>
      <c r="BA20" s="55">
        <v>0.61224489795918369</v>
      </c>
      <c r="BD20" s="15" t="s">
        <v>109</v>
      </c>
      <c r="BE20" s="4">
        <v>66</v>
      </c>
      <c r="BF20" s="4">
        <v>113</v>
      </c>
      <c r="BG20" s="55">
        <v>0.58407079646017701</v>
      </c>
      <c r="BJ20" s="15" t="s">
        <v>109</v>
      </c>
      <c r="BK20" s="4">
        <v>76</v>
      </c>
      <c r="BL20" s="4">
        <v>128</v>
      </c>
      <c r="BM20" s="55">
        <v>0.59375</v>
      </c>
      <c r="BP20" s="15" t="s">
        <v>109</v>
      </c>
      <c r="BQ20" s="4">
        <v>88</v>
      </c>
      <c r="BR20" s="4">
        <v>143</v>
      </c>
      <c r="BS20" s="55">
        <v>0.61538461538461542</v>
      </c>
      <c r="BV20" s="15" t="s">
        <v>109</v>
      </c>
      <c r="BW20" s="4">
        <v>97</v>
      </c>
      <c r="BX20" s="4">
        <v>158</v>
      </c>
      <c r="BY20" s="55">
        <v>0.61392405063291144</v>
      </c>
      <c r="CB20" s="15" t="s">
        <v>109</v>
      </c>
      <c r="CC20" s="4">
        <v>105</v>
      </c>
      <c r="CD20" s="4">
        <v>173</v>
      </c>
      <c r="CE20" s="55">
        <v>0.60693641618497107</v>
      </c>
      <c r="CH20" s="15" t="s">
        <v>109</v>
      </c>
      <c r="CI20" s="4">
        <v>116</v>
      </c>
      <c r="CJ20" s="4">
        <v>188</v>
      </c>
      <c r="CK20" s="55">
        <v>0.61702127659574468</v>
      </c>
      <c r="CN20" s="15" t="s">
        <v>109</v>
      </c>
      <c r="CO20" s="4">
        <v>123</v>
      </c>
      <c r="CP20" s="4">
        <v>203</v>
      </c>
      <c r="CQ20" s="55">
        <v>0.60591133004926112</v>
      </c>
      <c r="CT20" s="15" t="s">
        <v>109</v>
      </c>
      <c r="CU20" s="4">
        <v>133</v>
      </c>
      <c r="CV20" s="4">
        <v>218</v>
      </c>
      <c r="CW20" s="55">
        <v>0.61009174311926606</v>
      </c>
      <c r="CY20" s="41">
        <v>18</v>
      </c>
      <c r="CZ20" s="15" t="s">
        <v>109</v>
      </c>
      <c r="DA20" s="4">
        <v>138</v>
      </c>
      <c r="DB20" s="4">
        <v>229</v>
      </c>
      <c r="DC20" s="55">
        <v>0.6026200873362445</v>
      </c>
    </row>
    <row r="21" spans="1:107" x14ac:dyDescent="0.25">
      <c r="N21" s="18"/>
      <c r="O21" s="12"/>
      <c r="P21" s="12"/>
      <c r="Q21" s="56"/>
      <c r="T21" s="18"/>
      <c r="U21" s="12"/>
      <c r="V21" s="12"/>
      <c r="W21" s="56"/>
      <c r="Z21" s="15" t="s">
        <v>110</v>
      </c>
      <c r="AA21" s="4">
        <v>7</v>
      </c>
      <c r="AB21" s="4">
        <v>14</v>
      </c>
      <c r="AC21" s="55">
        <v>0.5</v>
      </c>
      <c r="AF21" s="15" t="s">
        <v>110</v>
      </c>
      <c r="AG21" s="4">
        <v>15</v>
      </c>
      <c r="AH21" s="4">
        <v>28</v>
      </c>
      <c r="AI21" s="55">
        <v>0.5357142857142857</v>
      </c>
      <c r="AL21" s="15" t="s">
        <v>110</v>
      </c>
      <c r="AM21" s="4">
        <v>27</v>
      </c>
      <c r="AN21" s="4">
        <v>42</v>
      </c>
      <c r="AO21" s="55">
        <v>0.6428571428571429</v>
      </c>
      <c r="AR21" s="15" t="s">
        <v>110</v>
      </c>
      <c r="AS21" s="4">
        <v>37</v>
      </c>
      <c r="AT21" s="4">
        <v>56</v>
      </c>
      <c r="AU21" s="55">
        <v>0.6607142857142857</v>
      </c>
      <c r="AX21" s="15" t="s">
        <v>110</v>
      </c>
      <c r="AY21" s="4">
        <v>46</v>
      </c>
      <c r="AZ21" s="4">
        <v>70</v>
      </c>
      <c r="BA21" s="55">
        <v>0.65714285714285714</v>
      </c>
      <c r="BD21" s="15" t="s">
        <v>110</v>
      </c>
      <c r="BE21" s="4">
        <v>55</v>
      </c>
      <c r="BF21" s="4">
        <v>85</v>
      </c>
      <c r="BG21" s="55">
        <v>0.6470588235294118</v>
      </c>
      <c r="BJ21" s="15" t="s">
        <v>110</v>
      </c>
      <c r="BK21" s="4">
        <v>69</v>
      </c>
      <c r="BL21" s="4">
        <v>100</v>
      </c>
      <c r="BM21" s="55">
        <v>0.69</v>
      </c>
      <c r="BP21" s="15" t="s">
        <v>110</v>
      </c>
      <c r="BQ21" s="4">
        <v>78</v>
      </c>
      <c r="BR21" s="4">
        <v>115</v>
      </c>
      <c r="BS21" s="55">
        <v>0.67826086956521736</v>
      </c>
      <c r="BV21" s="15" t="s">
        <v>110</v>
      </c>
      <c r="BW21" s="4">
        <v>87</v>
      </c>
      <c r="BX21" s="4">
        <v>130</v>
      </c>
      <c r="BY21" s="55">
        <v>0.66923076923076918</v>
      </c>
      <c r="CB21" s="15" t="s">
        <v>110</v>
      </c>
      <c r="CC21" s="4">
        <v>93</v>
      </c>
      <c r="CD21" s="4">
        <v>145</v>
      </c>
      <c r="CE21" s="55">
        <v>0.64137931034482754</v>
      </c>
      <c r="CH21" s="15" t="s">
        <v>110</v>
      </c>
      <c r="CI21" s="4">
        <v>102</v>
      </c>
      <c r="CJ21" s="4">
        <v>160</v>
      </c>
      <c r="CK21" s="55">
        <v>0.63749999999999996</v>
      </c>
      <c r="CN21" s="15" t="s">
        <v>110</v>
      </c>
      <c r="CO21" s="4">
        <v>108</v>
      </c>
      <c r="CP21" s="4">
        <v>175</v>
      </c>
      <c r="CQ21" s="55">
        <v>0.6171428571428571</v>
      </c>
      <c r="CT21" s="15" t="s">
        <v>110</v>
      </c>
      <c r="CU21" s="4">
        <v>114</v>
      </c>
      <c r="CV21" s="4">
        <v>190</v>
      </c>
      <c r="CW21" s="55">
        <v>0.6</v>
      </c>
      <c r="CY21" s="41">
        <v>19</v>
      </c>
      <c r="CZ21" s="15" t="s">
        <v>110</v>
      </c>
      <c r="DA21" s="4">
        <v>121</v>
      </c>
      <c r="DB21" s="4">
        <v>201</v>
      </c>
      <c r="DC21" s="55">
        <v>0.60199004975124382</v>
      </c>
    </row>
    <row r="22" spans="1:107" ht="15.75" thickBot="1" x14ac:dyDescent="0.3">
      <c r="N22" s="16" t="s">
        <v>44</v>
      </c>
      <c r="O22" s="5">
        <v>25.5</v>
      </c>
      <c r="P22" s="5">
        <v>44</v>
      </c>
      <c r="Q22" s="57">
        <v>0.57954545454545459</v>
      </c>
      <c r="T22" s="16" t="s">
        <v>44</v>
      </c>
      <c r="U22" s="5">
        <v>35</v>
      </c>
      <c r="V22" s="5">
        <v>58</v>
      </c>
      <c r="W22" s="57">
        <v>0.60344827586206895</v>
      </c>
      <c r="Z22" s="18"/>
      <c r="AA22" s="12"/>
      <c r="AB22" s="12"/>
      <c r="AC22" s="56"/>
      <c r="AF22" s="18"/>
      <c r="AG22" s="12"/>
      <c r="AH22" s="12"/>
      <c r="AI22" s="56"/>
      <c r="AL22" s="15" t="s">
        <v>117</v>
      </c>
      <c r="AM22" s="4">
        <v>12</v>
      </c>
      <c r="AN22" s="4">
        <v>14</v>
      </c>
      <c r="AO22" s="55">
        <v>0.8571428571428571</v>
      </c>
      <c r="AR22" s="15" t="s">
        <v>117</v>
      </c>
      <c r="AS22" s="4">
        <v>22</v>
      </c>
      <c r="AT22" s="4">
        <v>28</v>
      </c>
      <c r="AU22" s="55">
        <v>0.7857142857142857</v>
      </c>
      <c r="AX22" s="15" t="s">
        <v>117</v>
      </c>
      <c r="AY22" s="4">
        <v>26</v>
      </c>
      <c r="AZ22" s="4">
        <v>42</v>
      </c>
      <c r="BA22" s="55">
        <v>0.61904761904761907</v>
      </c>
      <c r="BD22" s="15" t="s">
        <v>117</v>
      </c>
      <c r="BE22" s="4">
        <v>34</v>
      </c>
      <c r="BF22" s="4">
        <v>57</v>
      </c>
      <c r="BG22" s="55">
        <v>0.59649122807017541</v>
      </c>
      <c r="BJ22" s="15" t="s">
        <v>117</v>
      </c>
      <c r="BK22" s="4">
        <v>46</v>
      </c>
      <c r="BL22" s="4">
        <v>72</v>
      </c>
      <c r="BM22" s="55">
        <v>0.63888888888888884</v>
      </c>
      <c r="BP22" s="15" t="s">
        <v>117</v>
      </c>
      <c r="BQ22" s="4">
        <v>55</v>
      </c>
      <c r="BR22" s="4">
        <v>87</v>
      </c>
      <c r="BS22" s="55">
        <v>0.63218390804597702</v>
      </c>
      <c r="BV22" s="15" t="s">
        <v>117</v>
      </c>
      <c r="BW22" s="4">
        <v>62</v>
      </c>
      <c r="BX22" s="4">
        <v>102</v>
      </c>
      <c r="BY22" s="55">
        <v>0.60784313725490191</v>
      </c>
      <c r="CB22" s="15" t="s">
        <v>117</v>
      </c>
      <c r="CC22" s="4">
        <v>70</v>
      </c>
      <c r="CD22" s="4">
        <v>117</v>
      </c>
      <c r="CE22" s="55">
        <v>0.59829059829059827</v>
      </c>
      <c r="CH22" s="15" t="s">
        <v>117</v>
      </c>
      <c r="CI22" s="4">
        <v>81</v>
      </c>
      <c r="CJ22" s="4">
        <v>132</v>
      </c>
      <c r="CK22" s="55">
        <v>0.61363636363636365</v>
      </c>
      <c r="CN22" s="15" t="s">
        <v>117</v>
      </c>
      <c r="CO22" s="4">
        <v>91</v>
      </c>
      <c r="CP22" s="4">
        <v>147</v>
      </c>
      <c r="CQ22" s="55">
        <v>0.61904761904761907</v>
      </c>
      <c r="CT22" s="15" t="s">
        <v>117</v>
      </c>
      <c r="CU22" s="4">
        <v>103</v>
      </c>
      <c r="CV22" s="4">
        <v>162</v>
      </c>
      <c r="CW22" s="55">
        <v>0.63580246913580252</v>
      </c>
      <c r="CY22" s="41">
        <v>20</v>
      </c>
      <c r="CZ22" s="15" t="s">
        <v>117</v>
      </c>
      <c r="DA22" s="4">
        <v>112</v>
      </c>
      <c r="DB22" s="4">
        <v>173</v>
      </c>
      <c r="DC22" s="55">
        <v>0.64739884393063585</v>
      </c>
    </row>
    <row r="23" spans="1:107" ht="15.75" thickBot="1" x14ac:dyDescent="0.3">
      <c r="Z23" s="16" t="s">
        <v>44</v>
      </c>
      <c r="AA23" s="5">
        <v>43</v>
      </c>
      <c r="AB23" s="5">
        <v>72</v>
      </c>
      <c r="AC23" s="57">
        <v>0.59722222222222221</v>
      </c>
      <c r="AF23" s="16" t="s">
        <v>44</v>
      </c>
      <c r="AG23" s="5">
        <v>49</v>
      </c>
      <c r="AH23" s="5">
        <v>86</v>
      </c>
      <c r="AI23" s="57">
        <v>0.56976744186046513</v>
      </c>
      <c r="AL23" s="18"/>
      <c r="AM23" s="12"/>
      <c r="AN23" s="12"/>
      <c r="AO23" s="56"/>
      <c r="AR23" s="18"/>
      <c r="AS23" s="12"/>
      <c r="AT23" s="12"/>
      <c r="AU23" s="56"/>
      <c r="AX23" s="18"/>
      <c r="AY23" s="12"/>
      <c r="AZ23" s="12"/>
      <c r="BA23" s="56"/>
      <c r="BD23" s="18"/>
      <c r="BE23" s="12"/>
      <c r="BF23" s="12"/>
      <c r="BG23" s="56"/>
      <c r="BJ23" s="15" t="s">
        <v>148</v>
      </c>
      <c r="BK23" s="4">
        <v>12</v>
      </c>
      <c r="BL23" s="4">
        <v>15</v>
      </c>
      <c r="BM23" s="55">
        <v>0.8</v>
      </c>
      <c r="BP23" s="15" t="s">
        <v>148</v>
      </c>
      <c r="BQ23" s="4">
        <v>23</v>
      </c>
      <c r="BR23" s="4">
        <v>30</v>
      </c>
      <c r="BS23" s="55">
        <v>0.76666666666666672</v>
      </c>
      <c r="BV23" s="15" t="s">
        <v>148</v>
      </c>
      <c r="BW23" s="4">
        <v>31</v>
      </c>
      <c r="BX23" s="4">
        <v>45</v>
      </c>
      <c r="BY23" s="55">
        <v>0.68888888888888888</v>
      </c>
      <c r="CB23" s="15" t="s">
        <v>148</v>
      </c>
      <c r="CC23" s="4">
        <v>39</v>
      </c>
      <c r="CD23" s="4">
        <v>60</v>
      </c>
      <c r="CE23" s="55">
        <v>0.65</v>
      </c>
      <c r="CH23" s="15" t="s">
        <v>148</v>
      </c>
      <c r="CI23" s="4">
        <v>48</v>
      </c>
      <c r="CJ23" s="4">
        <v>75</v>
      </c>
      <c r="CK23" s="55">
        <v>0.64</v>
      </c>
      <c r="CN23" s="15" t="s">
        <v>148</v>
      </c>
      <c r="CO23" s="4">
        <v>57</v>
      </c>
      <c r="CP23" s="4">
        <v>90</v>
      </c>
      <c r="CQ23" s="55">
        <v>0.6333333333333333</v>
      </c>
      <c r="CT23" s="15" t="s">
        <v>148</v>
      </c>
      <c r="CU23" s="4">
        <v>65</v>
      </c>
      <c r="CV23" s="4">
        <v>105</v>
      </c>
      <c r="CW23" s="55">
        <v>0.61904761904761907</v>
      </c>
      <c r="CY23" s="41">
        <v>21</v>
      </c>
      <c r="CZ23" s="15" t="s">
        <v>148</v>
      </c>
      <c r="DA23" s="4">
        <v>70</v>
      </c>
      <c r="DB23" s="4">
        <v>116</v>
      </c>
      <c r="DC23" s="55">
        <v>0.60344827586206895</v>
      </c>
    </row>
    <row r="24" spans="1:107" ht="15.75" thickBot="1" x14ac:dyDescent="0.3">
      <c r="AL24" s="16" t="s">
        <v>44</v>
      </c>
      <c r="AM24" s="5">
        <v>63</v>
      </c>
      <c r="AN24" s="5">
        <v>100</v>
      </c>
      <c r="AO24" s="57">
        <v>0.63</v>
      </c>
      <c r="AR24" s="16" t="s">
        <v>44</v>
      </c>
      <c r="AS24" s="5">
        <v>72</v>
      </c>
      <c r="AT24" s="5">
        <v>114</v>
      </c>
      <c r="AU24" s="57">
        <v>0.63157894736842102</v>
      </c>
      <c r="AX24" s="16" t="s">
        <v>44</v>
      </c>
      <c r="AY24" s="5">
        <v>80</v>
      </c>
      <c r="AZ24" s="5">
        <v>128</v>
      </c>
      <c r="BA24" s="57">
        <v>0.625</v>
      </c>
      <c r="BD24" s="16" t="s">
        <v>44</v>
      </c>
      <c r="BE24" s="5">
        <v>88.5</v>
      </c>
      <c r="BF24" s="5">
        <v>143</v>
      </c>
      <c r="BG24" s="57">
        <v>0.61888111888111885</v>
      </c>
      <c r="BJ24" s="15" t="s">
        <v>149</v>
      </c>
      <c r="BK24" s="4">
        <v>7</v>
      </c>
      <c r="BL24" s="4">
        <v>15</v>
      </c>
      <c r="BM24" s="55">
        <v>0.46666666666666667</v>
      </c>
      <c r="BP24" s="15" t="s">
        <v>149</v>
      </c>
      <c r="BQ24" s="4">
        <v>14</v>
      </c>
      <c r="BR24" s="4">
        <v>30</v>
      </c>
      <c r="BS24" s="55">
        <v>0.46666666666666667</v>
      </c>
      <c r="BV24" s="15" t="s">
        <v>149</v>
      </c>
      <c r="BW24" s="4">
        <v>23</v>
      </c>
      <c r="BX24" s="4">
        <v>45</v>
      </c>
      <c r="BY24" s="55">
        <v>0.51111111111111107</v>
      </c>
      <c r="CB24" s="15" t="s">
        <v>149</v>
      </c>
      <c r="CC24" s="4">
        <v>31</v>
      </c>
      <c r="CD24" s="4">
        <v>60</v>
      </c>
      <c r="CE24" s="55">
        <v>0.51666666666666672</v>
      </c>
      <c r="CH24" s="15" t="s">
        <v>149</v>
      </c>
      <c r="CI24" s="4">
        <v>39</v>
      </c>
      <c r="CJ24" s="4">
        <v>75</v>
      </c>
      <c r="CK24" s="55">
        <v>0.52</v>
      </c>
      <c r="CN24" s="15" t="s">
        <v>149</v>
      </c>
      <c r="CO24" s="4">
        <v>46</v>
      </c>
      <c r="CP24" s="4">
        <v>90</v>
      </c>
      <c r="CQ24" s="55">
        <v>0.51111111111111107</v>
      </c>
      <c r="CT24" s="15" t="s">
        <v>149</v>
      </c>
      <c r="CU24" s="4">
        <v>53</v>
      </c>
      <c r="CV24" s="4">
        <v>105</v>
      </c>
      <c r="CW24" s="55">
        <v>0.50476190476190474</v>
      </c>
      <c r="CY24" s="41">
        <v>22</v>
      </c>
      <c r="CZ24" s="15" t="s">
        <v>149</v>
      </c>
      <c r="DA24" s="4">
        <v>61</v>
      </c>
      <c r="DB24" s="4">
        <v>116</v>
      </c>
      <c r="DC24" s="55">
        <v>0.52586206896551724</v>
      </c>
    </row>
    <row r="25" spans="1:107" x14ac:dyDescent="0.25">
      <c r="BJ25" s="18"/>
      <c r="BK25" s="12"/>
      <c r="BL25" s="12"/>
      <c r="BM25" s="56"/>
      <c r="BP25" s="18"/>
      <c r="BQ25" s="12"/>
      <c r="BR25" s="12"/>
      <c r="BS25" s="56"/>
      <c r="BV25" s="15" t="s">
        <v>155</v>
      </c>
      <c r="BW25" s="4">
        <v>8</v>
      </c>
      <c r="BX25" s="4">
        <v>15</v>
      </c>
      <c r="BY25" s="55">
        <v>0.53333333333333333</v>
      </c>
      <c r="CB25" s="15" t="s">
        <v>155</v>
      </c>
      <c r="CC25" s="4">
        <v>14</v>
      </c>
      <c r="CD25" s="4">
        <v>30</v>
      </c>
      <c r="CE25" s="55">
        <v>0.46666666666666667</v>
      </c>
      <c r="CH25" s="15" t="s">
        <v>155</v>
      </c>
      <c r="CI25" s="4">
        <v>22</v>
      </c>
      <c r="CJ25" s="4">
        <v>45</v>
      </c>
      <c r="CK25" s="55">
        <v>0.48888888888888887</v>
      </c>
      <c r="CN25" s="15" t="s">
        <v>155</v>
      </c>
      <c r="CO25" s="4">
        <v>31</v>
      </c>
      <c r="CP25" s="4">
        <v>60</v>
      </c>
      <c r="CQ25" s="55">
        <v>0.51666666666666672</v>
      </c>
      <c r="CT25" s="15" t="s">
        <v>155</v>
      </c>
      <c r="CU25" s="4">
        <v>38</v>
      </c>
      <c r="CV25" s="4">
        <v>75</v>
      </c>
      <c r="CW25" s="55">
        <v>0.50666666666666671</v>
      </c>
      <c r="CY25" s="41">
        <v>23</v>
      </c>
      <c r="CZ25" s="15" t="s">
        <v>155</v>
      </c>
      <c r="DA25" s="4">
        <v>43</v>
      </c>
      <c r="DB25" s="4">
        <v>86</v>
      </c>
      <c r="DC25" s="55">
        <v>0.5</v>
      </c>
    </row>
    <row r="26" spans="1:107" ht="15.75" thickBot="1" x14ac:dyDescent="0.3">
      <c r="BJ26" s="16" t="s">
        <v>44</v>
      </c>
      <c r="BK26" s="5">
        <v>100.5</v>
      </c>
      <c r="BL26" s="5">
        <v>158</v>
      </c>
      <c r="BM26" s="57">
        <v>0.63607594936708856</v>
      </c>
      <c r="BP26" s="16" t="s">
        <v>44</v>
      </c>
      <c r="BQ26" s="5">
        <v>112</v>
      </c>
      <c r="BR26" s="5">
        <v>173</v>
      </c>
      <c r="BS26" s="57">
        <v>0.64739884393063585</v>
      </c>
      <c r="BV26" s="18"/>
      <c r="BW26" s="12"/>
      <c r="BX26" s="12"/>
      <c r="BY26" s="56"/>
      <c r="CB26" s="18"/>
      <c r="CC26" s="12"/>
      <c r="CD26" s="12"/>
      <c r="CE26" s="56"/>
      <c r="CH26" s="18"/>
      <c r="CI26" s="12"/>
      <c r="CJ26" s="12"/>
      <c r="CK26" s="56"/>
      <c r="CN26" s="18"/>
      <c r="CO26" s="12"/>
      <c r="CP26" s="12"/>
      <c r="CQ26" s="56"/>
      <c r="CT26" s="18"/>
      <c r="CU26" s="12"/>
      <c r="CV26" s="12"/>
      <c r="CW26" s="56"/>
      <c r="CY26" s="41"/>
      <c r="CZ26" s="18"/>
      <c r="DA26" s="12"/>
      <c r="DB26" s="12"/>
      <c r="DC26" s="56"/>
    </row>
    <row r="27" spans="1:107" ht="15.75" thickBot="1" x14ac:dyDescent="0.3">
      <c r="BV27" s="16" t="s">
        <v>44</v>
      </c>
      <c r="BW27" s="5">
        <v>121</v>
      </c>
      <c r="BX27" s="5">
        <v>188</v>
      </c>
      <c r="BY27" s="57">
        <v>0.6436170212765957</v>
      </c>
      <c r="CB27" s="16" t="s">
        <v>44</v>
      </c>
      <c r="CC27" s="5">
        <v>129</v>
      </c>
      <c r="CD27" s="5">
        <v>203</v>
      </c>
      <c r="CE27" s="57">
        <v>0.6354679802955665</v>
      </c>
      <c r="CH27" s="16" t="s">
        <v>44</v>
      </c>
      <c r="CI27" s="5">
        <v>138.5</v>
      </c>
      <c r="CJ27" s="5">
        <v>218</v>
      </c>
      <c r="CK27" s="57">
        <v>0.63532110091743121</v>
      </c>
      <c r="CN27" s="16" t="s">
        <v>44</v>
      </c>
      <c r="CO27" s="5">
        <v>146.5</v>
      </c>
      <c r="CP27" s="5">
        <v>233</v>
      </c>
      <c r="CQ27" s="57">
        <v>0.628755364806867</v>
      </c>
      <c r="CT27" s="16" t="s">
        <v>44</v>
      </c>
      <c r="CU27" s="5">
        <v>155.5</v>
      </c>
      <c r="CV27" s="5">
        <v>248</v>
      </c>
      <c r="CW27" s="57">
        <v>0.62701612903225812</v>
      </c>
      <c r="CY27" s="41"/>
      <c r="CZ27" s="16" t="s">
        <v>44</v>
      </c>
      <c r="DA27" s="5">
        <v>163.5</v>
      </c>
      <c r="DB27" s="5">
        <v>259</v>
      </c>
      <c r="DC27" s="57">
        <v>0.63127413127413123</v>
      </c>
    </row>
  </sheetData>
  <sortState ref="CH3:CK25">
    <sortCondition descending="1" ref="CI3:CI25"/>
  </sortState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38"/>
  <sheetViews>
    <sheetView workbookViewId="0">
      <selection activeCell="E1" sqref="E1"/>
    </sheetView>
  </sheetViews>
  <sheetFormatPr defaultColWidth="8.85546875" defaultRowHeight="15" x14ac:dyDescent="0.25"/>
  <cols>
    <col min="1" max="1" width="20.7109375" style="38" customWidth="1"/>
    <col min="2" max="3" width="7.42578125" style="10" bestFit="1" customWidth="1"/>
    <col min="4" max="4" width="6.5703125" style="10" bestFit="1" customWidth="1"/>
    <col min="5" max="5" width="6.7109375" style="10" bestFit="1" customWidth="1"/>
    <col min="6" max="7" width="6.5703125" style="10" bestFit="1" customWidth="1"/>
    <col min="8" max="8" width="7.5703125" style="10" bestFit="1" customWidth="1"/>
    <col min="9" max="9" width="6.5703125" style="10" bestFit="1" customWidth="1"/>
    <col min="10" max="10" width="7.42578125" style="10" bestFit="1" customWidth="1"/>
    <col min="11" max="13" width="6.5703125" style="10" bestFit="1" customWidth="1"/>
    <col min="14" max="14" width="7.28515625" style="10" bestFit="1" customWidth="1"/>
    <col min="15" max="17" width="6.5703125" style="10" bestFit="1" customWidth="1"/>
    <col min="18" max="18" width="2.7109375" style="10" customWidth="1"/>
    <col min="19" max="33" width="2" style="10" bestFit="1" customWidth="1"/>
    <col min="34" max="16384" width="8.85546875" style="13"/>
  </cols>
  <sheetData>
    <row r="1" spans="1:33" ht="15.75" x14ac:dyDescent="0.25">
      <c r="A1" s="29" t="s">
        <v>169</v>
      </c>
      <c r="B1" s="30"/>
    </row>
    <row r="2" spans="1:33" ht="15.75" thickBot="1" x14ac:dyDescent="0.3">
      <c r="A2" s="20"/>
      <c r="B2" s="20" t="s">
        <v>0</v>
      </c>
    </row>
    <row r="3" spans="1:33" x14ac:dyDescent="0.25">
      <c r="A3" s="26" t="s">
        <v>28</v>
      </c>
      <c r="B3" s="69">
        <f t="shared" ref="B3:B26" si="0">SUM(S3:AG3)</f>
        <v>11</v>
      </c>
      <c r="C3" s="59" t="s">
        <v>72</v>
      </c>
      <c r="D3" s="31" t="s">
        <v>84</v>
      </c>
      <c r="E3" s="31" t="s">
        <v>73</v>
      </c>
      <c r="F3" s="31" t="s">
        <v>69</v>
      </c>
      <c r="G3" s="31" t="s">
        <v>77</v>
      </c>
      <c r="H3" s="31" t="s">
        <v>85</v>
      </c>
      <c r="I3" s="31" t="s">
        <v>64</v>
      </c>
      <c r="J3" s="31" t="s">
        <v>66</v>
      </c>
      <c r="K3" s="31" t="s">
        <v>90</v>
      </c>
      <c r="L3" s="31" t="s">
        <v>76</v>
      </c>
      <c r="M3" s="31" t="s">
        <v>75</v>
      </c>
      <c r="N3" s="31" t="s">
        <v>70</v>
      </c>
      <c r="O3" s="31" t="s">
        <v>71</v>
      </c>
      <c r="P3" s="31" t="s">
        <v>65</v>
      </c>
      <c r="Q3" s="32" t="s">
        <v>80</v>
      </c>
      <c r="S3" s="10">
        <f>IF(C3=$C$28,1,0)</f>
        <v>1</v>
      </c>
      <c r="T3" s="10">
        <f>IF(D3=$D$28,1,0)</f>
        <v>1</v>
      </c>
      <c r="U3" s="10">
        <f>IF(E3=$E$28,1,0)</f>
        <v>1</v>
      </c>
      <c r="V3" s="10">
        <f>IF(F3=$F$28,1,0)</f>
        <v>1</v>
      </c>
      <c r="W3" s="10">
        <f>IF(G3=$G$28,1,0)</f>
        <v>0</v>
      </c>
      <c r="X3" s="10">
        <f>IF(H3=$H$28,1,0)</f>
        <v>1</v>
      </c>
      <c r="Y3" s="10">
        <f>IF(I3=$I$28,1,0)</f>
        <v>1</v>
      </c>
      <c r="Z3" s="10">
        <f>IF(J3=$J$28,1,0)</f>
        <v>1</v>
      </c>
      <c r="AA3" s="10">
        <f>IF(K3=$K$28,1,0)</f>
        <v>1</v>
      </c>
      <c r="AB3" s="10">
        <f>IF(L3=$L$28,1,0)</f>
        <v>0</v>
      </c>
      <c r="AC3" s="10">
        <f>IF(M3=$M$28,1,0)</f>
        <v>0</v>
      </c>
      <c r="AD3" s="10">
        <f>IF(N3=$N$28,1,0)</f>
        <v>1</v>
      </c>
      <c r="AE3" s="10">
        <f>IF(O3=$O$28,1,0)</f>
        <v>1</v>
      </c>
      <c r="AF3" s="10">
        <f>IF(P3=$P$28,1,0)</f>
        <v>1</v>
      </c>
      <c r="AG3" s="10">
        <f>IF(Q3=$Q$28,1,0)</f>
        <v>0</v>
      </c>
    </row>
    <row r="4" spans="1:33" x14ac:dyDescent="0.25">
      <c r="A4" s="7" t="s">
        <v>45</v>
      </c>
      <c r="B4" s="72">
        <f t="shared" si="0"/>
        <v>6</v>
      </c>
      <c r="C4" s="67" t="s">
        <v>128</v>
      </c>
      <c r="D4" s="12" t="s">
        <v>160</v>
      </c>
      <c r="E4" s="12" t="s">
        <v>125</v>
      </c>
      <c r="F4" s="12" t="s">
        <v>132</v>
      </c>
      <c r="G4" s="12" t="s">
        <v>136</v>
      </c>
      <c r="H4" s="12" t="s">
        <v>126</v>
      </c>
      <c r="I4" s="12" t="s">
        <v>140</v>
      </c>
      <c r="J4" s="12" t="s">
        <v>161</v>
      </c>
      <c r="K4" s="12" t="s">
        <v>157</v>
      </c>
      <c r="L4" s="12" t="s">
        <v>129</v>
      </c>
      <c r="M4" s="12" t="s">
        <v>131</v>
      </c>
      <c r="N4" s="12" t="s">
        <v>159</v>
      </c>
      <c r="O4" s="12" t="s">
        <v>122</v>
      </c>
      <c r="P4" s="12" t="s">
        <v>139</v>
      </c>
      <c r="Q4" s="68" t="s">
        <v>158</v>
      </c>
      <c r="S4" s="44">
        <v>0</v>
      </c>
      <c r="T4" s="44">
        <v>1</v>
      </c>
      <c r="U4" s="44">
        <v>0</v>
      </c>
      <c r="V4" s="44">
        <v>0</v>
      </c>
      <c r="W4" s="44">
        <v>1</v>
      </c>
      <c r="X4" s="44">
        <v>0</v>
      </c>
      <c r="Y4" s="44">
        <v>0</v>
      </c>
      <c r="Z4" s="44">
        <v>0</v>
      </c>
      <c r="AA4" s="44">
        <v>1</v>
      </c>
      <c r="AB4" s="44">
        <v>1</v>
      </c>
      <c r="AC4" s="44">
        <v>1</v>
      </c>
      <c r="AD4" s="44">
        <v>1</v>
      </c>
      <c r="AE4" s="44">
        <v>0</v>
      </c>
      <c r="AF4" s="44">
        <v>0</v>
      </c>
      <c r="AG4" s="44">
        <v>0</v>
      </c>
    </row>
    <row r="5" spans="1:33" x14ac:dyDescent="0.25">
      <c r="A5" s="7" t="s">
        <v>29</v>
      </c>
      <c r="B5" s="70">
        <f t="shared" si="0"/>
        <v>12</v>
      </c>
      <c r="C5" s="60" t="s">
        <v>72</v>
      </c>
      <c r="D5" s="6" t="s">
        <v>84</v>
      </c>
      <c r="E5" s="6" t="s">
        <v>73</v>
      </c>
      <c r="F5" s="6" t="s">
        <v>69</v>
      </c>
      <c r="G5" s="6" t="s">
        <v>63</v>
      </c>
      <c r="H5" s="6" t="s">
        <v>85</v>
      </c>
      <c r="I5" s="6" t="s">
        <v>64</v>
      </c>
      <c r="J5" s="6" t="s">
        <v>91</v>
      </c>
      <c r="K5" s="6" t="s">
        <v>68</v>
      </c>
      <c r="L5" s="6" t="s">
        <v>76</v>
      </c>
      <c r="M5" s="6" t="s">
        <v>99</v>
      </c>
      <c r="N5" s="6" t="s">
        <v>70</v>
      </c>
      <c r="O5" s="6" t="s">
        <v>71</v>
      </c>
      <c r="P5" s="6" t="s">
        <v>65</v>
      </c>
      <c r="Q5" s="33" t="s">
        <v>86</v>
      </c>
      <c r="S5" s="10">
        <f>IF(C5=$C$28,1,0)</f>
        <v>1</v>
      </c>
      <c r="T5" s="10">
        <f>IF(D5=$D$28,1,0)</f>
        <v>1</v>
      </c>
      <c r="U5" s="10">
        <f>IF(E5=$E$28,1,0)</f>
        <v>1</v>
      </c>
      <c r="V5" s="10">
        <f>IF(F5=$F$28,1,0)</f>
        <v>1</v>
      </c>
      <c r="W5" s="10">
        <f>IF(G5=$G$28,1,0)</f>
        <v>1</v>
      </c>
      <c r="X5" s="10">
        <f>IF(H5=$H$28,1,0)</f>
        <v>1</v>
      </c>
      <c r="Y5" s="10">
        <f>IF(I5=$I$28,1,0)</f>
        <v>1</v>
      </c>
      <c r="Z5" s="10">
        <f>IF(J5=$J$28,1,0)</f>
        <v>0</v>
      </c>
      <c r="AA5" s="10">
        <f>IF(K5=$K$28,1,0)</f>
        <v>0</v>
      </c>
      <c r="AB5" s="10">
        <f>IF(L5=$L$28,1,0)</f>
        <v>0</v>
      </c>
      <c r="AC5" s="10">
        <f>IF(M5=$M$28,1,0)</f>
        <v>1</v>
      </c>
      <c r="AD5" s="10">
        <f>IF(N5=$N$28,1,0)</f>
        <v>1</v>
      </c>
      <c r="AE5" s="10">
        <f>IF(O5=$O$28,1,0)</f>
        <v>1</v>
      </c>
      <c r="AF5" s="10">
        <f>IF(P5=$P$28,1,0)</f>
        <v>1</v>
      </c>
      <c r="AG5" s="10">
        <f>IF(Q5=$Q$28,1,0)</f>
        <v>1</v>
      </c>
    </row>
    <row r="6" spans="1:33" x14ac:dyDescent="0.25">
      <c r="A6" s="7" t="s">
        <v>30</v>
      </c>
      <c r="B6" s="70">
        <f t="shared" si="0"/>
        <v>9</v>
      </c>
      <c r="C6" s="60" t="s">
        <v>72</v>
      </c>
      <c r="D6" s="6" t="s">
        <v>84</v>
      </c>
      <c r="E6" s="6" t="s">
        <v>73</v>
      </c>
      <c r="F6" s="6" t="s">
        <v>69</v>
      </c>
      <c r="G6" s="6" t="s">
        <v>63</v>
      </c>
      <c r="H6" s="6" t="s">
        <v>85</v>
      </c>
      <c r="I6" s="6" t="s">
        <v>87</v>
      </c>
      <c r="J6" s="6" t="s">
        <v>66</v>
      </c>
      <c r="K6" s="6" t="s">
        <v>68</v>
      </c>
      <c r="L6" s="6" t="s">
        <v>76</v>
      </c>
      <c r="M6" s="6" t="s">
        <v>75</v>
      </c>
      <c r="N6" s="6" t="s">
        <v>70</v>
      </c>
      <c r="O6" s="6" t="s">
        <v>71</v>
      </c>
      <c r="P6" s="6" t="s">
        <v>74</v>
      </c>
      <c r="Q6" s="33" t="s">
        <v>80</v>
      </c>
      <c r="S6" s="10">
        <f>IF(C6=$C$28,1,0)</f>
        <v>1</v>
      </c>
      <c r="T6" s="10">
        <f>IF(D6=$D$28,1,0)</f>
        <v>1</v>
      </c>
      <c r="U6" s="10">
        <f>IF(E6=$E$28,1,0)</f>
        <v>1</v>
      </c>
      <c r="V6" s="10">
        <f>IF(F6=$F$28,1,0)</f>
        <v>1</v>
      </c>
      <c r="W6" s="10">
        <f>IF(G6=$G$28,1,0)</f>
        <v>1</v>
      </c>
      <c r="X6" s="10">
        <f>IF(H6=$H$28,1,0)</f>
        <v>1</v>
      </c>
      <c r="Y6" s="10">
        <f>IF(I6=$I$28,1,0)</f>
        <v>0</v>
      </c>
      <c r="Z6" s="10">
        <f>IF(J6=$J$28,1,0)</f>
        <v>1</v>
      </c>
      <c r="AA6" s="10">
        <f>IF(K6=$K$28,1,0)</f>
        <v>0</v>
      </c>
      <c r="AB6" s="10">
        <f>IF(L6=$L$28,1,0)</f>
        <v>0</v>
      </c>
      <c r="AC6" s="10">
        <f>IF(M6=$M$28,1,0)</f>
        <v>0</v>
      </c>
      <c r="AD6" s="10">
        <f>IF(N6=$N$28,1,0)</f>
        <v>1</v>
      </c>
      <c r="AE6" s="10">
        <f>IF(O6=$O$28,1,0)</f>
        <v>1</v>
      </c>
      <c r="AF6" s="10">
        <f>IF(P6=$P$28,1,0)</f>
        <v>0</v>
      </c>
      <c r="AG6" s="10">
        <f>IF(Q6=$Q$28,1,0)</f>
        <v>0</v>
      </c>
    </row>
    <row r="7" spans="1:33" x14ac:dyDescent="0.25">
      <c r="A7" s="7" t="s">
        <v>46</v>
      </c>
      <c r="B7" s="70">
        <f t="shared" si="0"/>
        <v>7</v>
      </c>
      <c r="C7" s="60" t="s">
        <v>72</v>
      </c>
      <c r="D7" s="6" t="s">
        <v>62</v>
      </c>
      <c r="E7" s="6" t="s">
        <v>78</v>
      </c>
      <c r="F7" s="6" t="s">
        <v>69</v>
      </c>
      <c r="G7" s="6" t="s">
        <v>63</v>
      </c>
      <c r="H7" s="6" t="s">
        <v>82</v>
      </c>
      <c r="I7" s="6" t="s">
        <v>87</v>
      </c>
      <c r="J7" s="6" t="s">
        <v>66</v>
      </c>
      <c r="K7" s="6" t="s">
        <v>68</v>
      </c>
      <c r="L7" s="6" t="s">
        <v>76</v>
      </c>
      <c r="M7" s="6" t="s">
        <v>99</v>
      </c>
      <c r="N7" s="6" t="s">
        <v>70</v>
      </c>
      <c r="O7" s="6" t="s">
        <v>79</v>
      </c>
      <c r="P7" s="6" t="s">
        <v>65</v>
      </c>
      <c r="Q7" s="33" t="s">
        <v>80</v>
      </c>
      <c r="S7" s="10">
        <f>IF(C7=$C$28,1,0)</f>
        <v>1</v>
      </c>
      <c r="T7" s="10">
        <f>IF(D7=$D$28,1,0)</f>
        <v>0</v>
      </c>
      <c r="U7" s="10">
        <f>IF(E7=$E$28,1,0)</f>
        <v>0</v>
      </c>
      <c r="V7" s="10">
        <f>IF(F7=$F$28,1,0)</f>
        <v>1</v>
      </c>
      <c r="W7" s="10">
        <f>IF(G7=$G$28,1,0)</f>
        <v>1</v>
      </c>
      <c r="X7" s="10">
        <f>IF(H7=$H$28,1,0)</f>
        <v>0</v>
      </c>
      <c r="Y7" s="10">
        <f>IF(I7=$I$28,1,0)</f>
        <v>0</v>
      </c>
      <c r="Z7" s="10">
        <f>IF(J7=$J$28,1,0)</f>
        <v>1</v>
      </c>
      <c r="AA7" s="10">
        <f>IF(K7=$K$28,1,0)</f>
        <v>0</v>
      </c>
      <c r="AB7" s="10">
        <f>IF(L7=$L$28,1,0)</f>
        <v>0</v>
      </c>
      <c r="AC7" s="10">
        <f>IF(M7=$M$28,1,0)</f>
        <v>1</v>
      </c>
      <c r="AD7" s="10">
        <f>IF(N7=$N$28,1,0)</f>
        <v>1</v>
      </c>
      <c r="AE7" s="10">
        <f>IF(O7=$O$28,1,0)</f>
        <v>0</v>
      </c>
      <c r="AF7" s="10">
        <f>IF(P7=$P$28,1,0)</f>
        <v>1</v>
      </c>
      <c r="AG7" s="10">
        <f>IF(Q7=$Q$28,1,0)</f>
        <v>0</v>
      </c>
    </row>
    <row r="8" spans="1:33" x14ac:dyDescent="0.25">
      <c r="A8" s="7" t="s">
        <v>31</v>
      </c>
      <c r="B8" s="70">
        <f t="shared" si="0"/>
        <v>7</v>
      </c>
      <c r="C8" s="60" t="s">
        <v>72</v>
      </c>
      <c r="D8" s="6" t="s">
        <v>84</v>
      </c>
      <c r="E8" s="6" t="s">
        <v>73</v>
      </c>
      <c r="F8" s="6" t="s">
        <v>83</v>
      </c>
      <c r="G8" s="6" t="s">
        <v>63</v>
      </c>
      <c r="H8" s="6" t="s">
        <v>85</v>
      </c>
      <c r="I8" s="6" t="s">
        <v>87</v>
      </c>
      <c r="J8" s="6" t="s">
        <v>91</v>
      </c>
      <c r="K8" s="6" t="s">
        <v>68</v>
      </c>
      <c r="L8" s="6" t="s">
        <v>76</v>
      </c>
      <c r="M8" s="6" t="s">
        <v>75</v>
      </c>
      <c r="N8" s="6" t="s">
        <v>67</v>
      </c>
      <c r="O8" s="6" t="s">
        <v>79</v>
      </c>
      <c r="P8" s="6" t="s">
        <v>65</v>
      </c>
      <c r="Q8" s="33" t="s">
        <v>86</v>
      </c>
      <c r="S8" s="10">
        <f>IF(C8=$C$28,1,0)</f>
        <v>1</v>
      </c>
      <c r="T8" s="10">
        <f>IF(D8=$D$28,1,0)</f>
        <v>1</v>
      </c>
      <c r="U8" s="10">
        <f>IF(E8=$E$28,1,0)</f>
        <v>1</v>
      </c>
      <c r="V8" s="10">
        <f>IF(F8=$F$28,1,0)</f>
        <v>0</v>
      </c>
      <c r="W8" s="10">
        <f>IF(G8=$G$28,1,0)</f>
        <v>1</v>
      </c>
      <c r="X8" s="10">
        <f>IF(H8=$H$28,1,0)</f>
        <v>1</v>
      </c>
      <c r="Y8" s="10">
        <f>IF(I8=$I$28,1,0)</f>
        <v>0</v>
      </c>
      <c r="Z8" s="10">
        <f>IF(J8=$J$28,1,0)</f>
        <v>0</v>
      </c>
      <c r="AA8" s="10">
        <f>IF(K8=$K$28,1,0)</f>
        <v>0</v>
      </c>
      <c r="AB8" s="10">
        <f>IF(L8=$L$28,1,0)</f>
        <v>0</v>
      </c>
      <c r="AC8" s="10">
        <f>IF(M8=$M$28,1,0)</f>
        <v>0</v>
      </c>
      <c r="AD8" s="10">
        <f>IF(N8=$N$28,1,0)</f>
        <v>0</v>
      </c>
      <c r="AE8" s="10">
        <f>IF(O8=$O$28,1,0)</f>
        <v>0</v>
      </c>
      <c r="AF8" s="10">
        <f>IF(P8=$P$28,1,0)</f>
        <v>1</v>
      </c>
      <c r="AG8" s="10">
        <f>IF(Q8=$Q$28,1,0)</f>
        <v>1</v>
      </c>
    </row>
    <row r="9" spans="1:33" x14ac:dyDescent="0.25">
      <c r="A9" s="7" t="s">
        <v>47</v>
      </c>
      <c r="B9" s="72">
        <f t="shared" si="0"/>
        <v>6</v>
      </c>
      <c r="C9" s="67" t="s">
        <v>128</v>
      </c>
      <c r="D9" s="12" t="s">
        <v>160</v>
      </c>
      <c r="E9" s="12" t="s">
        <v>125</v>
      </c>
      <c r="F9" s="12" t="s">
        <v>132</v>
      </c>
      <c r="G9" s="12" t="s">
        <v>136</v>
      </c>
      <c r="H9" s="12" t="s">
        <v>126</v>
      </c>
      <c r="I9" s="12" t="s">
        <v>140</v>
      </c>
      <c r="J9" s="12" t="s">
        <v>161</v>
      </c>
      <c r="K9" s="12" t="s">
        <v>157</v>
      </c>
      <c r="L9" s="12" t="s">
        <v>129</v>
      </c>
      <c r="M9" s="12" t="s">
        <v>131</v>
      </c>
      <c r="N9" s="12" t="s">
        <v>159</v>
      </c>
      <c r="O9" s="12" t="s">
        <v>122</v>
      </c>
      <c r="P9" s="12" t="s">
        <v>139</v>
      </c>
      <c r="Q9" s="68" t="s">
        <v>158</v>
      </c>
      <c r="S9" s="44">
        <v>0</v>
      </c>
      <c r="T9" s="44">
        <v>1</v>
      </c>
      <c r="U9" s="44">
        <v>0</v>
      </c>
      <c r="V9" s="44">
        <v>0</v>
      </c>
      <c r="W9" s="44">
        <v>1</v>
      </c>
      <c r="X9" s="44">
        <v>0</v>
      </c>
      <c r="Y9" s="44">
        <v>0</v>
      </c>
      <c r="Z9" s="44">
        <v>0</v>
      </c>
      <c r="AA9" s="44">
        <v>1</v>
      </c>
      <c r="AB9" s="44">
        <v>1</v>
      </c>
      <c r="AC9" s="44">
        <v>1</v>
      </c>
      <c r="AD9" s="44">
        <v>1</v>
      </c>
      <c r="AE9" s="44">
        <v>0</v>
      </c>
      <c r="AF9" s="44">
        <v>0</v>
      </c>
      <c r="AG9" s="44">
        <v>0</v>
      </c>
    </row>
    <row r="10" spans="1:33" x14ac:dyDescent="0.25">
      <c r="A10" s="7" t="s">
        <v>48</v>
      </c>
      <c r="B10" s="70">
        <f t="shared" si="0"/>
        <v>8</v>
      </c>
      <c r="C10" s="60" t="s">
        <v>72</v>
      </c>
      <c r="D10" s="6" t="s">
        <v>62</v>
      </c>
      <c r="E10" s="6" t="s">
        <v>73</v>
      </c>
      <c r="F10" s="6" t="s">
        <v>69</v>
      </c>
      <c r="G10" s="6" t="s">
        <v>77</v>
      </c>
      <c r="H10" s="6" t="s">
        <v>82</v>
      </c>
      <c r="I10" s="6" t="s">
        <v>64</v>
      </c>
      <c r="J10" s="6" t="s">
        <v>66</v>
      </c>
      <c r="K10" s="6" t="s">
        <v>68</v>
      </c>
      <c r="L10" s="6" t="s">
        <v>76</v>
      </c>
      <c r="M10" s="6" t="s">
        <v>75</v>
      </c>
      <c r="N10" s="6" t="s">
        <v>67</v>
      </c>
      <c r="O10" s="6" t="s">
        <v>71</v>
      </c>
      <c r="P10" s="6" t="s">
        <v>65</v>
      </c>
      <c r="Q10" s="33" t="s">
        <v>86</v>
      </c>
      <c r="S10" s="10">
        <f>IF(C10=$C$28,1,0)</f>
        <v>1</v>
      </c>
      <c r="T10" s="10">
        <f>IF(D10=$D$28,1,0)</f>
        <v>0</v>
      </c>
      <c r="U10" s="10">
        <f>IF(E10=$E$28,1,0)</f>
        <v>1</v>
      </c>
      <c r="V10" s="10">
        <f>IF(F10=$F$28,1,0)</f>
        <v>1</v>
      </c>
      <c r="W10" s="10">
        <f>IF(G10=$G$28,1,0)</f>
        <v>0</v>
      </c>
      <c r="X10" s="10">
        <f>IF(H10=$H$28,1,0)</f>
        <v>0</v>
      </c>
      <c r="Y10" s="10">
        <f>IF(I10=$I$28,1,0)</f>
        <v>1</v>
      </c>
      <c r="Z10" s="10">
        <f>IF(J10=$J$28,1,0)</f>
        <v>1</v>
      </c>
      <c r="AA10" s="10">
        <f>IF(K10=$K$28,1,0)</f>
        <v>0</v>
      </c>
      <c r="AB10" s="10">
        <f>IF(L10=$L$28,1,0)</f>
        <v>0</v>
      </c>
      <c r="AC10" s="10">
        <f>IF(M10=$M$28,1,0)</f>
        <v>0</v>
      </c>
      <c r="AD10" s="10">
        <f>IF(N10=$N$28,1,0)</f>
        <v>0</v>
      </c>
      <c r="AE10" s="10">
        <f>IF(O10=$O$28,1,0)</f>
        <v>1</v>
      </c>
      <c r="AF10" s="10">
        <f>IF(P10=$P$28,1,0)</f>
        <v>1</v>
      </c>
      <c r="AG10" s="10">
        <f>IF(Q10=$Q$28,1,0)</f>
        <v>1</v>
      </c>
    </row>
    <row r="11" spans="1:33" x14ac:dyDescent="0.25">
      <c r="A11" s="7" t="s">
        <v>49</v>
      </c>
      <c r="B11" s="70">
        <f t="shared" si="0"/>
        <v>9</v>
      </c>
      <c r="C11" s="60" t="s">
        <v>72</v>
      </c>
      <c r="D11" s="6" t="s">
        <v>62</v>
      </c>
      <c r="E11" s="6" t="s">
        <v>73</v>
      </c>
      <c r="F11" s="6" t="s">
        <v>69</v>
      </c>
      <c r="G11" s="6" t="s">
        <v>63</v>
      </c>
      <c r="H11" s="6" t="s">
        <v>82</v>
      </c>
      <c r="I11" s="6" t="s">
        <v>64</v>
      </c>
      <c r="J11" s="6" t="s">
        <v>66</v>
      </c>
      <c r="K11" s="6" t="s">
        <v>68</v>
      </c>
      <c r="L11" s="6" t="s">
        <v>76</v>
      </c>
      <c r="M11" s="6" t="s">
        <v>75</v>
      </c>
      <c r="N11" s="6" t="s">
        <v>67</v>
      </c>
      <c r="O11" s="6" t="s">
        <v>71</v>
      </c>
      <c r="P11" s="6" t="s">
        <v>65</v>
      </c>
      <c r="Q11" s="33" t="s">
        <v>86</v>
      </c>
      <c r="S11" s="10">
        <f>IF(C11=$C$28,1,0)</f>
        <v>1</v>
      </c>
      <c r="T11" s="10">
        <f>IF(D11=$D$28,1,0)</f>
        <v>0</v>
      </c>
      <c r="U11" s="10">
        <f>IF(E11=$E$28,1,0)</f>
        <v>1</v>
      </c>
      <c r="V11" s="10">
        <f>IF(F11=$F$28,1,0)</f>
        <v>1</v>
      </c>
      <c r="W11" s="10">
        <f>IF(G11=$G$28,1,0)</f>
        <v>1</v>
      </c>
      <c r="X11" s="10">
        <f>IF(H11=$H$28,1,0)</f>
        <v>0</v>
      </c>
      <c r="Y11" s="10">
        <f>IF(I11=$I$28,1,0)</f>
        <v>1</v>
      </c>
      <c r="Z11" s="10">
        <f>IF(J11=$J$28,1,0)</f>
        <v>1</v>
      </c>
      <c r="AA11" s="10">
        <f>IF(K11=$K$28,1,0)</f>
        <v>0</v>
      </c>
      <c r="AB11" s="10">
        <f>IF(L11=$L$28,1,0)</f>
        <v>0</v>
      </c>
      <c r="AC11" s="10">
        <f>IF(M11=$M$28,1,0)</f>
        <v>0</v>
      </c>
      <c r="AD11" s="10">
        <f>IF(N11=$N$28,1,0)</f>
        <v>0</v>
      </c>
      <c r="AE11" s="10">
        <f>IF(O11=$O$28,1,0)</f>
        <v>1</v>
      </c>
      <c r="AF11" s="10">
        <f>IF(P11=$P$28,1,0)</f>
        <v>1</v>
      </c>
      <c r="AG11" s="10">
        <f>IF(Q11=$Q$28,1,0)</f>
        <v>1</v>
      </c>
    </row>
    <row r="12" spans="1:33" x14ac:dyDescent="0.25">
      <c r="A12" s="7" t="s">
        <v>50</v>
      </c>
      <c r="B12" s="72">
        <f t="shared" si="0"/>
        <v>6</v>
      </c>
      <c r="C12" s="67" t="s">
        <v>128</v>
      </c>
      <c r="D12" s="12" t="s">
        <v>160</v>
      </c>
      <c r="E12" s="12" t="s">
        <v>125</v>
      </c>
      <c r="F12" s="12" t="s">
        <v>132</v>
      </c>
      <c r="G12" s="12" t="s">
        <v>136</v>
      </c>
      <c r="H12" s="12" t="s">
        <v>126</v>
      </c>
      <c r="I12" s="12" t="s">
        <v>140</v>
      </c>
      <c r="J12" s="12" t="s">
        <v>161</v>
      </c>
      <c r="K12" s="12" t="s">
        <v>157</v>
      </c>
      <c r="L12" s="12" t="s">
        <v>129</v>
      </c>
      <c r="M12" s="12" t="s">
        <v>131</v>
      </c>
      <c r="N12" s="12" t="s">
        <v>159</v>
      </c>
      <c r="O12" s="12" t="s">
        <v>122</v>
      </c>
      <c r="P12" s="12" t="s">
        <v>139</v>
      </c>
      <c r="Q12" s="68" t="s">
        <v>158</v>
      </c>
      <c r="S12" s="44">
        <v>0</v>
      </c>
      <c r="T12" s="44">
        <v>1</v>
      </c>
      <c r="U12" s="44">
        <v>0</v>
      </c>
      <c r="V12" s="44">
        <v>0</v>
      </c>
      <c r="W12" s="44">
        <v>1</v>
      </c>
      <c r="X12" s="44">
        <v>0</v>
      </c>
      <c r="Y12" s="44">
        <v>0</v>
      </c>
      <c r="Z12" s="44">
        <v>0</v>
      </c>
      <c r="AA12" s="44">
        <v>1</v>
      </c>
      <c r="AB12" s="44">
        <v>1</v>
      </c>
      <c r="AC12" s="44">
        <v>1</v>
      </c>
      <c r="AD12" s="44">
        <v>1</v>
      </c>
      <c r="AE12" s="44">
        <v>0</v>
      </c>
      <c r="AF12" s="44">
        <v>0</v>
      </c>
      <c r="AG12" s="44">
        <v>0</v>
      </c>
    </row>
    <row r="13" spans="1:33" x14ac:dyDescent="0.25">
      <c r="A13" s="7" t="s">
        <v>32</v>
      </c>
      <c r="B13" s="70">
        <f t="shared" si="0"/>
        <v>9</v>
      </c>
      <c r="C13" s="60" t="s">
        <v>72</v>
      </c>
      <c r="D13" s="6" t="s">
        <v>84</v>
      </c>
      <c r="E13" s="6" t="s">
        <v>73</v>
      </c>
      <c r="F13" s="6" t="s">
        <v>83</v>
      </c>
      <c r="G13" s="6" t="s">
        <v>63</v>
      </c>
      <c r="H13" s="6" t="s">
        <v>82</v>
      </c>
      <c r="I13" s="6" t="s">
        <v>64</v>
      </c>
      <c r="J13" s="6" t="s">
        <v>66</v>
      </c>
      <c r="K13" s="6" t="s">
        <v>68</v>
      </c>
      <c r="L13" s="6" t="s">
        <v>76</v>
      </c>
      <c r="M13" s="6" t="s">
        <v>99</v>
      </c>
      <c r="N13" s="6" t="s">
        <v>67</v>
      </c>
      <c r="O13" s="6" t="s">
        <v>71</v>
      </c>
      <c r="P13" s="6" t="s">
        <v>74</v>
      </c>
      <c r="Q13" s="33" t="s">
        <v>86</v>
      </c>
      <c r="S13" s="10">
        <f>IF(C13=$C$28,1,0)</f>
        <v>1</v>
      </c>
      <c r="T13" s="10">
        <f>IF(D13=$D$28,1,0)</f>
        <v>1</v>
      </c>
      <c r="U13" s="10">
        <f>IF(E13=$E$28,1,0)</f>
        <v>1</v>
      </c>
      <c r="V13" s="10">
        <f>IF(F13=$F$28,1,0)</f>
        <v>0</v>
      </c>
      <c r="W13" s="10">
        <f>IF(G13=$G$28,1,0)</f>
        <v>1</v>
      </c>
      <c r="X13" s="10">
        <f>IF(H13=$H$28,1,0)</f>
        <v>0</v>
      </c>
      <c r="Y13" s="10">
        <f>IF(I13=$I$28,1,0)</f>
        <v>1</v>
      </c>
      <c r="Z13" s="10">
        <f>IF(J13=$J$28,1,0)</f>
        <v>1</v>
      </c>
      <c r="AA13" s="10">
        <f>IF(K13=$K$28,1,0)</f>
        <v>0</v>
      </c>
      <c r="AB13" s="10">
        <f>IF(L13=$L$28,1,0)</f>
        <v>0</v>
      </c>
      <c r="AC13" s="10">
        <f>IF(M13=$M$28,1,0)</f>
        <v>1</v>
      </c>
      <c r="AD13" s="10">
        <f>IF(N13=$N$28,1,0)</f>
        <v>0</v>
      </c>
      <c r="AE13" s="10">
        <f>IF(O13=$O$28,1,0)</f>
        <v>1</v>
      </c>
      <c r="AF13" s="10">
        <f>IF(P13=$P$28,1,0)</f>
        <v>0</v>
      </c>
      <c r="AG13" s="10">
        <f>IF(Q13=$Q$28,1,0)</f>
        <v>1</v>
      </c>
    </row>
    <row r="14" spans="1:33" x14ac:dyDescent="0.25">
      <c r="A14" s="7" t="s">
        <v>51</v>
      </c>
      <c r="B14" s="70">
        <f t="shared" si="0"/>
        <v>8</v>
      </c>
      <c r="C14" s="60" t="s">
        <v>72</v>
      </c>
      <c r="D14" s="6" t="s">
        <v>62</v>
      </c>
      <c r="E14" s="6" t="s">
        <v>73</v>
      </c>
      <c r="F14" s="6" t="s">
        <v>83</v>
      </c>
      <c r="G14" s="6" t="s">
        <v>77</v>
      </c>
      <c r="H14" s="6" t="s">
        <v>85</v>
      </c>
      <c r="I14" s="6" t="s">
        <v>64</v>
      </c>
      <c r="J14" s="6" t="s">
        <v>66</v>
      </c>
      <c r="K14" s="6" t="s">
        <v>68</v>
      </c>
      <c r="L14" s="6" t="s">
        <v>76</v>
      </c>
      <c r="M14" s="6" t="s">
        <v>99</v>
      </c>
      <c r="N14" s="6" t="s">
        <v>67</v>
      </c>
      <c r="O14" s="6" t="s">
        <v>71</v>
      </c>
      <c r="P14" s="6" t="s">
        <v>65</v>
      </c>
      <c r="Q14" s="33" t="s">
        <v>80</v>
      </c>
      <c r="S14" s="10">
        <f>IF(C14=$C$28,1,0)</f>
        <v>1</v>
      </c>
      <c r="T14" s="10">
        <f>IF(D14=$D$28,1,0)</f>
        <v>0</v>
      </c>
      <c r="U14" s="10">
        <f>IF(E14=$E$28,1,0)</f>
        <v>1</v>
      </c>
      <c r="V14" s="10">
        <f>IF(F14=$F$28,1,0)</f>
        <v>0</v>
      </c>
      <c r="W14" s="10">
        <f>IF(G14=$G$28,1,0)</f>
        <v>0</v>
      </c>
      <c r="X14" s="10">
        <f>IF(H14=$H$28,1,0)</f>
        <v>1</v>
      </c>
      <c r="Y14" s="10">
        <f>IF(I14=$I$28,1,0)</f>
        <v>1</v>
      </c>
      <c r="Z14" s="10">
        <f>IF(J14=$J$28,1,0)</f>
        <v>1</v>
      </c>
      <c r="AA14" s="10">
        <f>IF(K14=$K$28,1,0)</f>
        <v>0</v>
      </c>
      <c r="AB14" s="10">
        <f>IF(L14=$L$28,1,0)</f>
        <v>0</v>
      </c>
      <c r="AC14" s="10">
        <f>IF(M14=$M$28,1,0)</f>
        <v>1</v>
      </c>
      <c r="AD14" s="10">
        <f>IF(N14=$N$28,1,0)</f>
        <v>0</v>
      </c>
      <c r="AE14" s="10">
        <f>IF(O14=$O$28,1,0)</f>
        <v>1</v>
      </c>
      <c r="AF14" s="10">
        <f>IF(P14=$P$28,1,0)</f>
        <v>1</v>
      </c>
      <c r="AG14" s="10">
        <f>IF(Q14=$Q$28,1,0)</f>
        <v>0</v>
      </c>
    </row>
    <row r="15" spans="1:33" x14ac:dyDescent="0.25">
      <c r="A15" s="7" t="s">
        <v>52</v>
      </c>
      <c r="B15" s="72">
        <f t="shared" si="0"/>
        <v>6</v>
      </c>
      <c r="C15" s="67" t="s">
        <v>128</v>
      </c>
      <c r="D15" s="12" t="s">
        <v>160</v>
      </c>
      <c r="E15" s="12" t="s">
        <v>125</v>
      </c>
      <c r="F15" s="12" t="s">
        <v>132</v>
      </c>
      <c r="G15" s="12" t="s">
        <v>136</v>
      </c>
      <c r="H15" s="12" t="s">
        <v>126</v>
      </c>
      <c r="I15" s="12" t="s">
        <v>140</v>
      </c>
      <c r="J15" s="12" t="s">
        <v>161</v>
      </c>
      <c r="K15" s="12" t="s">
        <v>157</v>
      </c>
      <c r="L15" s="12" t="s">
        <v>129</v>
      </c>
      <c r="M15" s="12" t="s">
        <v>131</v>
      </c>
      <c r="N15" s="12" t="s">
        <v>159</v>
      </c>
      <c r="O15" s="12" t="s">
        <v>122</v>
      </c>
      <c r="P15" s="12" t="s">
        <v>139</v>
      </c>
      <c r="Q15" s="68" t="s">
        <v>158</v>
      </c>
      <c r="S15" s="44">
        <v>0</v>
      </c>
      <c r="T15" s="44">
        <v>1</v>
      </c>
      <c r="U15" s="44">
        <v>0</v>
      </c>
      <c r="V15" s="44">
        <v>0</v>
      </c>
      <c r="W15" s="44">
        <v>1</v>
      </c>
      <c r="X15" s="44">
        <v>0</v>
      </c>
      <c r="Y15" s="44">
        <v>0</v>
      </c>
      <c r="Z15" s="44">
        <v>0</v>
      </c>
      <c r="AA15" s="44">
        <v>1</v>
      </c>
      <c r="AB15" s="44">
        <v>1</v>
      </c>
      <c r="AC15" s="44">
        <v>1</v>
      </c>
      <c r="AD15" s="44">
        <v>1</v>
      </c>
      <c r="AE15" s="44">
        <v>0</v>
      </c>
      <c r="AF15" s="44">
        <v>0</v>
      </c>
      <c r="AG15" s="44">
        <v>0</v>
      </c>
    </row>
    <row r="16" spans="1:33" x14ac:dyDescent="0.25">
      <c r="A16" s="7" t="s">
        <v>53</v>
      </c>
      <c r="B16" s="70">
        <f t="shared" si="0"/>
        <v>10</v>
      </c>
      <c r="C16" s="60" t="s">
        <v>72</v>
      </c>
      <c r="D16" s="6" t="s">
        <v>84</v>
      </c>
      <c r="E16" s="6" t="s">
        <v>73</v>
      </c>
      <c r="F16" s="6" t="s">
        <v>69</v>
      </c>
      <c r="G16" s="6" t="s">
        <v>77</v>
      </c>
      <c r="H16" s="6" t="s">
        <v>82</v>
      </c>
      <c r="I16" s="6" t="s">
        <v>64</v>
      </c>
      <c r="J16" s="6" t="s">
        <v>91</v>
      </c>
      <c r="K16" s="6" t="s">
        <v>68</v>
      </c>
      <c r="L16" s="6" t="s">
        <v>76</v>
      </c>
      <c r="M16" s="6" t="s">
        <v>99</v>
      </c>
      <c r="N16" s="6" t="s">
        <v>70</v>
      </c>
      <c r="O16" s="6" t="s">
        <v>71</v>
      </c>
      <c r="P16" s="6" t="s">
        <v>65</v>
      </c>
      <c r="Q16" s="33" t="s">
        <v>86</v>
      </c>
      <c r="S16" s="10">
        <f>IF(C16=$C$28,1,0)</f>
        <v>1</v>
      </c>
      <c r="T16" s="10">
        <f>IF(D16=$D$28,1,0)</f>
        <v>1</v>
      </c>
      <c r="U16" s="10">
        <f>IF(E16=$E$28,1,0)</f>
        <v>1</v>
      </c>
      <c r="V16" s="10">
        <f>IF(F16=$F$28,1,0)</f>
        <v>1</v>
      </c>
      <c r="W16" s="10">
        <f>IF(G16=$G$28,1,0)</f>
        <v>0</v>
      </c>
      <c r="X16" s="10">
        <f>IF(H16=$H$28,1,0)</f>
        <v>0</v>
      </c>
      <c r="Y16" s="10">
        <f>IF(I16=$I$28,1,0)</f>
        <v>1</v>
      </c>
      <c r="Z16" s="10">
        <f>IF(J16=$J$28,1,0)</f>
        <v>0</v>
      </c>
      <c r="AA16" s="10">
        <f>IF(K16=$K$28,1,0)</f>
        <v>0</v>
      </c>
      <c r="AB16" s="10">
        <f>IF(L16=$L$28,1,0)</f>
        <v>0</v>
      </c>
      <c r="AC16" s="10">
        <f>IF(M16=$M$28,1,0)</f>
        <v>1</v>
      </c>
      <c r="AD16" s="10">
        <f>IF(N16=$N$28,1,0)</f>
        <v>1</v>
      </c>
      <c r="AE16" s="10">
        <f>IF(O16=$O$28,1,0)</f>
        <v>1</v>
      </c>
      <c r="AF16" s="10">
        <f>IF(P16=$P$28,1,0)</f>
        <v>1</v>
      </c>
      <c r="AG16" s="10">
        <f>IF(Q16=$Q$28,1,0)</f>
        <v>1</v>
      </c>
    </row>
    <row r="17" spans="1:41" x14ac:dyDescent="0.25">
      <c r="A17" s="7" t="s">
        <v>54</v>
      </c>
      <c r="B17" s="70">
        <f t="shared" si="0"/>
        <v>9</v>
      </c>
      <c r="C17" s="60" t="s">
        <v>72</v>
      </c>
      <c r="D17" s="6" t="s">
        <v>62</v>
      </c>
      <c r="E17" s="6" t="s">
        <v>78</v>
      </c>
      <c r="F17" s="6" t="s">
        <v>69</v>
      </c>
      <c r="G17" s="6" t="s">
        <v>63</v>
      </c>
      <c r="H17" s="6" t="s">
        <v>85</v>
      </c>
      <c r="I17" s="6" t="s">
        <v>64</v>
      </c>
      <c r="J17" s="6" t="s">
        <v>66</v>
      </c>
      <c r="K17" s="6" t="s">
        <v>68</v>
      </c>
      <c r="L17" s="6" t="s">
        <v>76</v>
      </c>
      <c r="M17" s="6" t="s">
        <v>75</v>
      </c>
      <c r="N17" s="6" t="s">
        <v>70</v>
      </c>
      <c r="O17" s="6" t="s">
        <v>71</v>
      </c>
      <c r="P17" s="6" t="s">
        <v>65</v>
      </c>
      <c r="Q17" s="33" t="s">
        <v>80</v>
      </c>
      <c r="S17" s="10">
        <f>IF(C17=$C$28,1,0)</f>
        <v>1</v>
      </c>
      <c r="T17" s="10">
        <f>IF(D17=$D$28,1,0)</f>
        <v>0</v>
      </c>
      <c r="U17" s="10">
        <f>IF(E17=$E$28,1,0)</f>
        <v>0</v>
      </c>
      <c r="V17" s="10">
        <f>IF(F17=$F$28,1,0)</f>
        <v>1</v>
      </c>
      <c r="W17" s="10">
        <f>IF(G17=$G$28,1,0)</f>
        <v>1</v>
      </c>
      <c r="X17" s="10">
        <f>IF(H17=$H$28,1,0)</f>
        <v>1</v>
      </c>
      <c r="Y17" s="10">
        <f>IF(I17=$I$28,1,0)</f>
        <v>1</v>
      </c>
      <c r="Z17" s="10">
        <f>IF(J17=$J$28,1,0)</f>
        <v>1</v>
      </c>
      <c r="AA17" s="10">
        <f>IF(K17=$K$28,1,0)</f>
        <v>0</v>
      </c>
      <c r="AB17" s="10">
        <f>IF(L17=$L$28,1,0)</f>
        <v>0</v>
      </c>
      <c r="AC17" s="10">
        <f>IF(M17=$M$28,1,0)</f>
        <v>0</v>
      </c>
      <c r="AD17" s="10">
        <f>IF(N17=$N$28,1,0)</f>
        <v>1</v>
      </c>
      <c r="AE17" s="10">
        <f>IF(O17=$O$28,1,0)</f>
        <v>1</v>
      </c>
      <c r="AF17" s="10">
        <f>IF(P17=$P$28,1,0)</f>
        <v>1</v>
      </c>
      <c r="AG17" s="10">
        <f>IF(Q17=$Q$28,1,0)</f>
        <v>0</v>
      </c>
    </row>
    <row r="18" spans="1:41" x14ac:dyDescent="0.25">
      <c r="A18" s="7" t="s">
        <v>55</v>
      </c>
      <c r="B18" s="70">
        <f t="shared" si="0"/>
        <v>10</v>
      </c>
      <c r="C18" s="60" t="s">
        <v>72</v>
      </c>
      <c r="D18" s="6" t="s">
        <v>84</v>
      </c>
      <c r="E18" s="6" t="s">
        <v>73</v>
      </c>
      <c r="F18" s="6" t="s">
        <v>69</v>
      </c>
      <c r="G18" s="6" t="s">
        <v>77</v>
      </c>
      <c r="H18" s="6" t="s">
        <v>82</v>
      </c>
      <c r="I18" s="6" t="s">
        <v>64</v>
      </c>
      <c r="J18" s="6" t="s">
        <v>66</v>
      </c>
      <c r="K18" s="6" t="s">
        <v>90</v>
      </c>
      <c r="L18" s="6" t="s">
        <v>76</v>
      </c>
      <c r="M18" s="6" t="s">
        <v>75</v>
      </c>
      <c r="N18" s="6" t="s">
        <v>67</v>
      </c>
      <c r="O18" s="6" t="s">
        <v>71</v>
      </c>
      <c r="P18" s="6" t="s">
        <v>65</v>
      </c>
      <c r="Q18" s="33" t="s">
        <v>86</v>
      </c>
      <c r="S18" s="10">
        <f>IF(C18=$C$28,1,0)</f>
        <v>1</v>
      </c>
      <c r="T18" s="10">
        <f>IF(D18=$D$28,1,0)</f>
        <v>1</v>
      </c>
      <c r="U18" s="10">
        <f>IF(E18=$E$28,1,0)</f>
        <v>1</v>
      </c>
      <c r="V18" s="10">
        <f>IF(F18=$F$28,1,0)</f>
        <v>1</v>
      </c>
      <c r="W18" s="10">
        <f>IF(G18=$G$28,1,0)</f>
        <v>0</v>
      </c>
      <c r="X18" s="10">
        <f>IF(H18=$H$28,1,0)</f>
        <v>0</v>
      </c>
      <c r="Y18" s="10">
        <f>IF(I18=$I$28,1,0)</f>
        <v>1</v>
      </c>
      <c r="Z18" s="10">
        <f>IF(J18=$J$28,1,0)</f>
        <v>1</v>
      </c>
      <c r="AA18" s="10">
        <f>IF(K18=$K$28,1,0)</f>
        <v>1</v>
      </c>
      <c r="AB18" s="10">
        <f>IF(L18=$L$28,1,0)</f>
        <v>0</v>
      </c>
      <c r="AC18" s="10">
        <f>IF(M18=$M$28,1,0)</f>
        <v>0</v>
      </c>
      <c r="AD18" s="10">
        <f>IF(N18=$N$28,1,0)</f>
        <v>0</v>
      </c>
      <c r="AE18" s="10">
        <f>IF(O18=$O$28,1,0)</f>
        <v>1</v>
      </c>
      <c r="AF18" s="10">
        <f>IF(P18=$P$28,1,0)</f>
        <v>1</v>
      </c>
      <c r="AG18" s="10">
        <f>IF(Q18=$Q$28,1,0)</f>
        <v>1</v>
      </c>
    </row>
    <row r="19" spans="1:41" x14ac:dyDescent="0.25">
      <c r="A19" s="7" t="s">
        <v>43</v>
      </c>
      <c r="B19" s="70">
        <f t="shared" si="0"/>
        <v>8</v>
      </c>
      <c r="C19" s="60" t="s">
        <v>72</v>
      </c>
      <c r="D19" s="6" t="s">
        <v>84</v>
      </c>
      <c r="E19" s="6" t="s">
        <v>73</v>
      </c>
      <c r="F19" s="6" t="s">
        <v>83</v>
      </c>
      <c r="G19" s="6" t="s">
        <v>77</v>
      </c>
      <c r="H19" s="6" t="s">
        <v>82</v>
      </c>
      <c r="I19" s="6" t="s">
        <v>64</v>
      </c>
      <c r="J19" s="6" t="s">
        <v>66</v>
      </c>
      <c r="K19" s="6" t="s">
        <v>68</v>
      </c>
      <c r="L19" s="6" t="s">
        <v>76</v>
      </c>
      <c r="M19" s="6" t="s">
        <v>75</v>
      </c>
      <c r="N19" s="6" t="s">
        <v>67</v>
      </c>
      <c r="O19" s="6" t="s">
        <v>71</v>
      </c>
      <c r="P19" s="6" t="s">
        <v>65</v>
      </c>
      <c r="Q19" s="33" t="s">
        <v>86</v>
      </c>
      <c r="S19" s="10">
        <f>IF(C19=$C$28,1,0)</f>
        <v>1</v>
      </c>
      <c r="T19" s="10">
        <f>IF(D19=$D$28,1,0)</f>
        <v>1</v>
      </c>
      <c r="U19" s="10">
        <f>IF(E19=$E$28,1,0)</f>
        <v>1</v>
      </c>
      <c r="V19" s="10">
        <f>IF(F19=$F$28,1,0)</f>
        <v>0</v>
      </c>
      <c r="W19" s="10">
        <f>IF(G19=$G$28,1,0)</f>
        <v>0</v>
      </c>
      <c r="X19" s="10">
        <f>IF(H19=$H$28,1,0)</f>
        <v>0</v>
      </c>
      <c r="Y19" s="10">
        <f>IF(I19=$I$28,1,0)</f>
        <v>1</v>
      </c>
      <c r="Z19" s="10">
        <f>IF(J19=$J$28,1,0)</f>
        <v>1</v>
      </c>
      <c r="AA19" s="10">
        <f>IF(K19=$K$28,1,0)</f>
        <v>0</v>
      </c>
      <c r="AB19" s="10">
        <f>IF(L19=$L$28,1,0)</f>
        <v>0</v>
      </c>
      <c r="AC19" s="10">
        <f>IF(M19=$M$28,1,0)</f>
        <v>0</v>
      </c>
      <c r="AD19" s="10">
        <f>IF(N19=$N$28,1,0)</f>
        <v>0</v>
      </c>
      <c r="AE19" s="10">
        <f>IF(O19=$O$28,1,0)</f>
        <v>1</v>
      </c>
      <c r="AF19" s="10">
        <f>IF(P19=$P$28,1,0)</f>
        <v>1</v>
      </c>
      <c r="AG19" s="10">
        <f>IF(Q19=$Q$28,1,0)</f>
        <v>1</v>
      </c>
    </row>
    <row r="20" spans="1:41" x14ac:dyDescent="0.25">
      <c r="A20" s="7" t="s">
        <v>33</v>
      </c>
      <c r="B20" s="72">
        <f t="shared" si="0"/>
        <v>6</v>
      </c>
      <c r="C20" s="67" t="s">
        <v>128</v>
      </c>
      <c r="D20" s="12" t="s">
        <v>160</v>
      </c>
      <c r="E20" s="12" t="s">
        <v>125</v>
      </c>
      <c r="F20" s="12" t="s">
        <v>132</v>
      </c>
      <c r="G20" s="12" t="s">
        <v>136</v>
      </c>
      <c r="H20" s="12" t="s">
        <v>126</v>
      </c>
      <c r="I20" s="12" t="s">
        <v>140</v>
      </c>
      <c r="J20" s="12" t="s">
        <v>161</v>
      </c>
      <c r="K20" s="12" t="s">
        <v>157</v>
      </c>
      <c r="L20" s="12" t="s">
        <v>129</v>
      </c>
      <c r="M20" s="12" t="s">
        <v>131</v>
      </c>
      <c r="N20" s="12" t="s">
        <v>159</v>
      </c>
      <c r="O20" s="12" t="s">
        <v>122</v>
      </c>
      <c r="P20" s="12" t="s">
        <v>139</v>
      </c>
      <c r="Q20" s="68" t="s">
        <v>158</v>
      </c>
      <c r="S20" s="44">
        <v>0</v>
      </c>
      <c r="T20" s="44">
        <v>1</v>
      </c>
      <c r="U20" s="44">
        <v>0</v>
      </c>
      <c r="V20" s="44">
        <v>0</v>
      </c>
      <c r="W20" s="44">
        <v>1</v>
      </c>
      <c r="X20" s="44">
        <v>0</v>
      </c>
      <c r="Y20" s="44">
        <v>0</v>
      </c>
      <c r="Z20" s="44">
        <v>0</v>
      </c>
      <c r="AA20" s="44">
        <v>1</v>
      </c>
      <c r="AB20" s="44">
        <v>1</v>
      </c>
      <c r="AC20" s="44">
        <v>1</v>
      </c>
      <c r="AD20" s="44">
        <v>1</v>
      </c>
      <c r="AE20" s="44">
        <v>0</v>
      </c>
      <c r="AF20" s="44">
        <v>0</v>
      </c>
      <c r="AG20" s="44">
        <v>0</v>
      </c>
    </row>
    <row r="21" spans="1:41" x14ac:dyDescent="0.25">
      <c r="A21" s="7" t="s">
        <v>34</v>
      </c>
      <c r="B21" s="70">
        <f t="shared" si="0"/>
        <v>8</v>
      </c>
      <c r="C21" s="60" t="s">
        <v>72</v>
      </c>
      <c r="D21" s="6" t="s">
        <v>62</v>
      </c>
      <c r="E21" s="6" t="s">
        <v>73</v>
      </c>
      <c r="F21" s="6" t="s">
        <v>69</v>
      </c>
      <c r="G21" s="6" t="s">
        <v>77</v>
      </c>
      <c r="H21" s="6" t="s">
        <v>82</v>
      </c>
      <c r="I21" s="6" t="s">
        <v>64</v>
      </c>
      <c r="J21" s="6" t="s">
        <v>66</v>
      </c>
      <c r="K21" s="6" t="s">
        <v>68</v>
      </c>
      <c r="L21" s="6" t="s">
        <v>76</v>
      </c>
      <c r="M21" s="6" t="s">
        <v>75</v>
      </c>
      <c r="N21" s="6" t="s">
        <v>67</v>
      </c>
      <c r="O21" s="6" t="s">
        <v>71</v>
      </c>
      <c r="P21" s="6" t="s">
        <v>65</v>
      </c>
      <c r="Q21" s="33" t="s">
        <v>86</v>
      </c>
      <c r="S21" s="10">
        <f>IF(C21=$C$28,1,0)</f>
        <v>1</v>
      </c>
      <c r="T21" s="10">
        <f>IF(D21=$D$28,1,0)</f>
        <v>0</v>
      </c>
      <c r="U21" s="10">
        <f>IF(E21=$E$28,1,0)</f>
        <v>1</v>
      </c>
      <c r="V21" s="10">
        <f>IF(F21=$F$28,1,0)</f>
        <v>1</v>
      </c>
      <c r="W21" s="10">
        <f>IF(G21=$G$28,1,0)</f>
        <v>0</v>
      </c>
      <c r="X21" s="10">
        <f>IF(H21=$H$28,1,0)</f>
        <v>0</v>
      </c>
      <c r="Y21" s="10">
        <f>IF(I21=$I$28,1,0)</f>
        <v>1</v>
      </c>
      <c r="Z21" s="10">
        <f>IF(J21=$J$28,1,0)</f>
        <v>1</v>
      </c>
      <c r="AA21" s="10">
        <f>IF(K21=$K$28,1,0)</f>
        <v>0</v>
      </c>
      <c r="AB21" s="10">
        <f>IF(L21=$L$28,1,0)</f>
        <v>0</v>
      </c>
      <c r="AC21" s="10">
        <f>IF(M21=$M$28,1,0)</f>
        <v>0</v>
      </c>
      <c r="AD21" s="10">
        <f>IF(N21=$N$28,1,0)</f>
        <v>0</v>
      </c>
      <c r="AE21" s="10">
        <f>IF(O21=$O$28,1,0)</f>
        <v>1</v>
      </c>
      <c r="AF21" s="10">
        <f>IF(P21=$P$28,1,0)</f>
        <v>1</v>
      </c>
      <c r="AG21" s="10">
        <f>IF(Q21=$Q$28,1,0)</f>
        <v>1</v>
      </c>
    </row>
    <row r="22" spans="1:41" x14ac:dyDescent="0.25">
      <c r="A22" s="7" t="s">
        <v>35</v>
      </c>
      <c r="B22" s="70">
        <f t="shared" si="0"/>
        <v>9</v>
      </c>
      <c r="C22" s="60" t="s">
        <v>72</v>
      </c>
      <c r="D22" s="6" t="s">
        <v>84</v>
      </c>
      <c r="E22" s="6" t="s">
        <v>73</v>
      </c>
      <c r="F22" s="6" t="s">
        <v>83</v>
      </c>
      <c r="G22" s="6" t="s">
        <v>77</v>
      </c>
      <c r="H22" s="6" t="s">
        <v>82</v>
      </c>
      <c r="I22" s="6" t="s">
        <v>64</v>
      </c>
      <c r="J22" s="6" t="s">
        <v>66</v>
      </c>
      <c r="K22" s="6" t="s">
        <v>68</v>
      </c>
      <c r="L22" s="6" t="s">
        <v>76</v>
      </c>
      <c r="M22" s="6" t="s">
        <v>99</v>
      </c>
      <c r="N22" s="6" t="s">
        <v>67</v>
      </c>
      <c r="O22" s="6" t="s">
        <v>71</v>
      </c>
      <c r="P22" s="6" t="s">
        <v>65</v>
      </c>
      <c r="Q22" s="33" t="s">
        <v>86</v>
      </c>
      <c r="S22" s="10">
        <f>IF(C22=$C$28,1,0)</f>
        <v>1</v>
      </c>
      <c r="T22" s="10">
        <f>IF(D22=$D$28,1,0)</f>
        <v>1</v>
      </c>
      <c r="U22" s="10">
        <f>IF(E22=$E$28,1,0)</f>
        <v>1</v>
      </c>
      <c r="V22" s="10">
        <f>IF(F22=$F$28,1,0)</f>
        <v>0</v>
      </c>
      <c r="W22" s="10">
        <f>IF(G22=$G$28,1,0)</f>
        <v>0</v>
      </c>
      <c r="X22" s="10">
        <f>IF(H22=$H$28,1,0)</f>
        <v>0</v>
      </c>
      <c r="Y22" s="10">
        <f>IF(I22=$I$28,1,0)</f>
        <v>1</v>
      </c>
      <c r="Z22" s="10">
        <f>IF(J22=$J$28,1,0)</f>
        <v>1</v>
      </c>
      <c r="AA22" s="10">
        <f>IF(K22=$K$28,1,0)</f>
        <v>0</v>
      </c>
      <c r="AB22" s="10">
        <f>IF(L22=$L$28,1,0)</f>
        <v>0</v>
      </c>
      <c r="AC22" s="10">
        <f>IF(M22=$M$28,1,0)</f>
        <v>1</v>
      </c>
      <c r="AD22" s="10">
        <f>IF(N22=$N$28,1,0)</f>
        <v>0</v>
      </c>
      <c r="AE22" s="10">
        <f>IF(O22=$O$28,1,0)</f>
        <v>1</v>
      </c>
      <c r="AF22" s="10">
        <f>IF(P22=$P$28,1,0)</f>
        <v>1</v>
      </c>
      <c r="AG22" s="10">
        <f>IF(Q22=$Q$28,1,0)</f>
        <v>1</v>
      </c>
    </row>
    <row r="23" spans="1:41" x14ac:dyDescent="0.25">
      <c r="A23" s="7" t="s">
        <v>56</v>
      </c>
      <c r="B23" s="72">
        <f t="shared" si="0"/>
        <v>6</v>
      </c>
      <c r="C23" s="67" t="s">
        <v>128</v>
      </c>
      <c r="D23" s="12" t="s">
        <v>160</v>
      </c>
      <c r="E23" s="12" t="s">
        <v>125</v>
      </c>
      <c r="F23" s="12" t="s">
        <v>132</v>
      </c>
      <c r="G23" s="12" t="s">
        <v>136</v>
      </c>
      <c r="H23" s="12" t="s">
        <v>126</v>
      </c>
      <c r="I23" s="12" t="s">
        <v>140</v>
      </c>
      <c r="J23" s="12" t="s">
        <v>161</v>
      </c>
      <c r="K23" s="12" t="s">
        <v>157</v>
      </c>
      <c r="L23" s="12" t="s">
        <v>129</v>
      </c>
      <c r="M23" s="12" t="s">
        <v>131</v>
      </c>
      <c r="N23" s="12" t="s">
        <v>159</v>
      </c>
      <c r="O23" s="12" t="s">
        <v>122</v>
      </c>
      <c r="P23" s="12" t="s">
        <v>139</v>
      </c>
      <c r="Q23" s="68" t="s">
        <v>158</v>
      </c>
      <c r="S23" s="44">
        <v>0</v>
      </c>
      <c r="T23" s="44">
        <v>1</v>
      </c>
      <c r="U23" s="44">
        <v>0</v>
      </c>
      <c r="V23" s="44">
        <v>0</v>
      </c>
      <c r="W23" s="44">
        <v>1</v>
      </c>
      <c r="X23" s="44">
        <v>0</v>
      </c>
      <c r="Y23" s="44">
        <v>0</v>
      </c>
      <c r="Z23" s="44">
        <v>0</v>
      </c>
      <c r="AA23" s="44">
        <v>1</v>
      </c>
      <c r="AB23" s="44">
        <v>1</v>
      </c>
      <c r="AC23" s="44">
        <v>1</v>
      </c>
      <c r="AD23" s="44">
        <v>1</v>
      </c>
      <c r="AE23" s="44">
        <v>0</v>
      </c>
      <c r="AF23" s="44">
        <v>0</v>
      </c>
      <c r="AG23" s="44">
        <v>0</v>
      </c>
    </row>
    <row r="24" spans="1:41" x14ac:dyDescent="0.25">
      <c r="A24" s="7" t="s">
        <v>57</v>
      </c>
      <c r="B24" s="72">
        <f t="shared" si="0"/>
        <v>6</v>
      </c>
      <c r="C24" s="67" t="s">
        <v>128</v>
      </c>
      <c r="D24" s="12" t="s">
        <v>160</v>
      </c>
      <c r="E24" s="12" t="s">
        <v>125</v>
      </c>
      <c r="F24" s="12" t="s">
        <v>132</v>
      </c>
      <c r="G24" s="12" t="s">
        <v>136</v>
      </c>
      <c r="H24" s="12" t="s">
        <v>126</v>
      </c>
      <c r="I24" s="12" t="s">
        <v>140</v>
      </c>
      <c r="J24" s="12" t="s">
        <v>161</v>
      </c>
      <c r="K24" s="12" t="s">
        <v>157</v>
      </c>
      <c r="L24" s="12" t="s">
        <v>129</v>
      </c>
      <c r="M24" s="12" t="s">
        <v>131</v>
      </c>
      <c r="N24" s="12" t="s">
        <v>159</v>
      </c>
      <c r="O24" s="12" t="s">
        <v>122</v>
      </c>
      <c r="P24" s="12" t="s">
        <v>139</v>
      </c>
      <c r="Q24" s="68" t="s">
        <v>158</v>
      </c>
      <c r="S24" s="44">
        <v>0</v>
      </c>
      <c r="T24" s="44">
        <v>1</v>
      </c>
      <c r="U24" s="44">
        <v>0</v>
      </c>
      <c r="V24" s="44">
        <v>0</v>
      </c>
      <c r="W24" s="44">
        <v>1</v>
      </c>
      <c r="X24" s="44">
        <v>0</v>
      </c>
      <c r="Y24" s="44">
        <v>0</v>
      </c>
      <c r="Z24" s="44">
        <v>0</v>
      </c>
      <c r="AA24" s="44">
        <v>1</v>
      </c>
      <c r="AB24" s="44">
        <v>1</v>
      </c>
      <c r="AC24" s="44">
        <v>1</v>
      </c>
      <c r="AD24" s="44">
        <v>1</v>
      </c>
      <c r="AE24" s="44">
        <v>0</v>
      </c>
      <c r="AF24" s="44">
        <v>0</v>
      </c>
      <c r="AG24" s="44">
        <v>0</v>
      </c>
    </row>
    <row r="25" spans="1:41" x14ac:dyDescent="0.25">
      <c r="A25" s="7" t="s">
        <v>58</v>
      </c>
      <c r="B25" s="70">
        <f t="shared" si="0"/>
        <v>9</v>
      </c>
      <c r="C25" s="60" t="s">
        <v>72</v>
      </c>
      <c r="D25" s="6" t="s">
        <v>84</v>
      </c>
      <c r="E25" s="6" t="s">
        <v>73</v>
      </c>
      <c r="F25" s="6" t="s">
        <v>83</v>
      </c>
      <c r="G25" s="6" t="s">
        <v>77</v>
      </c>
      <c r="H25" s="6" t="s">
        <v>85</v>
      </c>
      <c r="I25" s="6" t="s">
        <v>64</v>
      </c>
      <c r="J25" s="6" t="s">
        <v>66</v>
      </c>
      <c r="K25" s="6" t="s">
        <v>68</v>
      </c>
      <c r="L25" s="6" t="s">
        <v>76</v>
      </c>
      <c r="M25" s="6" t="s">
        <v>75</v>
      </c>
      <c r="N25" s="6" t="s">
        <v>67</v>
      </c>
      <c r="O25" s="6" t="s">
        <v>71</v>
      </c>
      <c r="P25" s="6" t="s">
        <v>65</v>
      </c>
      <c r="Q25" s="33" t="s">
        <v>86</v>
      </c>
      <c r="S25" s="10">
        <f>IF(C25=$C$28,1,0)</f>
        <v>1</v>
      </c>
      <c r="T25" s="10">
        <f>IF(D25=$D$28,1,0)</f>
        <v>1</v>
      </c>
      <c r="U25" s="10">
        <f>IF(E25=$E$28,1,0)</f>
        <v>1</v>
      </c>
      <c r="V25" s="10">
        <f>IF(F25=$F$28,1,0)</f>
        <v>0</v>
      </c>
      <c r="W25" s="10">
        <f>IF(G25=$G$28,1,0)</f>
        <v>0</v>
      </c>
      <c r="X25" s="10">
        <f>IF(H25=$H$28,1,0)</f>
        <v>1</v>
      </c>
      <c r="Y25" s="10">
        <f>IF(I25=$I$28,1,0)</f>
        <v>1</v>
      </c>
      <c r="Z25" s="10">
        <f>IF(J25=$J$28,1,0)</f>
        <v>1</v>
      </c>
      <c r="AA25" s="10">
        <f>IF(K25=$K$28,1,0)</f>
        <v>0</v>
      </c>
      <c r="AB25" s="10">
        <f>IF(L25=$L$28,1,0)</f>
        <v>0</v>
      </c>
      <c r="AC25" s="10">
        <f>IF(M25=$M$28,1,0)</f>
        <v>0</v>
      </c>
      <c r="AD25" s="10">
        <f>IF(N25=$N$28,1,0)</f>
        <v>0</v>
      </c>
      <c r="AE25" s="10">
        <f>IF(O25=$O$28,1,0)</f>
        <v>1</v>
      </c>
      <c r="AF25" s="10">
        <f>IF(P25=$P$28,1,0)</f>
        <v>1</v>
      </c>
      <c r="AG25" s="10">
        <f>IF(Q25=$Q$28,1,0)</f>
        <v>1</v>
      </c>
    </row>
    <row r="26" spans="1:41" ht="15.75" thickBot="1" x14ac:dyDescent="0.3">
      <c r="A26" s="34" t="s">
        <v>44</v>
      </c>
      <c r="B26" s="71">
        <f t="shared" si="0"/>
        <v>9</v>
      </c>
      <c r="C26" s="61" t="str">
        <f t="shared" ref="C26:Q26" si="1">IF(C36&gt;0.5, C32, C33)</f>
        <v>G.B.</v>
      </c>
      <c r="D26" s="35" t="str">
        <f t="shared" si="1"/>
        <v>N.E.</v>
      </c>
      <c r="E26" s="35" t="str">
        <f t="shared" si="1"/>
        <v>Jax</v>
      </c>
      <c r="F26" s="35" t="str">
        <f t="shared" si="1"/>
        <v>Minn</v>
      </c>
      <c r="G26" s="35" t="str">
        <f t="shared" si="1"/>
        <v>Indy</v>
      </c>
      <c r="H26" s="35" t="str">
        <f t="shared" si="1"/>
        <v>Miami</v>
      </c>
      <c r="I26" s="35" t="str">
        <f t="shared" si="1"/>
        <v>Car</v>
      </c>
      <c r="J26" s="35" t="str">
        <f t="shared" si="1"/>
        <v>Dallas</v>
      </c>
      <c r="K26" s="35" t="str">
        <f t="shared" si="1"/>
        <v>K.C.</v>
      </c>
      <c r="L26" s="35" t="str">
        <f t="shared" si="1"/>
        <v>St.L.</v>
      </c>
      <c r="M26" s="35" t="str">
        <f t="shared" si="1"/>
        <v>Den</v>
      </c>
      <c r="N26" s="35" t="str">
        <f t="shared" si="1"/>
        <v>Seattle</v>
      </c>
      <c r="O26" s="35" t="str">
        <f t="shared" si="1"/>
        <v>T.B.</v>
      </c>
      <c r="P26" s="35" t="str">
        <f t="shared" si="1"/>
        <v>Tenn</v>
      </c>
      <c r="Q26" s="36" t="str">
        <f t="shared" si="1"/>
        <v>Atl</v>
      </c>
      <c r="S26" s="10">
        <f>IF(C26=$C$28,1,0)</f>
        <v>1</v>
      </c>
      <c r="T26" s="10">
        <f>IF(D26=$D$28,1,0)</f>
        <v>1</v>
      </c>
      <c r="U26" s="10">
        <f>IF(E26=$E$28,1,0)</f>
        <v>1</v>
      </c>
      <c r="V26" s="10">
        <f>IF(F26=$F$28,1,0)</f>
        <v>1</v>
      </c>
      <c r="W26" s="10">
        <f>IF(G26=$G$28,1,0)</f>
        <v>0</v>
      </c>
      <c r="X26" s="10">
        <f>IF(H26=$H$28,1,0)</f>
        <v>0</v>
      </c>
      <c r="Y26" s="10">
        <f>IF(I26=$I$28,1,0)</f>
        <v>1</v>
      </c>
      <c r="Z26" s="10">
        <f>IF(J26=$J$28,1,0)</f>
        <v>1</v>
      </c>
      <c r="AA26" s="10">
        <f>IF(K26=$K$28,1,0)</f>
        <v>0</v>
      </c>
      <c r="AB26" s="10">
        <f>IF(L26=$L$28,1,0)</f>
        <v>0</v>
      </c>
      <c r="AC26" s="10">
        <f>IF(M26=$M$28,1,0)</f>
        <v>0</v>
      </c>
      <c r="AD26" s="10">
        <f>IF(N26=$N$28,1,0)</f>
        <v>0</v>
      </c>
      <c r="AE26" s="10">
        <f>IF(O26=$O$28,1,0)</f>
        <v>1</v>
      </c>
      <c r="AF26" s="10">
        <f>IF(P26=$P$28,1,0)</f>
        <v>1</v>
      </c>
      <c r="AG26" s="10">
        <f>IF(Q26=$Q$28,1,0)</f>
        <v>1</v>
      </c>
    </row>
    <row r="27" spans="1:41" x14ac:dyDescent="0.25">
      <c r="A27" s="28" t="s">
        <v>152</v>
      </c>
      <c r="C27" s="44" t="s">
        <v>134</v>
      </c>
    </row>
    <row r="28" spans="1:41" x14ac:dyDescent="0.25">
      <c r="A28" s="27"/>
      <c r="C28" s="6" t="s">
        <v>72</v>
      </c>
      <c r="D28" s="6" t="s">
        <v>84</v>
      </c>
      <c r="E28" s="6" t="s">
        <v>73</v>
      </c>
      <c r="F28" s="6" t="s">
        <v>69</v>
      </c>
      <c r="G28" s="6" t="s">
        <v>63</v>
      </c>
      <c r="H28" s="6" t="s">
        <v>85</v>
      </c>
      <c r="I28" s="6" t="s">
        <v>64</v>
      </c>
      <c r="J28" s="6" t="s">
        <v>66</v>
      </c>
      <c r="K28" s="6" t="s">
        <v>90</v>
      </c>
      <c r="L28" s="6" t="s">
        <v>100</v>
      </c>
      <c r="M28" s="6" t="s">
        <v>99</v>
      </c>
      <c r="N28" s="6" t="s">
        <v>70</v>
      </c>
      <c r="O28" s="6" t="s">
        <v>71</v>
      </c>
      <c r="P28" s="6" t="s">
        <v>65</v>
      </c>
      <c r="Q28" s="6" t="s">
        <v>86</v>
      </c>
    </row>
    <row r="29" spans="1:41" x14ac:dyDescent="0.25">
      <c r="A29" s="37"/>
      <c r="C29" s="10">
        <v>1</v>
      </c>
      <c r="D29" s="10">
        <v>1</v>
      </c>
      <c r="E29" s="10">
        <v>1</v>
      </c>
      <c r="F29" s="10">
        <v>1</v>
      </c>
      <c r="G29" s="10">
        <v>1</v>
      </c>
      <c r="H29" s="10">
        <v>1</v>
      </c>
      <c r="I29" s="10">
        <v>1</v>
      </c>
      <c r="J29" s="10">
        <v>1</v>
      </c>
      <c r="K29" s="10">
        <v>1</v>
      </c>
      <c r="L29" s="10">
        <v>1</v>
      </c>
      <c r="M29" s="10">
        <v>1</v>
      </c>
      <c r="N29" s="10">
        <v>1</v>
      </c>
      <c r="O29" s="10">
        <v>1</v>
      </c>
      <c r="P29" s="10">
        <v>1</v>
      </c>
      <c r="Q29" s="10">
        <v>1</v>
      </c>
    </row>
    <row r="31" spans="1:41" s="45" customFormat="1" x14ac:dyDescent="0.25">
      <c r="A31" s="43" t="s">
        <v>42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4"/>
      <c r="AO31" s="44"/>
    </row>
    <row r="32" spans="1:41" customFormat="1" x14ac:dyDescent="0.25">
      <c r="A32" s="46" t="s">
        <v>37</v>
      </c>
      <c r="B32" s="3"/>
      <c r="C32" s="3" t="s">
        <v>72</v>
      </c>
      <c r="D32" s="3" t="s">
        <v>62</v>
      </c>
      <c r="E32" s="3" t="s">
        <v>73</v>
      </c>
      <c r="F32" s="3" t="s">
        <v>69</v>
      </c>
      <c r="G32" s="3" t="s">
        <v>77</v>
      </c>
      <c r="H32" s="3" t="s">
        <v>85</v>
      </c>
      <c r="I32" s="3" t="s">
        <v>64</v>
      </c>
      <c r="J32" s="3" t="s">
        <v>66</v>
      </c>
      <c r="K32" s="3" t="s">
        <v>68</v>
      </c>
      <c r="L32" s="3" t="s">
        <v>76</v>
      </c>
      <c r="M32" s="3" t="s">
        <v>75</v>
      </c>
      <c r="N32" s="3" t="s">
        <v>67</v>
      </c>
      <c r="O32" s="3" t="s">
        <v>71</v>
      </c>
      <c r="P32" s="3" t="s">
        <v>65</v>
      </c>
      <c r="Q32" s="3" t="s">
        <v>86</v>
      </c>
      <c r="R32" s="3"/>
      <c r="S32" s="3">
        <f t="shared" ref="S32:AG32" si="2">IF(C32=C$28,1,0)</f>
        <v>1</v>
      </c>
      <c r="T32" s="3">
        <f t="shared" si="2"/>
        <v>0</v>
      </c>
      <c r="U32" s="3">
        <f t="shared" si="2"/>
        <v>1</v>
      </c>
      <c r="V32" s="3">
        <f t="shared" si="2"/>
        <v>1</v>
      </c>
      <c r="W32" s="3">
        <f t="shared" si="2"/>
        <v>0</v>
      </c>
      <c r="X32" s="3">
        <f t="shared" si="2"/>
        <v>1</v>
      </c>
      <c r="Y32" s="3">
        <f t="shared" si="2"/>
        <v>1</v>
      </c>
      <c r="Z32" s="3">
        <f t="shared" si="2"/>
        <v>1</v>
      </c>
      <c r="AA32" s="3">
        <f t="shared" si="2"/>
        <v>0</v>
      </c>
      <c r="AB32" s="3">
        <f t="shared" si="2"/>
        <v>0</v>
      </c>
      <c r="AC32" s="3">
        <f t="shared" si="2"/>
        <v>0</v>
      </c>
      <c r="AD32" s="3">
        <f t="shared" si="2"/>
        <v>0</v>
      </c>
      <c r="AE32" s="3">
        <f t="shared" si="2"/>
        <v>1</v>
      </c>
      <c r="AF32" s="3">
        <f t="shared" si="2"/>
        <v>1</v>
      </c>
      <c r="AG32" s="3">
        <f t="shared" si="2"/>
        <v>1</v>
      </c>
      <c r="AH32" s="3"/>
      <c r="AI32" s="3"/>
      <c r="AJ32" s="3"/>
      <c r="AK32" s="3"/>
      <c r="AL32" s="3"/>
      <c r="AM32" s="3"/>
      <c r="AN32" s="3"/>
      <c r="AO32" s="3"/>
    </row>
    <row r="33" spans="1:41" customFormat="1" x14ac:dyDescent="0.25">
      <c r="A33" s="46" t="s">
        <v>38</v>
      </c>
      <c r="B33" s="3"/>
      <c r="C33" s="3" t="s">
        <v>61</v>
      </c>
      <c r="D33" s="3" t="s">
        <v>84</v>
      </c>
      <c r="E33" s="3" t="s">
        <v>78</v>
      </c>
      <c r="F33" s="3" t="s">
        <v>83</v>
      </c>
      <c r="G33" s="3" t="s">
        <v>63</v>
      </c>
      <c r="H33" s="3" t="s">
        <v>82</v>
      </c>
      <c r="I33" s="3" t="s">
        <v>87</v>
      </c>
      <c r="J33" s="3" t="s">
        <v>91</v>
      </c>
      <c r="K33" s="3" t="s">
        <v>90</v>
      </c>
      <c r="L33" s="3" t="s">
        <v>100</v>
      </c>
      <c r="M33" s="3" t="s">
        <v>99</v>
      </c>
      <c r="N33" s="3" t="s">
        <v>70</v>
      </c>
      <c r="O33" s="3" t="s">
        <v>79</v>
      </c>
      <c r="P33" s="3" t="s">
        <v>74</v>
      </c>
      <c r="Q33" s="3" t="s">
        <v>80</v>
      </c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</row>
    <row r="34" spans="1:41" customFormat="1" x14ac:dyDescent="0.25">
      <c r="A34" s="46" t="s">
        <v>39</v>
      </c>
      <c r="B34" s="3"/>
      <c r="C34" s="3">
        <f>COUNTIF(C3:C25,C32)</f>
        <v>16</v>
      </c>
      <c r="D34" s="3">
        <f t="shared" ref="D34:Q34" si="3">COUNTIF(D3:D25,D32)</f>
        <v>6</v>
      </c>
      <c r="E34" s="3">
        <f t="shared" si="3"/>
        <v>14</v>
      </c>
      <c r="F34" s="3">
        <f t="shared" si="3"/>
        <v>10</v>
      </c>
      <c r="G34" s="3">
        <f t="shared" si="3"/>
        <v>9</v>
      </c>
      <c r="H34" s="3">
        <f t="shared" si="3"/>
        <v>7</v>
      </c>
      <c r="I34" s="3">
        <f t="shared" si="3"/>
        <v>13</v>
      </c>
      <c r="J34" s="3">
        <f t="shared" si="3"/>
        <v>13</v>
      </c>
      <c r="K34" s="3">
        <f t="shared" si="3"/>
        <v>14</v>
      </c>
      <c r="L34" s="3">
        <f t="shared" si="3"/>
        <v>16</v>
      </c>
      <c r="M34" s="3">
        <f t="shared" si="3"/>
        <v>10</v>
      </c>
      <c r="N34" s="3">
        <f t="shared" si="3"/>
        <v>10</v>
      </c>
      <c r="O34" s="3">
        <f t="shared" si="3"/>
        <v>14</v>
      </c>
      <c r="P34" s="3">
        <f t="shared" si="3"/>
        <v>14</v>
      </c>
      <c r="Q34" s="3">
        <f t="shared" si="3"/>
        <v>11</v>
      </c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</row>
    <row r="35" spans="1:41" customFormat="1" x14ac:dyDescent="0.25">
      <c r="A35" s="46" t="s">
        <v>40</v>
      </c>
      <c r="B35" s="3"/>
      <c r="C35" s="3">
        <f>COUNTIF(C3:C25,C33)</f>
        <v>0</v>
      </c>
      <c r="D35" s="3">
        <f t="shared" ref="D35:Q35" si="4">COUNTIF(D3:D25,D33)</f>
        <v>10</v>
      </c>
      <c r="E35" s="3">
        <f t="shared" si="4"/>
        <v>2</v>
      </c>
      <c r="F35" s="3">
        <f t="shared" si="4"/>
        <v>6</v>
      </c>
      <c r="G35" s="3">
        <f t="shared" si="4"/>
        <v>7</v>
      </c>
      <c r="H35" s="3">
        <f t="shared" si="4"/>
        <v>9</v>
      </c>
      <c r="I35" s="3">
        <f t="shared" si="4"/>
        <v>3</v>
      </c>
      <c r="J35" s="3">
        <f t="shared" si="4"/>
        <v>3</v>
      </c>
      <c r="K35" s="3">
        <f t="shared" si="4"/>
        <v>2</v>
      </c>
      <c r="L35" s="3">
        <f t="shared" si="4"/>
        <v>0</v>
      </c>
      <c r="M35" s="3">
        <f t="shared" si="4"/>
        <v>6</v>
      </c>
      <c r="N35" s="3">
        <f t="shared" si="4"/>
        <v>6</v>
      </c>
      <c r="O35" s="3">
        <f t="shared" si="4"/>
        <v>2</v>
      </c>
      <c r="P35" s="3">
        <f t="shared" si="4"/>
        <v>2</v>
      </c>
      <c r="Q35" s="3">
        <f t="shared" si="4"/>
        <v>5</v>
      </c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</row>
    <row r="36" spans="1:41" customFormat="1" x14ac:dyDescent="0.25">
      <c r="A36" s="46" t="s">
        <v>41</v>
      </c>
      <c r="B36" s="3"/>
      <c r="C36" s="47">
        <f>C34/SUM(C34:C35)</f>
        <v>1</v>
      </c>
      <c r="D36" s="47">
        <f t="shared" ref="D36:Q36" si="5">D34/SUM(D34:D35)</f>
        <v>0.375</v>
      </c>
      <c r="E36" s="47">
        <f t="shared" si="5"/>
        <v>0.875</v>
      </c>
      <c r="F36" s="47">
        <f t="shared" si="5"/>
        <v>0.625</v>
      </c>
      <c r="G36" s="47">
        <f t="shared" si="5"/>
        <v>0.5625</v>
      </c>
      <c r="H36" s="47">
        <f t="shared" si="5"/>
        <v>0.4375</v>
      </c>
      <c r="I36" s="47">
        <f t="shared" si="5"/>
        <v>0.8125</v>
      </c>
      <c r="J36" s="47">
        <f t="shared" si="5"/>
        <v>0.8125</v>
      </c>
      <c r="K36" s="47">
        <f t="shared" si="5"/>
        <v>0.875</v>
      </c>
      <c r="L36" s="47">
        <f t="shared" si="5"/>
        <v>1</v>
      </c>
      <c r="M36" s="47">
        <f t="shared" si="5"/>
        <v>0.625</v>
      </c>
      <c r="N36" s="47">
        <f t="shared" si="5"/>
        <v>0.625</v>
      </c>
      <c r="O36" s="47">
        <f t="shared" si="5"/>
        <v>0.875</v>
      </c>
      <c r="P36" s="47">
        <f t="shared" si="5"/>
        <v>0.875</v>
      </c>
      <c r="Q36" s="47">
        <f t="shared" si="5"/>
        <v>0.6875</v>
      </c>
      <c r="R36" s="47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</row>
    <row r="38" spans="1:41" s="45" customFormat="1" x14ac:dyDescent="0.25">
      <c r="A38" s="43" t="s">
        <v>23</v>
      </c>
      <c r="B38" s="44">
        <f>SUM(S32:AG32)</f>
        <v>9</v>
      </c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</row>
  </sheetData>
  <conditionalFormatting sqref="C3 C5:C8 C10:C11 C13:C14 C16:C19 C21:C22 C25:C26">
    <cfRule type="cellIs" dxfId="25" priority="1" operator="notEqual">
      <formula>$C$28</formula>
    </cfRule>
  </conditionalFormatting>
  <conditionalFormatting sqref="D3 D5:D8 D10:D11 D13:D14 D16:D19 D21:D22 D25:D26">
    <cfRule type="cellIs" dxfId="24" priority="2" operator="notEqual">
      <formula>$D$28</formula>
    </cfRule>
  </conditionalFormatting>
  <conditionalFormatting sqref="E3 E25:E26 E21:E22 E16:E19 E13:E14 E10:E11 E5:E8">
    <cfRule type="cellIs" dxfId="23" priority="3" operator="notEqual">
      <formula>$E$28</formula>
    </cfRule>
  </conditionalFormatting>
  <conditionalFormatting sqref="F3 F25:F26 F21:F22 F16:F19 F13:F14 F10:F11 F5:F8">
    <cfRule type="cellIs" dxfId="22" priority="4" operator="notEqual">
      <formula>$F$28</formula>
    </cfRule>
  </conditionalFormatting>
  <conditionalFormatting sqref="G3 G5:G8 G10:G11 G13:G14 G16:G19 G21:G22 G25:G26">
    <cfRule type="cellIs" dxfId="21" priority="5" operator="notEqual">
      <formula>$G$28</formula>
    </cfRule>
  </conditionalFormatting>
  <conditionalFormatting sqref="H3 H25:H26 H21:H22 H16:H19 H13:H14 H10:H11 H5:H8">
    <cfRule type="cellIs" dxfId="20" priority="6" operator="notEqual">
      <formula>$H$28</formula>
    </cfRule>
  </conditionalFormatting>
  <conditionalFormatting sqref="I3 I5:I8 I10:I11 I13:I14 I16:I19 I21:I22 I25:I26">
    <cfRule type="cellIs" dxfId="19" priority="7" operator="notEqual">
      <formula>$I$28</formula>
    </cfRule>
  </conditionalFormatting>
  <conditionalFormatting sqref="J3 J5:J8 J10:J11 J13:J14 J16:J19 J21:J22 J25:J26">
    <cfRule type="cellIs" dxfId="18" priority="8" operator="notEqual">
      <formula>$J$28</formula>
    </cfRule>
  </conditionalFormatting>
  <conditionalFormatting sqref="K3 K5:K8 K10:K11 K13:K14 K16:K19 K21:K22 K25:K26">
    <cfRule type="cellIs" dxfId="17" priority="9" operator="notEqual">
      <formula>$K$28</formula>
    </cfRule>
  </conditionalFormatting>
  <conditionalFormatting sqref="L3 L5:L8 L10:L11 L13:L14 L16:L19 L21:L22 L25:L26">
    <cfRule type="cellIs" dxfId="16" priority="10" operator="notEqual">
      <formula>$L$28</formula>
    </cfRule>
  </conditionalFormatting>
  <conditionalFormatting sqref="M3 M5:M8 M10:M11 M13:M14 M16:M19 M21:M22 M25:M26">
    <cfRule type="cellIs" dxfId="15" priority="11" operator="notEqual">
      <formula>$M$28</formula>
    </cfRule>
  </conditionalFormatting>
  <conditionalFormatting sqref="N3 N5:N8 N10:N11 N13:N14 N16:N19 N21:N22 N25:N26">
    <cfRule type="cellIs" dxfId="14" priority="12" operator="notEqual">
      <formula>$N$28</formula>
    </cfRule>
  </conditionalFormatting>
  <conditionalFormatting sqref="O3 O5:O8 O10:O11 O13:O14 O16:O19 O21:O22 O25:O26">
    <cfRule type="cellIs" dxfId="13" priority="13" operator="notEqual">
      <formula>$O$28</formula>
    </cfRule>
  </conditionalFormatting>
  <conditionalFormatting sqref="P3 P5:P8 P10:P11 P13:P14 P16:P19 P21:P22 P25:P26">
    <cfRule type="cellIs" dxfId="12" priority="14" operator="notEqual">
      <formula>$P$28</formula>
    </cfRule>
  </conditionalFormatting>
  <conditionalFormatting sqref="Q3 Q5:Q8 Q10:Q11 Q13:Q14 Q16:Q19 Q21:Q22 Q25:Q26">
    <cfRule type="cellIs" dxfId="11" priority="15" operator="notEqual">
      <formula>$Q$28</formula>
    </cfRule>
  </conditionalFormatting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8"/>
  <sheetViews>
    <sheetView workbookViewId="0">
      <selection activeCell="F1" sqref="F1"/>
    </sheetView>
  </sheetViews>
  <sheetFormatPr defaultColWidth="8.85546875" defaultRowHeight="15" x14ac:dyDescent="0.25"/>
  <cols>
    <col min="1" max="1" width="20.7109375" style="38" customWidth="1"/>
    <col min="2" max="3" width="7.42578125" style="10" bestFit="1" customWidth="1"/>
    <col min="4" max="5" width="6.5703125" style="10" bestFit="1" customWidth="1"/>
    <col min="6" max="6" width="7.28515625" style="10" bestFit="1" customWidth="1"/>
    <col min="7" max="7" width="7.5703125" style="10" bestFit="1" customWidth="1"/>
    <col min="8" max="8" width="6.85546875" style="10" bestFit="1" customWidth="1"/>
    <col min="9" max="13" width="6.5703125" style="10" bestFit="1" customWidth="1"/>
    <col min="14" max="14" width="2.7109375" style="10" customWidth="1"/>
    <col min="15" max="25" width="2" style="10" bestFit="1" customWidth="1"/>
    <col min="26" max="16384" width="8.85546875" style="13"/>
  </cols>
  <sheetData>
    <row r="1" spans="1:25" ht="15.75" x14ac:dyDescent="0.25">
      <c r="A1" s="48" t="s">
        <v>170</v>
      </c>
      <c r="B1" s="30"/>
    </row>
    <row r="2" spans="1:25" ht="15.75" thickBot="1" x14ac:dyDescent="0.3">
      <c r="A2" s="20"/>
      <c r="B2" s="20" t="s">
        <v>0</v>
      </c>
      <c r="C2" s="2" t="s">
        <v>24</v>
      </c>
      <c r="G2" s="2" t="s">
        <v>26</v>
      </c>
      <c r="K2" s="2" t="s">
        <v>27</v>
      </c>
      <c r="M2" s="2" t="s">
        <v>25</v>
      </c>
    </row>
    <row r="3" spans="1:25" x14ac:dyDescent="0.25">
      <c r="A3" s="26" t="s">
        <v>28</v>
      </c>
      <c r="B3" s="32">
        <f t="shared" ref="B3:B26" si="0">SUM(O3:Y3)</f>
        <v>5</v>
      </c>
      <c r="C3" s="59" t="s">
        <v>65</v>
      </c>
      <c r="D3" s="31" t="s">
        <v>85</v>
      </c>
      <c r="E3" s="31" t="s">
        <v>69</v>
      </c>
      <c r="F3" s="32" t="s">
        <v>67</v>
      </c>
      <c r="G3" s="77" t="s">
        <v>126</v>
      </c>
      <c r="H3" s="78" t="s">
        <v>165</v>
      </c>
      <c r="I3" s="78" t="s">
        <v>162</v>
      </c>
      <c r="J3" s="79" t="s">
        <v>130</v>
      </c>
      <c r="K3" s="59" t="s">
        <v>73</v>
      </c>
      <c r="L3" s="32" t="s">
        <v>76</v>
      </c>
      <c r="M3" s="74" t="s">
        <v>65</v>
      </c>
      <c r="O3" s="10">
        <f t="shared" ref="O3:O26" si="1">IF(C3=$C$28,1,0)</f>
        <v>1</v>
      </c>
      <c r="P3" s="10">
        <f t="shared" ref="P3:P26" si="2">IF(D3=$D$28,1,0)</f>
        <v>1</v>
      </c>
      <c r="Q3" s="10">
        <f t="shared" ref="Q3:Q26" si="3">IF(E3=$E$28,1,0)</f>
        <v>1</v>
      </c>
      <c r="R3" s="10">
        <f t="shared" ref="R3:R26" si="4">IF(F3=$F$28,1,0)</f>
        <v>0</v>
      </c>
      <c r="S3" s="44">
        <v>0</v>
      </c>
      <c r="T3" s="44">
        <v>0</v>
      </c>
      <c r="U3" s="44">
        <v>0</v>
      </c>
      <c r="V3" s="44">
        <v>1</v>
      </c>
      <c r="W3" s="10">
        <f t="shared" ref="W3:W26" si="5">IF(K3=$K$28,1,0)</f>
        <v>0</v>
      </c>
      <c r="X3" s="10">
        <f t="shared" ref="X3:X26" si="6">IF(L3=$L$28,1,0)</f>
        <v>1</v>
      </c>
      <c r="Y3" s="10">
        <f t="shared" ref="Y3:Y26" si="7">IF(M3=$M$28,1,0)</f>
        <v>0</v>
      </c>
    </row>
    <row r="4" spans="1:25" x14ac:dyDescent="0.25">
      <c r="A4" s="7" t="s">
        <v>45</v>
      </c>
      <c r="B4" s="33">
        <f t="shared" si="0"/>
        <v>5</v>
      </c>
      <c r="C4" s="60" t="s">
        <v>65</v>
      </c>
      <c r="D4" s="6" t="s">
        <v>85</v>
      </c>
      <c r="E4" s="6" t="s">
        <v>69</v>
      </c>
      <c r="F4" s="33" t="s">
        <v>67</v>
      </c>
      <c r="G4" s="67" t="s">
        <v>126</v>
      </c>
      <c r="H4" s="12" t="s">
        <v>165</v>
      </c>
      <c r="I4" s="12" t="s">
        <v>162</v>
      </c>
      <c r="J4" s="68" t="s">
        <v>130</v>
      </c>
      <c r="K4" s="60" t="s">
        <v>73</v>
      </c>
      <c r="L4" s="33" t="s">
        <v>76</v>
      </c>
      <c r="M4" s="75" t="s">
        <v>65</v>
      </c>
      <c r="O4" s="10">
        <f t="shared" si="1"/>
        <v>1</v>
      </c>
      <c r="P4" s="10">
        <f t="shared" si="2"/>
        <v>1</v>
      </c>
      <c r="Q4" s="10">
        <f t="shared" si="3"/>
        <v>1</v>
      </c>
      <c r="R4" s="10">
        <f t="shared" si="4"/>
        <v>0</v>
      </c>
      <c r="S4" s="44">
        <v>0</v>
      </c>
      <c r="T4" s="44">
        <v>0</v>
      </c>
      <c r="U4" s="44">
        <v>0</v>
      </c>
      <c r="V4" s="44">
        <v>1</v>
      </c>
      <c r="W4" s="10">
        <f t="shared" si="5"/>
        <v>0</v>
      </c>
      <c r="X4" s="10">
        <f t="shared" si="6"/>
        <v>1</v>
      </c>
      <c r="Y4" s="10">
        <f t="shared" si="7"/>
        <v>0</v>
      </c>
    </row>
    <row r="5" spans="1:25" x14ac:dyDescent="0.25">
      <c r="A5" s="7" t="s">
        <v>29</v>
      </c>
      <c r="B5" s="33">
        <f t="shared" si="0"/>
        <v>9</v>
      </c>
      <c r="C5" s="60" t="s">
        <v>65</v>
      </c>
      <c r="D5" s="6" t="s">
        <v>85</v>
      </c>
      <c r="E5" s="6" t="s">
        <v>69</v>
      </c>
      <c r="F5" s="33" t="s">
        <v>82</v>
      </c>
      <c r="G5" s="60" t="s">
        <v>73</v>
      </c>
      <c r="H5" s="6" t="s">
        <v>71</v>
      </c>
      <c r="I5" s="6" t="s">
        <v>76</v>
      </c>
      <c r="J5" s="33" t="s">
        <v>77</v>
      </c>
      <c r="K5" s="60" t="s">
        <v>73</v>
      </c>
      <c r="L5" s="33" t="s">
        <v>76</v>
      </c>
      <c r="M5" s="75" t="s">
        <v>76</v>
      </c>
      <c r="O5" s="10">
        <f t="shared" si="1"/>
        <v>1</v>
      </c>
      <c r="P5" s="10">
        <f t="shared" si="2"/>
        <v>1</v>
      </c>
      <c r="Q5" s="10">
        <f t="shared" si="3"/>
        <v>1</v>
      </c>
      <c r="R5" s="10">
        <f t="shared" si="4"/>
        <v>1</v>
      </c>
      <c r="S5" s="10">
        <f t="shared" ref="S5:S26" si="8">IF(G5=$G$28,1,0)</f>
        <v>1</v>
      </c>
      <c r="T5" s="10">
        <f t="shared" ref="T5:T26" si="9">IF(H5=$H$28,1,0)</f>
        <v>1</v>
      </c>
      <c r="U5" s="10">
        <f t="shared" ref="U5:U26" si="10">IF(I5=$I$28,1,0)</f>
        <v>1</v>
      </c>
      <c r="V5" s="10">
        <f t="shared" ref="V5:V26" si="11">IF(J5=$J$28,1,0)</f>
        <v>0</v>
      </c>
      <c r="W5" s="10">
        <f t="shared" si="5"/>
        <v>0</v>
      </c>
      <c r="X5" s="10">
        <f t="shared" si="6"/>
        <v>1</v>
      </c>
      <c r="Y5" s="10">
        <f t="shared" si="7"/>
        <v>1</v>
      </c>
    </row>
    <row r="6" spans="1:25" x14ac:dyDescent="0.25">
      <c r="A6" s="7" t="s">
        <v>30</v>
      </c>
      <c r="B6" s="33">
        <f t="shared" si="0"/>
        <v>9</v>
      </c>
      <c r="C6" s="60" t="s">
        <v>65</v>
      </c>
      <c r="D6" s="6" t="s">
        <v>85</v>
      </c>
      <c r="E6" s="6" t="s">
        <v>66</v>
      </c>
      <c r="F6" s="33" t="s">
        <v>82</v>
      </c>
      <c r="G6" s="60" t="s">
        <v>73</v>
      </c>
      <c r="H6" s="6" t="s">
        <v>71</v>
      </c>
      <c r="I6" s="6" t="s">
        <v>76</v>
      </c>
      <c r="J6" s="33" t="s">
        <v>65</v>
      </c>
      <c r="K6" s="60" t="s">
        <v>73</v>
      </c>
      <c r="L6" s="33" t="s">
        <v>76</v>
      </c>
      <c r="M6" s="75" t="s">
        <v>76</v>
      </c>
      <c r="O6" s="10">
        <f t="shared" si="1"/>
        <v>1</v>
      </c>
      <c r="P6" s="10">
        <f t="shared" si="2"/>
        <v>1</v>
      </c>
      <c r="Q6" s="10">
        <f t="shared" si="3"/>
        <v>0</v>
      </c>
      <c r="R6" s="10">
        <f t="shared" si="4"/>
        <v>1</v>
      </c>
      <c r="S6" s="10">
        <f t="shared" si="8"/>
        <v>1</v>
      </c>
      <c r="T6" s="10">
        <f t="shared" si="9"/>
        <v>1</v>
      </c>
      <c r="U6" s="10">
        <f t="shared" si="10"/>
        <v>1</v>
      </c>
      <c r="V6" s="10">
        <f t="shared" si="11"/>
        <v>1</v>
      </c>
      <c r="W6" s="10">
        <f t="shared" si="5"/>
        <v>0</v>
      </c>
      <c r="X6" s="10">
        <f t="shared" si="6"/>
        <v>1</v>
      </c>
      <c r="Y6" s="10">
        <f t="shared" si="7"/>
        <v>1</v>
      </c>
    </row>
    <row r="7" spans="1:25" x14ac:dyDescent="0.25">
      <c r="A7" s="7" t="s">
        <v>46</v>
      </c>
      <c r="B7" s="33">
        <f t="shared" si="0"/>
        <v>5</v>
      </c>
      <c r="C7" s="60" t="s">
        <v>63</v>
      </c>
      <c r="D7" s="6" t="s">
        <v>85</v>
      </c>
      <c r="E7" s="6" t="s">
        <v>66</v>
      </c>
      <c r="F7" s="33" t="s">
        <v>82</v>
      </c>
      <c r="G7" s="60" t="s">
        <v>73</v>
      </c>
      <c r="H7" s="6" t="s">
        <v>71</v>
      </c>
      <c r="I7" s="6" t="s">
        <v>69</v>
      </c>
      <c r="J7" s="33" t="s">
        <v>65</v>
      </c>
      <c r="K7" s="60" t="s">
        <v>73</v>
      </c>
      <c r="L7" s="33" t="s">
        <v>71</v>
      </c>
      <c r="M7" s="75" t="s">
        <v>65</v>
      </c>
      <c r="O7" s="10">
        <f t="shared" si="1"/>
        <v>0</v>
      </c>
      <c r="P7" s="10">
        <f t="shared" si="2"/>
        <v>1</v>
      </c>
      <c r="Q7" s="10">
        <f t="shared" si="3"/>
        <v>0</v>
      </c>
      <c r="R7" s="10">
        <f t="shared" si="4"/>
        <v>1</v>
      </c>
      <c r="S7" s="10">
        <f t="shared" si="8"/>
        <v>1</v>
      </c>
      <c r="T7" s="10">
        <f t="shared" si="9"/>
        <v>1</v>
      </c>
      <c r="U7" s="10">
        <f t="shared" si="10"/>
        <v>0</v>
      </c>
      <c r="V7" s="10">
        <f t="shared" si="11"/>
        <v>1</v>
      </c>
      <c r="W7" s="10">
        <f t="shared" si="5"/>
        <v>0</v>
      </c>
      <c r="X7" s="10">
        <f t="shared" si="6"/>
        <v>0</v>
      </c>
      <c r="Y7" s="10">
        <f t="shared" si="7"/>
        <v>0</v>
      </c>
    </row>
    <row r="8" spans="1:25" x14ac:dyDescent="0.25">
      <c r="A8" s="7" t="s">
        <v>31</v>
      </c>
      <c r="B8" s="33">
        <f t="shared" si="0"/>
        <v>8</v>
      </c>
      <c r="C8" s="60" t="s">
        <v>65</v>
      </c>
      <c r="D8" s="6" t="s">
        <v>85</v>
      </c>
      <c r="E8" s="6" t="s">
        <v>69</v>
      </c>
      <c r="F8" s="33" t="s">
        <v>67</v>
      </c>
      <c r="G8" s="60" t="s">
        <v>73</v>
      </c>
      <c r="H8" s="6" t="s">
        <v>85</v>
      </c>
      <c r="I8" s="6" t="s">
        <v>76</v>
      </c>
      <c r="J8" s="33" t="s">
        <v>65</v>
      </c>
      <c r="K8" s="60" t="s">
        <v>65</v>
      </c>
      <c r="L8" s="33" t="s">
        <v>76</v>
      </c>
      <c r="M8" s="75" t="s">
        <v>65</v>
      </c>
      <c r="O8" s="10">
        <f t="shared" si="1"/>
        <v>1</v>
      </c>
      <c r="P8" s="10">
        <f t="shared" si="2"/>
        <v>1</v>
      </c>
      <c r="Q8" s="10">
        <f t="shared" si="3"/>
        <v>1</v>
      </c>
      <c r="R8" s="10">
        <f t="shared" si="4"/>
        <v>0</v>
      </c>
      <c r="S8" s="10">
        <f t="shared" si="8"/>
        <v>1</v>
      </c>
      <c r="T8" s="10">
        <f t="shared" si="9"/>
        <v>0</v>
      </c>
      <c r="U8" s="10">
        <f t="shared" si="10"/>
        <v>1</v>
      </c>
      <c r="V8" s="10">
        <f t="shared" si="11"/>
        <v>1</v>
      </c>
      <c r="W8" s="10">
        <f t="shared" si="5"/>
        <v>1</v>
      </c>
      <c r="X8" s="10">
        <f t="shared" si="6"/>
        <v>1</v>
      </c>
      <c r="Y8" s="10">
        <f t="shared" si="7"/>
        <v>0</v>
      </c>
    </row>
    <row r="9" spans="1:25" x14ac:dyDescent="0.25">
      <c r="A9" s="7" t="s">
        <v>47</v>
      </c>
      <c r="B9" s="33">
        <f t="shared" si="0"/>
        <v>7</v>
      </c>
      <c r="C9" s="60" t="s">
        <v>63</v>
      </c>
      <c r="D9" s="6" t="s">
        <v>85</v>
      </c>
      <c r="E9" s="6" t="s">
        <v>66</v>
      </c>
      <c r="F9" s="33" t="s">
        <v>67</v>
      </c>
      <c r="G9" s="60" t="s">
        <v>73</v>
      </c>
      <c r="H9" s="6" t="s">
        <v>71</v>
      </c>
      <c r="I9" s="6" t="s">
        <v>76</v>
      </c>
      <c r="J9" s="33" t="s">
        <v>65</v>
      </c>
      <c r="K9" s="60" t="s">
        <v>73</v>
      </c>
      <c r="L9" s="33" t="s">
        <v>76</v>
      </c>
      <c r="M9" s="75" t="s">
        <v>76</v>
      </c>
      <c r="O9" s="10">
        <f t="shared" si="1"/>
        <v>0</v>
      </c>
      <c r="P9" s="10">
        <f t="shared" si="2"/>
        <v>1</v>
      </c>
      <c r="Q9" s="10">
        <f t="shared" si="3"/>
        <v>0</v>
      </c>
      <c r="R9" s="10">
        <f t="shared" si="4"/>
        <v>0</v>
      </c>
      <c r="S9" s="10">
        <f t="shared" si="8"/>
        <v>1</v>
      </c>
      <c r="T9" s="10">
        <f t="shared" si="9"/>
        <v>1</v>
      </c>
      <c r="U9" s="10">
        <f t="shared" si="10"/>
        <v>1</v>
      </c>
      <c r="V9" s="10">
        <f t="shared" si="11"/>
        <v>1</v>
      </c>
      <c r="W9" s="10">
        <f t="shared" si="5"/>
        <v>0</v>
      </c>
      <c r="X9" s="10">
        <f t="shared" si="6"/>
        <v>1</v>
      </c>
      <c r="Y9" s="10">
        <f t="shared" si="7"/>
        <v>1</v>
      </c>
    </row>
    <row r="10" spans="1:25" x14ac:dyDescent="0.25">
      <c r="A10" s="7" t="s">
        <v>48</v>
      </c>
      <c r="B10" s="33">
        <f t="shared" si="0"/>
        <v>9</v>
      </c>
      <c r="C10" s="60" t="s">
        <v>65</v>
      </c>
      <c r="D10" s="6" t="s">
        <v>85</v>
      </c>
      <c r="E10" s="6" t="s">
        <v>69</v>
      </c>
      <c r="F10" s="33" t="s">
        <v>82</v>
      </c>
      <c r="G10" s="60" t="s">
        <v>73</v>
      </c>
      <c r="H10" s="6" t="s">
        <v>71</v>
      </c>
      <c r="I10" s="6" t="s">
        <v>76</v>
      </c>
      <c r="J10" s="33" t="s">
        <v>77</v>
      </c>
      <c r="K10" s="60" t="s">
        <v>73</v>
      </c>
      <c r="L10" s="33" t="s">
        <v>76</v>
      </c>
      <c r="M10" s="75" t="s">
        <v>76</v>
      </c>
      <c r="O10" s="10">
        <f t="shared" si="1"/>
        <v>1</v>
      </c>
      <c r="P10" s="10">
        <f t="shared" si="2"/>
        <v>1</v>
      </c>
      <c r="Q10" s="10">
        <f t="shared" si="3"/>
        <v>1</v>
      </c>
      <c r="R10" s="10">
        <f t="shared" si="4"/>
        <v>1</v>
      </c>
      <c r="S10" s="10">
        <f t="shared" si="8"/>
        <v>1</v>
      </c>
      <c r="T10" s="10">
        <f t="shared" si="9"/>
        <v>1</v>
      </c>
      <c r="U10" s="10">
        <f t="shared" si="10"/>
        <v>1</v>
      </c>
      <c r="V10" s="10">
        <f t="shared" si="11"/>
        <v>0</v>
      </c>
      <c r="W10" s="10">
        <f t="shared" si="5"/>
        <v>0</v>
      </c>
      <c r="X10" s="10">
        <f t="shared" si="6"/>
        <v>1</v>
      </c>
      <c r="Y10" s="10">
        <f t="shared" si="7"/>
        <v>1</v>
      </c>
    </row>
    <row r="11" spans="1:25" x14ac:dyDescent="0.25">
      <c r="A11" s="7" t="s">
        <v>49</v>
      </c>
      <c r="B11" s="33">
        <f t="shared" si="0"/>
        <v>8</v>
      </c>
      <c r="C11" s="60" t="s">
        <v>65</v>
      </c>
      <c r="D11" s="6" t="s">
        <v>85</v>
      </c>
      <c r="E11" s="6" t="s">
        <v>69</v>
      </c>
      <c r="F11" s="33" t="s">
        <v>82</v>
      </c>
      <c r="G11" s="60" t="s">
        <v>73</v>
      </c>
      <c r="H11" s="6" t="s">
        <v>71</v>
      </c>
      <c r="I11" s="6" t="s">
        <v>76</v>
      </c>
      <c r="J11" s="33" t="s">
        <v>77</v>
      </c>
      <c r="K11" s="60" t="s">
        <v>73</v>
      </c>
      <c r="L11" s="33" t="s">
        <v>76</v>
      </c>
      <c r="M11" s="75" t="s">
        <v>65</v>
      </c>
      <c r="O11" s="10">
        <f t="shared" si="1"/>
        <v>1</v>
      </c>
      <c r="P11" s="10">
        <f t="shared" si="2"/>
        <v>1</v>
      </c>
      <c r="Q11" s="10">
        <f t="shared" si="3"/>
        <v>1</v>
      </c>
      <c r="R11" s="10">
        <f t="shared" si="4"/>
        <v>1</v>
      </c>
      <c r="S11" s="10">
        <f t="shared" si="8"/>
        <v>1</v>
      </c>
      <c r="T11" s="10">
        <f t="shared" si="9"/>
        <v>1</v>
      </c>
      <c r="U11" s="10">
        <f t="shared" si="10"/>
        <v>1</v>
      </c>
      <c r="V11" s="10">
        <f t="shared" si="11"/>
        <v>0</v>
      </c>
      <c r="W11" s="10">
        <f t="shared" si="5"/>
        <v>0</v>
      </c>
      <c r="X11" s="10">
        <f t="shared" si="6"/>
        <v>1</v>
      </c>
      <c r="Y11" s="10">
        <f t="shared" si="7"/>
        <v>0</v>
      </c>
    </row>
    <row r="12" spans="1:25" x14ac:dyDescent="0.25">
      <c r="A12" s="7" t="s">
        <v>50</v>
      </c>
      <c r="B12" s="33">
        <f t="shared" si="0"/>
        <v>6</v>
      </c>
      <c r="C12" s="60" t="s">
        <v>65</v>
      </c>
      <c r="D12" s="6" t="s">
        <v>83</v>
      </c>
      <c r="E12" s="6" t="s">
        <v>66</v>
      </c>
      <c r="F12" s="33" t="s">
        <v>82</v>
      </c>
      <c r="G12" s="60" t="s">
        <v>73</v>
      </c>
      <c r="H12" s="6" t="s">
        <v>71</v>
      </c>
      <c r="I12" s="6" t="s">
        <v>69</v>
      </c>
      <c r="J12" s="33" t="s">
        <v>77</v>
      </c>
      <c r="K12" s="60" t="s">
        <v>73</v>
      </c>
      <c r="L12" s="33" t="s">
        <v>76</v>
      </c>
      <c r="M12" s="75" t="s">
        <v>76</v>
      </c>
      <c r="O12" s="10">
        <f t="shared" si="1"/>
        <v>1</v>
      </c>
      <c r="P12" s="10">
        <f t="shared" si="2"/>
        <v>0</v>
      </c>
      <c r="Q12" s="10">
        <f t="shared" si="3"/>
        <v>0</v>
      </c>
      <c r="R12" s="10">
        <f t="shared" si="4"/>
        <v>1</v>
      </c>
      <c r="S12" s="10">
        <f t="shared" si="8"/>
        <v>1</v>
      </c>
      <c r="T12" s="10">
        <f t="shared" si="9"/>
        <v>1</v>
      </c>
      <c r="U12" s="10">
        <f t="shared" si="10"/>
        <v>0</v>
      </c>
      <c r="V12" s="10">
        <f t="shared" si="11"/>
        <v>0</v>
      </c>
      <c r="W12" s="10">
        <f t="shared" si="5"/>
        <v>0</v>
      </c>
      <c r="X12" s="10">
        <f t="shared" si="6"/>
        <v>1</v>
      </c>
      <c r="Y12" s="10">
        <f t="shared" si="7"/>
        <v>1</v>
      </c>
    </row>
    <row r="13" spans="1:25" x14ac:dyDescent="0.25">
      <c r="A13" s="7" t="s">
        <v>32</v>
      </c>
      <c r="B13" s="33">
        <f t="shared" si="0"/>
        <v>7</v>
      </c>
      <c r="C13" s="60" t="s">
        <v>65</v>
      </c>
      <c r="D13" s="6" t="s">
        <v>83</v>
      </c>
      <c r="E13" s="6" t="s">
        <v>66</v>
      </c>
      <c r="F13" s="33" t="s">
        <v>82</v>
      </c>
      <c r="G13" s="60" t="s">
        <v>82</v>
      </c>
      <c r="H13" s="6" t="s">
        <v>71</v>
      </c>
      <c r="I13" s="6" t="s">
        <v>76</v>
      </c>
      <c r="J13" s="33" t="s">
        <v>65</v>
      </c>
      <c r="K13" s="60" t="s">
        <v>65</v>
      </c>
      <c r="L13" s="33" t="s">
        <v>76</v>
      </c>
      <c r="M13" s="80" t="s">
        <v>130</v>
      </c>
      <c r="O13" s="10">
        <f t="shared" si="1"/>
        <v>1</v>
      </c>
      <c r="P13" s="10">
        <f t="shared" si="2"/>
        <v>0</v>
      </c>
      <c r="Q13" s="10">
        <f t="shared" si="3"/>
        <v>0</v>
      </c>
      <c r="R13" s="10">
        <f t="shared" si="4"/>
        <v>1</v>
      </c>
      <c r="S13" s="10">
        <f t="shared" si="8"/>
        <v>0</v>
      </c>
      <c r="T13" s="10">
        <f t="shared" si="9"/>
        <v>1</v>
      </c>
      <c r="U13" s="10">
        <f t="shared" si="10"/>
        <v>1</v>
      </c>
      <c r="V13" s="10">
        <f t="shared" si="11"/>
        <v>1</v>
      </c>
      <c r="W13" s="10">
        <f t="shared" si="5"/>
        <v>1</v>
      </c>
      <c r="X13" s="10">
        <f t="shared" si="6"/>
        <v>1</v>
      </c>
      <c r="Y13" s="44">
        <v>0</v>
      </c>
    </row>
    <row r="14" spans="1:25" x14ac:dyDescent="0.25">
      <c r="A14" s="7" t="s">
        <v>51</v>
      </c>
      <c r="B14" s="33">
        <f t="shared" si="0"/>
        <v>5</v>
      </c>
      <c r="C14" s="60" t="s">
        <v>65</v>
      </c>
      <c r="D14" s="6" t="s">
        <v>85</v>
      </c>
      <c r="E14" s="6" t="s">
        <v>66</v>
      </c>
      <c r="F14" s="33" t="s">
        <v>82</v>
      </c>
      <c r="G14" s="67" t="s">
        <v>126</v>
      </c>
      <c r="H14" s="12" t="s">
        <v>165</v>
      </c>
      <c r="I14" s="12" t="s">
        <v>162</v>
      </c>
      <c r="J14" s="68" t="s">
        <v>130</v>
      </c>
      <c r="K14" s="67" t="s">
        <v>130</v>
      </c>
      <c r="L14" s="68" t="s">
        <v>164</v>
      </c>
      <c r="M14" s="80" t="s">
        <v>130</v>
      </c>
      <c r="O14" s="10">
        <f t="shared" si="1"/>
        <v>1</v>
      </c>
      <c r="P14" s="10">
        <f t="shared" si="2"/>
        <v>1</v>
      </c>
      <c r="Q14" s="10">
        <f t="shared" si="3"/>
        <v>0</v>
      </c>
      <c r="R14" s="10">
        <f t="shared" si="4"/>
        <v>1</v>
      </c>
      <c r="S14" s="44">
        <v>0</v>
      </c>
      <c r="T14" s="44">
        <v>0</v>
      </c>
      <c r="U14" s="44">
        <v>0</v>
      </c>
      <c r="V14" s="44">
        <v>1</v>
      </c>
      <c r="W14" s="44">
        <v>1</v>
      </c>
      <c r="X14" s="44">
        <v>0</v>
      </c>
      <c r="Y14" s="44">
        <v>0</v>
      </c>
    </row>
    <row r="15" spans="1:25" x14ac:dyDescent="0.25">
      <c r="A15" s="7" t="s">
        <v>52</v>
      </c>
      <c r="B15" s="33">
        <f t="shared" si="0"/>
        <v>9</v>
      </c>
      <c r="C15" s="60" t="s">
        <v>65</v>
      </c>
      <c r="D15" s="6" t="s">
        <v>85</v>
      </c>
      <c r="E15" s="6" t="s">
        <v>69</v>
      </c>
      <c r="F15" s="33" t="s">
        <v>82</v>
      </c>
      <c r="G15" s="60" t="s">
        <v>73</v>
      </c>
      <c r="H15" s="6" t="s">
        <v>85</v>
      </c>
      <c r="I15" s="6" t="s">
        <v>76</v>
      </c>
      <c r="J15" s="33" t="s">
        <v>65</v>
      </c>
      <c r="K15" s="60" t="s">
        <v>73</v>
      </c>
      <c r="L15" s="33" t="s">
        <v>76</v>
      </c>
      <c r="M15" s="75" t="s">
        <v>76</v>
      </c>
      <c r="O15" s="10">
        <f t="shared" si="1"/>
        <v>1</v>
      </c>
      <c r="P15" s="10">
        <f t="shared" si="2"/>
        <v>1</v>
      </c>
      <c r="Q15" s="10">
        <f t="shared" si="3"/>
        <v>1</v>
      </c>
      <c r="R15" s="10">
        <f t="shared" si="4"/>
        <v>1</v>
      </c>
      <c r="S15" s="10">
        <f t="shared" si="8"/>
        <v>1</v>
      </c>
      <c r="T15" s="10">
        <f t="shared" si="9"/>
        <v>0</v>
      </c>
      <c r="U15" s="10">
        <f t="shared" si="10"/>
        <v>1</v>
      </c>
      <c r="V15" s="10">
        <f t="shared" si="11"/>
        <v>1</v>
      </c>
      <c r="W15" s="10">
        <f t="shared" si="5"/>
        <v>0</v>
      </c>
      <c r="X15" s="10">
        <f t="shared" si="6"/>
        <v>1</v>
      </c>
      <c r="Y15" s="10">
        <f t="shared" si="7"/>
        <v>1</v>
      </c>
    </row>
    <row r="16" spans="1:25" x14ac:dyDescent="0.25">
      <c r="A16" s="7" t="s">
        <v>53</v>
      </c>
      <c r="B16" s="33">
        <f t="shared" si="0"/>
        <v>5</v>
      </c>
      <c r="C16" s="60" t="s">
        <v>65</v>
      </c>
      <c r="D16" s="6" t="s">
        <v>83</v>
      </c>
      <c r="E16" s="6" t="s">
        <v>69</v>
      </c>
      <c r="F16" s="33" t="s">
        <v>82</v>
      </c>
      <c r="G16" s="60" t="s">
        <v>82</v>
      </c>
      <c r="H16" s="6" t="s">
        <v>71</v>
      </c>
      <c r="I16" s="6" t="s">
        <v>69</v>
      </c>
      <c r="J16" s="33" t="s">
        <v>77</v>
      </c>
      <c r="K16" s="60" t="s">
        <v>73</v>
      </c>
      <c r="L16" s="33" t="s">
        <v>71</v>
      </c>
      <c r="M16" s="75" t="s">
        <v>76</v>
      </c>
      <c r="O16" s="10">
        <f t="shared" si="1"/>
        <v>1</v>
      </c>
      <c r="P16" s="10">
        <f t="shared" si="2"/>
        <v>0</v>
      </c>
      <c r="Q16" s="10">
        <f t="shared" si="3"/>
        <v>1</v>
      </c>
      <c r="R16" s="10">
        <f t="shared" si="4"/>
        <v>1</v>
      </c>
      <c r="S16" s="10">
        <f t="shared" si="8"/>
        <v>0</v>
      </c>
      <c r="T16" s="10">
        <f t="shared" si="9"/>
        <v>1</v>
      </c>
      <c r="U16" s="10">
        <f t="shared" si="10"/>
        <v>0</v>
      </c>
      <c r="V16" s="10">
        <f t="shared" si="11"/>
        <v>0</v>
      </c>
      <c r="W16" s="10">
        <f t="shared" si="5"/>
        <v>0</v>
      </c>
      <c r="X16" s="10">
        <f t="shared" si="6"/>
        <v>0</v>
      </c>
      <c r="Y16" s="10">
        <f t="shared" si="7"/>
        <v>1</v>
      </c>
    </row>
    <row r="17" spans="1:33" x14ac:dyDescent="0.25">
      <c r="A17" s="7" t="s">
        <v>54</v>
      </c>
      <c r="B17" s="33">
        <f t="shared" si="0"/>
        <v>7</v>
      </c>
      <c r="C17" s="60" t="s">
        <v>65</v>
      </c>
      <c r="D17" s="6" t="s">
        <v>85</v>
      </c>
      <c r="E17" s="6" t="s">
        <v>69</v>
      </c>
      <c r="F17" s="33" t="s">
        <v>67</v>
      </c>
      <c r="G17" s="60" t="s">
        <v>82</v>
      </c>
      <c r="H17" s="6" t="s">
        <v>85</v>
      </c>
      <c r="I17" s="6" t="s">
        <v>76</v>
      </c>
      <c r="J17" s="33" t="s">
        <v>65</v>
      </c>
      <c r="K17" s="60" t="s">
        <v>73</v>
      </c>
      <c r="L17" s="33" t="s">
        <v>76</v>
      </c>
      <c r="M17" s="75" t="s">
        <v>76</v>
      </c>
      <c r="O17" s="10">
        <f t="shared" si="1"/>
        <v>1</v>
      </c>
      <c r="P17" s="10">
        <f t="shared" si="2"/>
        <v>1</v>
      </c>
      <c r="Q17" s="10">
        <f t="shared" si="3"/>
        <v>1</v>
      </c>
      <c r="R17" s="10">
        <f t="shared" si="4"/>
        <v>0</v>
      </c>
      <c r="S17" s="10">
        <f t="shared" si="8"/>
        <v>0</v>
      </c>
      <c r="T17" s="10">
        <f t="shared" si="9"/>
        <v>0</v>
      </c>
      <c r="U17" s="10">
        <f t="shared" si="10"/>
        <v>1</v>
      </c>
      <c r="V17" s="10">
        <f t="shared" si="11"/>
        <v>1</v>
      </c>
      <c r="W17" s="10">
        <f t="shared" si="5"/>
        <v>0</v>
      </c>
      <c r="X17" s="10">
        <f t="shared" si="6"/>
        <v>1</v>
      </c>
      <c r="Y17" s="10">
        <f t="shared" si="7"/>
        <v>1</v>
      </c>
    </row>
    <row r="18" spans="1:33" x14ac:dyDescent="0.25">
      <c r="A18" s="7" t="s">
        <v>55</v>
      </c>
      <c r="B18" s="33">
        <f t="shared" si="0"/>
        <v>6</v>
      </c>
      <c r="C18" s="60" t="s">
        <v>65</v>
      </c>
      <c r="D18" s="6" t="s">
        <v>83</v>
      </c>
      <c r="E18" s="6" t="s">
        <v>69</v>
      </c>
      <c r="F18" s="33" t="s">
        <v>82</v>
      </c>
      <c r="G18" s="67" t="s">
        <v>126</v>
      </c>
      <c r="H18" s="12" t="s">
        <v>165</v>
      </c>
      <c r="I18" s="12" t="s">
        <v>162</v>
      </c>
      <c r="J18" s="68" t="s">
        <v>130</v>
      </c>
      <c r="K18" s="60" t="s">
        <v>73</v>
      </c>
      <c r="L18" s="33" t="s">
        <v>76</v>
      </c>
      <c r="M18" s="75" t="s">
        <v>76</v>
      </c>
      <c r="O18" s="10">
        <f t="shared" si="1"/>
        <v>1</v>
      </c>
      <c r="P18" s="10">
        <f t="shared" si="2"/>
        <v>0</v>
      </c>
      <c r="Q18" s="10">
        <f t="shared" si="3"/>
        <v>1</v>
      </c>
      <c r="R18" s="10">
        <f t="shared" si="4"/>
        <v>1</v>
      </c>
      <c r="S18" s="44">
        <v>0</v>
      </c>
      <c r="T18" s="44">
        <v>0</v>
      </c>
      <c r="U18" s="44">
        <v>0</v>
      </c>
      <c r="V18" s="44">
        <v>1</v>
      </c>
      <c r="W18" s="10">
        <f t="shared" si="5"/>
        <v>0</v>
      </c>
      <c r="X18" s="10">
        <f t="shared" si="6"/>
        <v>1</v>
      </c>
      <c r="Y18" s="10">
        <f t="shared" si="7"/>
        <v>1</v>
      </c>
    </row>
    <row r="19" spans="1:33" x14ac:dyDescent="0.25">
      <c r="A19" s="7" t="s">
        <v>43</v>
      </c>
      <c r="B19" s="33">
        <f t="shared" si="0"/>
        <v>7</v>
      </c>
      <c r="C19" s="60" t="s">
        <v>65</v>
      </c>
      <c r="D19" s="6" t="s">
        <v>85</v>
      </c>
      <c r="E19" s="6" t="s">
        <v>66</v>
      </c>
      <c r="F19" s="33" t="s">
        <v>67</v>
      </c>
      <c r="G19" s="60" t="s">
        <v>73</v>
      </c>
      <c r="H19" s="6" t="s">
        <v>71</v>
      </c>
      <c r="I19" s="6" t="s">
        <v>76</v>
      </c>
      <c r="J19" s="33" t="s">
        <v>77</v>
      </c>
      <c r="K19" s="60" t="s">
        <v>73</v>
      </c>
      <c r="L19" s="33" t="s">
        <v>76</v>
      </c>
      <c r="M19" s="75" t="s">
        <v>76</v>
      </c>
      <c r="O19" s="10">
        <f t="shared" si="1"/>
        <v>1</v>
      </c>
      <c r="P19" s="10">
        <f t="shared" si="2"/>
        <v>1</v>
      </c>
      <c r="Q19" s="10">
        <f t="shared" si="3"/>
        <v>0</v>
      </c>
      <c r="R19" s="10">
        <f t="shared" si="4"/>
        <v>0</v>
      </c>
      <c r="S19" s="10">
        <f t="shared" si="8"/>
        <v>1</v>
      </c>
      <c r="T19" s="10">
        <f t="shared" si="9"/>
        <v>1</v>
      </c>
      <c r="U19" s="10">
        <f t="shared" si="10"/>
        <v>1</v>
      </c>
      <c r="V19" s="10">
        <f t="shared" si="11"/>
        <v>0</v>
      </c>
      <c r="W19" s="10">
        <f t="shared" si="5"/>
        <v>0</v>
      </c>
      <c r="X19" s="10">
        <f t="shared" si="6"/>
        <v>1</v>
      </c>
      <c r="Y19" s="10">
        <f t="shared" si="7"/>
        <v>1</v>
      </c>
    </row>
    <row r="20" spans="1:33" x14ac:dyDescent="0.25">
      <c r="A20" s="7" t="s">
        <v>33</v>
      </c>
      <c r="B20" s="33">
        <f t="shared" si="0"/>
        <v>7</v>
      </c>
      <c r="C20" s="60" t="s">
        <v>65</v>
      </c>
      <c r="D20" s="6" t="s">
        <v>85</v>
      </c>
      <c r="E20" s="6" t="s">
        <v>66</v>
      </c>
      <c r="F20" s="33" t="s">
        <v>82</v>
      </c>
      <c r="G20" s="60" t="s">
        <v>73</v>
      </c>
      <c r="H20" s="6" t="s">
        <v>71</v>
      </c>
      <c r="I20" s="6" t="s">
        <v>76</v>
      </c>
      <c r="J20" s="33" t="s">
        <v>77</v>
      </c>
      <c r="K20" s="60" t="s">
        <v>73</v>
      </c>
      <c r="L20" s="33" t="s">
        <v>76</v>
      </c>
      <c r="M20" s="75" t="s">
        <v>65</v>
      </c>
      <c r="O20" s="10">
        <f t="shared" si="1"/>
        <v>1</v>
      </c>
      <c r="P20" s="10">
        <f t="shared" si="2"/>
        <v>1</v>
      </c>
      <c r="Q20" s="10">
        <f t="shared" si="3"/>
        <v>0</v>
      </c>
      <c r="R20" s="10">
        <f t="shared" si="4"/>
        <v>1</v>
      </c>
      <c r="S20" s="10">
        <f t="shared" si="8"/>
        <v>1</v>
      </c>
      <c r="T20" s="10">
        <f t="shared" si="9"/>
        <v>1</v>
      </c>
      <c r="U20" s="10">
        <f t="shared" si="10"/>
        <v>1</v>
      </c>
      <c r="V20" s="10">
        <f t="shared" si="11"/>
        <v>0</v>
      </c>
      <c r="W20" s="10">
        <f t="shared" si="5"/>
        <v>0</v>
      </c>
      <c r="X20" s="10">
        <f t="shared" si="6"/>
        <v>1</v>
      </c>
      <c r="Y20" s="10">
        <f t="shared" si="7"/>
        <v>0</v>
      </c>
    </row>
    <row r="21" spans="1:33" x14ac:dyDescent="0.25">
      <c r="A21" s="7" t="s">
        <v>34</v>
      </c>
      <c r="B21" s="33">
        <f t="shared" si="0"/>
        <v>9</v>
      </c>
      <c r="C21" s="60" t="s">
        <v>65</v>
      </c>
      <c r="D21" s="6" t="s">
        <v>85</v>
      </c>
      <c r="E21" s="6" t="s">
        <v>69</v>
      </c>
      <c r="F21" s="33" t="s">
        <v>82</v>
      </c>
      <c r="G21" s="60" t="s">
        <v>73</v>
      </c>
      <c r="H21" s="6" t="s">
        <v>71</v>
      </c>
      <c r="I21" s="6" t="s">
        <v>76</v>
      </c>
      <c r="J21" s="33" t="s">
        <v>77</v>
      </c>
      <c r="K21" s="60" t="s">
        <v>73</v>
      </c>
      <c r="L21" s="33" t="s">
        <v>76</v>
      </c>
      <c r="M21" s="75" t="s">
        <v>76</v>
      </c>
      <c r="O21" s="10">
        <f t="shared" si="1"/>
        <v>1</v>
      </c>
      <c r="P21" s="10">
        <f t="shared" si="2"/>
        <v>1</v>
      </c>
      <c r="Q21" s="10">
        <f t="shared" si="3"/>
        <v>1</v>
      </c>
      <c r="R21" s="10">
        <f t="shared" si="4"/>
        <v>1</v>
      </c>
      <c r="S21" s="10">
        <f t="shared" si="8"/>
        <v>1</v>
      </c>
      <c r="T21" s="10">
        <f t="shared" si="9"/>
        <v>1</v>
      </c>
      <c r="U21" s="10">
        <f t="shared" si="10"/>
        <v>1</v>
      </c>
      <c r="V21" s="10">
        <f t="shared" si="11"/>
        <v>0</v>
      </c>
      <c r="W21" s="10">
        <f t="shared" si="5"/>
        <v>0</v>
      </c>
      <c r="X21" s="10">
        <f t="shared" si="6"/>
        <v>1</v>
      </c>
      <c r="Y21" s="10">
        <f t="shared" si="7"/>
        <v>1</v>
      </c>
    </row>
    <row r="22" spans="1:33" x14ac:dyDescent="0.25">
      <c r="A22" s="7" t="s">
        <v>35</v>
      </c>
      <c r="B22" s="33">
        <f t="shared" si="0"/>
        <v>7</v>
      </c>
      <c r="C22" s="60" t="s">
        <v>65</v>
      </c>
      <c r="D22" s="6" t="s">
        <v>83</v>
      </c>
      <c r="E22" s="6" t="s">
        <v>66</v>
      </c>
      <c r="F22" s="33" t="s">
        <v>82</v>
      </c>
      <c r="G22" s="60" t="s">
        <v>82</v>
      </c>
      <c r="H22" s="6" t="s">
        <v>71</v>
      </c>
      <c r="I22" s="6" t="s">
        <v>76</v>
      </c>
      <c r="J22" s="33" t="s">
        <v>65</v>
      </c>
      <c r="K22" s="60" t="s">
        <v>65</v>
      </c>
      <c r="L22" s="33" t="s">
        <v>76</v>
      </c>
      <c r="M22" s="75" t="s">
        <v>65</v>
      </c>
      <c r="O22" s="10">
        <f t="shared" si="1"/>
        <v>1</v>
      </c>
      <c r="P22" s="10">
        <f t="shared" si="2"/>
        <v>0</v>
      </c>
      <c r="Q22" s="10">
        <f t="shared" si="3"/>
        <v>0</v>
      </c>
      <c r="R22" s="10">
        <f t="shared" si="4"/>
        <v>1</v>
      </c>
      <c r="S22" s="10">
        <f t="shared" si="8"/>
        <v>0</v>
      </c>
      <c r="T22" s="10">
        <f t="shared" si="9"/>
        <v>1</v>
      </c>
      <c r="U22" s="10">
        <f t="shared" si="10"/>
        <v>1</v>
      </c>
      <c r="V22" s="10">
        <f t="shared" si="11"/>
        <v>1</v>
      </c>
      <c r="W22" s="10">
        <f t="shared" si="5"/>
        <v>1</v>
      </c>
      <c r="X22" s="10">
        <f t="shared" si="6"/>
        <v>1</v>
      </c>
      <c r="Y22" s="10">
        <f t="shared" si="7"/>
        <v>0</v>
      </c>
    </row>
    <row r="23" spans="1:33" x14ac:dyDescent="0.25">
      <c r="A23" s="7" t="s">
        <v>56</v>
      </c>
      <c r="B23" s="33">
        <f t="shared" si="0"/>
        <v>5</v>
      </c>
      <c r="C23" s="60" t="s">
        <v>65</v>
      </c>
      <c r="D23" s="6" t="s">
        <v>83</v>
      </c>
      <c r="E23" s="6" t="s">
        <v>66</v>
      </c>
      <c r="F23" s="33" t="s">
        <v>82</v>
      </c>
      <c r="G23" s="67" t="s">
        <v>126</v>
      </c>
      <c r="H23" s="12" t="s">
        <v>165</v>
      </c>
      <c r="I23" s="12" t="s">
        <v>162</v>
      </c>
      <c r="J23" s="68" t="s">
        <v>130</v>
      </c>
      <c r="K23" s="60" t="s">
        <v>65</v>
      </c>
      <c r="L23" s="33" t="s">
        <v>76</v>
      </c>
      <c r="M23" s="75" t="s">
        <v>65</v>
      </c>
      <c r="O23" s="10">
        <f t="shared" si="1"/>
        <v>1</v>
      </c>
      <c r="P23" s="10">
        <f t="shared" si="2"/>
        <v>0</v>
      </c>
      <c r="Q23" s="10">
        <f t="shared" si="3"/>
        <v>0</v>
      </c>
      <c r="R23" s="10">
        <f t="shared" si="4"/>
        <v>1</v>
      </c>
      <c r="S23" s="44">
        <v>0</v>
      </c>
      <c r="T23" s="44">
        <v>0</v>
      </c>
      <c r="U23" s="44">
        <v>0</v>
      </c>
      <c r="V23" s="44">
        <v>1</v>
      </c>
      <c r="W23" s="10">
        <f t="shared" si="5"/>
        <v>1</v>
      </c>
      <c r="X23" s="10">
        <f t="shared" si="6"/>
        <v>1</v>
      </c>
      <c r="Y23" s="10">
        <f t="shared" si="7"/>
        <v>0</v>
      </c>
    </row>
    <row r="24" spans="1:33" x14ac:dyDescent="0.25">
      <c r="A24" s="7" t="s">
        <v>57</v>
      </c>
      <c r="B24" s="33">
        <f t="shared" si="0"/>
        <v>7</v>
      </c>
      <c r="C24" s="60" t="s">
        <v>65</v>
      </c>
      <c r="D24" s="6" t="s">
        <v>83</v>
      </c>
      <c r="E24" s="6" t="s">
        <v>66</v>
      </c>
      <c r="F24" s="33" t="s">
        <v>82</v>
      </c>
      <c r="G24" s="60" t="s">
        <v>73</v>
      </c>
      <c r="H24" s="6" t="s">
        <v>71</v>
      </c>
      <c r="I24" s="6" t="s">
        <v>76</v>
      </c>
      <c r="J24" s="33" t="s">
        <v>77</v>
      </c>
      <c r="K24" s="60" t="s">
        <v>65</v>
      </c>
      <c r="L24" s="33" t="s">
        <v>76</v>
      </c>
      <c r="M24" s="75" t="s">
        <v>65</v>
      </c>
      <c r="O24" s="10">
        <f t="shared" si="1"/>
        <v>1</v>
      </c>
      <c r="P24" s="10">
        <f t="shared" si="2"/>
        <v>0</v>
      </c>
      <c r="Q24" s="10">
        <f t="shared" si="3"/>
        <v>0</v>
      </c>
      <c r="R24" s="10">
        <f t="shared" si="4"/>
        <v>1</v>
      </c>
      <c r="S24" s="10">
        <f t="shared" si="8"/>
        <v>1</v>
      </c>
      <c r="T24" s="10">
        <f t="shared" si="9"/>
        <v>1</v>
      </c>
      <c r="U24" s="10">
        <f t="shared" si="10"/>
        <v>1</v>
      </c>
      <c r="V24" s="10">
        <f t="shared" si="11"/>
        <v>0</v>
      </c>
      <c r="W24" s="10">
        <f t="shared" si="5"/>
        <v>1</v>
      </c>
      <c r="X24" s="10">
        <f t="shared" si="6"/>
        <v>1</v>
      </c>
      <c r="Y24" s="10">
        <f t="shared" si="7"/>
        <v>0</v>
      </c>
    </row>
    <row r="25" spans="1:33" x14ac:dyDescent="0.25">
      <c r="A25" s="7" t="s">
        <v>58</v>
      </c>
      <c r="B25" s="33">
        <f t="shared" si="0"/>
        <v>6</v>
      </c>
      <c r="C25" s="60" t="s">
        <v>65</v>
      </c>
      <c r="D25" s="6" t="s">
        <v>85</v>
      </c>
      <c r="E25" s="6" t="s">
        <v>66</v>
      </c>
      <c r="F25" s="33" t="s">
        <v>67</v>
      </c>
      <c r="G25" s="60" t="s">
        <v>73</v>
      </c>
      <c r="H25" s="6" t="s">
        <v>71</v>
      </c>
      <c r="I25" s="6" t="s">
        <v>76</v>
      </c>
      <c r="J25" s="33" t="s">
        <v>77</v>
      </c>
      <c r="K25" s="60" t="s">
        <v>65</v>
      </c>
      <c r="L25" s="33" t="s">
        <v>71</v>
      </c>
      <c r="M25" s="75" t="s">
        <v>65</v>
      </c>
      <c r="O25" s="10">
        <f t="shared" si="1"/>
        <v>1</v>
      </c>
      <c r="P25" s="10">
        <f t="shared" si="2"/>
        <v>1</v>
      </c>
      <c r="Q25" s="10">
        <f t="shared" si="3"/>
        <v>0</v>
      </c>
      <c r="R25" s="10">
        <f t="shared" si="4"/>
        <v>0</v>
      </c>
      <c r="S25" s="10">
        <f t="shared" si="8"/>
        <v>1</v>
      </c>
      <c r="T25" s="10">
        <f t="shared" si="9"/>
        <v>1</v>
      </c>
      <c r="U25" s="10">
        <f t="shared" si="10"/>
        <v>1</v>
      </c>
      <c r="V25" s="10">
        <f t="shared" si="11"/>
        <v>0</v>
      </c>
      <c r="W25" s="10">
        <f t="shared" si="5"/>
        <v>1</v>
      </c>
      <c r="X25" s="10">
        <f t="shared" si="6"/>
        <v>0</v>
      </c>
      <c r="Y25" s="10">
        <f t="shared" si="7"/>
        <v>0</v>
      </c>
    </row>
    <row r="26" spans="1:33" ht="15.75" thickBot="1" x14ac:dyDescent="0.3">
      <c r="A26" s="34" t="s">
        <v>44</v>
      </c>
      <c r="B26" s="36">
        <f t="shared" si="0"/>
        <v>8</v>
      </c>
      <c r="C26" s="61" t="str">
        <f t="shared" ref="C26:M26" si="12">IF(C36&gt;0.5, C32, C33)</f>
        <v>Tenn</v>
      </c>
      <c r="D26" s="35" t="str">
        <f t="shared" si="12"/>
        <v>Wash</v>
      </c>
      <c r="E26" s="35" t="str">
        <f t="shared" si="12"/>
        <v>Dallas</v>
      </c>
      <c r="F26" s="36" t="str">
        <f t="shared" si="12"/>
        <v>Miami</v>
      </c>
      <c r="G26" s="61" t="str">
        <f t="shared" si="12"/>
        <v>Jax</v>
      </c>
      <c r="H26" s="35" t="str">
        <f t="shared" si="12"/>
        <v>T.B.</v>
      </c>
      <c r="I26" s="35" t="str">
        <f t="shared" si="12"/>
        <v>St.L.</v>
      </c>
      <c r="J26" s="36" t="str">
        <f t="shared" si="12"/>
        <v>Indy</v>
      </c>
      <c r="K26" s="61" t="str">
        <f t="shared" si="12"/>
        <v>Jax</v>
      </c>
      <c r="L26" s="36" t="str">
        <f t="shared" si="12"/>
        <v>St.L.</v>
      </c>
      <c r="M26" s="76" t="str">
        <f t="shared" si="12"/>
        <v>St.L.</v>
      </c>
      <c r="O26" s="10">
        <f t="shared" si="1"/>
        <v>1</v>
      </c>
      <c r="P26" s="10">
        <f t="shared" si="2"/>
        <v>1</v>
      </c>
      <c r="Q26" s="10">
        <f t="shared" si="3"/>
        <v>0</v>
      </c>
      <c r="R26" s="10">
        <f t="shared" si="4"/>
        <v>1</v>
      </c>
      <c r="S26" s="10">
        <f t="shared" si="8"/>
        <v>1</v>
      </c>
      <c r="T26" s="10">
        <f t="shared" si="9"/>
        <v>1</v>
      </c>
      <c r="U26" s="10">
        <f t="shared" si="10"/>
        <v>1</v>
      </c>
      <c r="V26" s="10">
        <f t="shared" si="11"/>
        <v>0</v>
      </c>
      <c r="W26" s="10">
        <f t="shared" si="5"/>
        <v>0</v>
      </c>
      <c r="X26" s="10">
        <f t="shared" si="6"/>
        <v>1</v>
      </c>
      <c r="Y26" s="10">
        <f t="shared" si="7"/>
        <v>1</v>
      </c>
    </row>
    <row r="27" spans="1:33" x14ac:dyDescent="0.25">
      <c r="A27" s="28" t="s">
        <v>152</v>
      </c>
      <c r="C27" s="44" t="s">
        <v>134</v>
      </c>
    </row>
    <row r="28" spans="1:33" x14ac:dyDescent="0.25">
      <c r="A28" s="27"/>
      <c r="C28" s="6" t="s">
        <v>65</v>
      </c>
      <c r="D28" s="6" t="s">
        <v>85</v>
      </c>
      <c r="E28" s="6" t="s">
        <v>69</v>
      </c>
      <c r="F28" s="6" t="s">
        <v>82</v>
      </c>
      <c r="G28" s="6" t="s">
        <v>73</v>
      </c>
      <c r="H28" s="6" t="s">
        <v>71</v>
      </c>
      <c r="I28" s="6" t="s">
        <v>76</v>
      </c>
      <c r="J28" s="6" t="s">
        <v>65</v>
      </c>
      <c r="K28" s="6" t="s">
        <v>65</v>
      </c>
      <c r="L28" s="6" t="s">
        <v>76</v>
      </c>
      <c r="M28" s="6" t="s">
        <v>76</v>
      </c>
    </row>
    <row r="29" spans="1:33" x14ac:dyDescent="0.25">
      <c r="A29" s="37"/>
      <c r="C29" s="10">
        <v>1</v>
      </c>
      <c r="D29" s="10">
        <v>1</v>
      </c>
      <c r="E29" s="10">
        <v>1</v>
      </c>
      <c r="F29" s="10">
        <v>1</v>
      </c>
      <c r="G29" s="10">
        <v>1</v>
      </c>
      <c r="H29" s="10">
        <v>1</v>
      </c>
      <c r="I29" s="10">
        <v>1</v>
      </c>
      <c r="J29" s="10">
        <v>1</v>
      </c>
      <c r="K29" s="10">
        <v>1</v>
      </c>
      <c r="L29" s="10">
        <v>1</v>
      </c>
      <c r="M29" s="10">
        <v>1</v>
      </c>
    </row>
    <row r="31" spans="1:33" s="45" customFormat="1" x14ac:dyDescent="0.25">
      <c r="A31" s="43" t="s">
        <v>42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</row>
    <row r="32" spans="1:33" customFormat="1" x14ac:dyDescent="0.25">
      <c r="A32" s="46" t="s">
        <v>37</v>
      </c>
      <c r="B32" s="3"/>
      <c r="C32" s="3" t="s">
        <v>65</v>
      </c>
      <c r="D32" s="3" t="s">
        <v>85</v>
      </c>
      <c r="E32" s="3" t="s">
        <v>69</v>
      </c>
      <c r="F32" s="3" t="s">
        <v>67</v>
      </c>
      <c r="G32" s="3" t="s">
        <v>73</v>
      </c>
      <c r="H32" s="3" t="s">
        <v>71</v>
      </c>
      <c r="I32" s="3" t="s">
        <v>76</v>
      </c>
      <c r="J32" s="3" t="s">
        <v>77</v>
      </c>
      <c r="K32" s="3" t="s">
        <v>73</v>
      </c>
      <c r="L32" s="3" t="s">
        <v>76</v>
      </c>
      <c r="M32" s="3" t="s">
        <v>76</v>
      </c>
      <c r="N32" s="3"/>
      <c r="O32" s="3">
        <f t="shared" ref="O32:Y32" si="13">IF(C32=C$28,1,0)</f>
        <v>1</v>
      </c>
      <c r="P32" s="3">
        <f t="shared" si="13"/>
        <v>1</v>
      </c>
      <c r="Q32" s="3">
        <f t="shared" si="13"/>
        <v>1</v>
      </c>
      <c r="R32" s="3">
        <f t="shared" si="13"/>
        <v>0</v>
      </c>
      <c r="S32" s="3">
        <f t="shared" si="13"/>
        <v>1</v>
      </c>
      <c r="T32" s="3">
        <f t="shared" si="13"/>
        <v>1</v>
      </c>
      <c r="U32" s="3">
        <f t="shared" si="13"/>
        <v>1</v>
      </c>
      <c r="V32" s="3">
        <f t="shared" si="13"/>
        <v>0</v>
      </c>
      <c r="W32" s="3">
        <f t="shared" si="13"/>
        <v>0</v>
      </c>
      <c r="X32" s="3">
        <f t="shared" si="13"/>
        <v>1</v>
      </c>
      <c r="Y32" s="3">
        <f t="shared" si="13"/>
        <v>1</v>
      </c>
      <c r="Z32" s="3"/>
      <c r="AA32" s="3"/>
      <c r="AB32" s="3"/>
      <c r="AC32" s="3"/>
      <c r="AD32" s="3"/>
      <c r="AE32" s="3"/>
      <c r="AF32" s="3"/>
      <c r="AG32" s="3"/>
    </row>
    <row r="33" spans="1:33" customFormat="1" x14ac:dyDescent="0.25">
      <c r="A33" s="46" t="s">
        <v>38</v>
      </c>
      <c r="B33" s="3"/>
      <c r="C33" s="3" t="s">
        <v>63</v>
      </c>
      <c r="D33" s="3" t="s">
        <v>83</v>
      </c>
      <c r="E33" s="3" t="s">
        <v>66</v>
      </c>
      <c r="F33" s="3" t="s">
        <v>82</v>
      </c>
      <c r="G33" s="3" t="s">
        <v>82</v>
      </c>
      <c r="H33" s="3" t="s">
        <v>85</v>
      </c>
      <c r="I33" s="3" t="s">
        <v>69</v>
      </c>
      <c r="J33" s="3" t="s">
        <v>65</v>
      </c>
      <c r="K33" s="3" t="s">
        <v>65</v>
      </c>
      <c r="L33" s="3" t="s">
        <v>71</v>
      </c>
      <c r="M33" s="3" t="s">
        <v>65</v>
      </c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</row>
    <row r="34" spans="1:33" customFormat="1" x14ac:dyDescent="0.25">
      <c r="A34" s="46" t="s">
        <v>39</v>
      </c>
      <c r="B34" s="3"/>
      <c r="C34" s="3">
        <f>COUNTIF(C3:C25,C32)</f>
        <v>21</v>
      </c>
      <c r="D34" s="3">
        <f t="shared" ref="D34:M34" si="14">COUNTIF(D3:D25,D32)</f>
        <v>16</v>
      </c>
      <c r="E34" s="3">
        <f t="shared" si="14"/>
        <v>11</v>
      </c>
      <c r="F34" s="3">
        <f t="shared" si="14"/>
        <v>7</v>
      </c>
      <c r="G34" s="3">
        <f t="shared" si="14"/>
        <v>14</v>
      </c>
      <c r="H34" s="3">
        <f t="shared" si="14"/>
        <v>15</v>
      </c>
      <c r="I34" s="3">
        <f t="shared" si="14"/>
        <v>15</v>
      </c>
      <c r="J34" s="3">
        <f t="shared" si="14"/>
        <v>10</v>
      </c>
      <c r="K34" s="3">
        <f t="shared" si="14"/>
        <v>16</v>
      </c>
      <c r="L34" s="3">
        <f t="shared" si="14"/>
        <v>19</v>
      </c>
      <c r="M34" s="3">
        <f t="shared" si="14"/>
        <v>11</v>
      </c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</row>
    <row r="35" spans="1:33" customFormat="1" x14ac:dyDescent="0.25">
      <c r="A35" s="46" t="s">
        <v>40</v>
      </c>
      <c r="B35" s="3"/>
      <c r="C35" s="3">
        <f>COUNTIF(C3:C25,C33)</f>
        <v>2</v>
      </c>
      <c r="D35" s="3">
        <f t="shared" ref="D35:M35" si="15">COUNTIF(D3:D25,D33)</f>
        <v>7</v>
      </c>
      <c r="E35" s="3">
        <f t="shared" si="15"/>
        <v>12</v>
      </c>
      <c r="F35" s="3">
        <f t="shared" si="15"/>
        <v>16</v>
      </c>
      <c r="G35" s="3">
        <f t="shared" si="15"/>
        <v>4</v>
      </c>
      <c r="H35" s="3">
        <f t="shared" si="15"/>
        <v>3</v>
      </c>
      <c r="I35" s="3">
        <f t="shared" si="15"/>
        <v>3</v>
      </c>
      <c r="J35" s="3">
        <f t="shared" si="15"/>
        <v>8</v>
      </c>
      <c r="K35" s="3">
        <f t="shared" si="15"/>
        <v>6</v>
      </c>
      <c r="L35" s="3">
        <f t="shared" si="15"/>
        <v>3</v>
      </c>
      <c r="M35" s="3">
        <f t="shared" si="15"/>
        <v>10</v>
      </c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</row>
    <row r="36" spans="1:33" customFormat="1" x14ac:dyDescent="0.25">
      <c r="A36" s="46" t="s">
        <v>41</v>
      </c>
      <c r="B36" s="3"/>
      <c r="C36" s="47">
        <f>C34/SUM(C34:C35)</f>
        <v>0.91304347826086951</v>
      </c>
      <c r="D36" s="47">
        <f t="shared" ref="D36:M36" si="16">D34/SUM(D34:D35)</f>
        <v>0.69565217391304346</v>
      </c>
      <c r="E36" s="47">
        <f t="shared" si="16"/>
        <v>0.47826086956521741</v>
      </c>
      <c r="F36" s="47">
        <f t="shared" si="16"/>
        <v>0.30434782608695654</v>
      </c>
      <c r="G36" s="47">
        <f t="shared" si="16"/>
        <v>0.77777777777777779</v>
      </c>
      <c r="H36" s="47">
        <f t="shared" si="16"/>
        <v>0.83333333333333337</v>
      </c>
      <c r="I36" s="47">
        <f t="shared" si="16"/>
        <v>0.83333333333333337</v>
      </c>
      <c r="J36" s="47">
        <f t="shared" si="16"/>
        <v>0.55555555555555558</v>
      </c>
      <c r="K36" s="47">
        <f t="shared" si="16"/>
        <v>0.72727272727272729</v>
      </c>
      <c r="L36" s="47">
        <f t="shared" si="16"/>
        <v>0.86363636363636365</v>
      </c>
      <c r="M36" s="47">
        <f t="shared" si="16"/>
        <v>0.52380952380952384</v>
      </c>
      <c r="N36" s="47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</row>
    <row r="38" spans="1:33" s="45" customFormat="1" x14ac:dyDescent="0.25">
      <c r="A38" s="43" t="s">
        <v>23</v>
      </c>
      <c r="B38" s="44">
        <f>SUM(O32:Y32)</f>
        <v>8</v>
      </c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</row>
  </sheetData>
  <conditionalFormatting sqref="C3:C26">
    <cfRule type="cellIs" dxfId="10" priority="1" operator="notEqual">
      <formula>$C$28</formula>
    </cfRule>
  </conditionalFormatting>
  <conditionalFormatting sqref="D3:D26">
    <cfRule type="cellIs" dxfId="9" priority="2" operator="notEqual">
      <formula>$D$28</formula>
    </cfRule>
  </conditionalFormatting>
  <conditionalFormatting sqref="E3:E26">
    <cfRule type="cellIs" dxfId="8" priority="3" operator="notEqual">
      <formula>$E$28</formula>
    </cfRule>
  </conditionalFormatting>
  <conditionalFormatting sqref="F3:F26">
    <cfRule type="cellIs" dxfId="7" priority="4" operator="notEqual">
      <formula>$F$28</formula>
    </cfRule>
  </conditionalFormatting>
  <conditionalFormatting sqref="G5:G13 G19:G22 G15:G17 G24:G26">
    <cfRule type="cellIs" dxfId="6" priority="5" operator="notEqual">
      <formula>$G$28</formula>
    </cfRule>
  </conditionalFormatting>
  <conditionalFormatting sqref="H5:H13 H19:H22 H15:H17 H24:H26">
    <cfRule type="cellIs" dxfId="5" priority="6" operator="notEqual">
      <formula>$H$28</formula>
    </cfRule>
  </conditionalFormatting>
  <conditionalFormatting sqref="I5:I13 I19:I22 I15:I17 I24:I26">
    <cfRule type="cellIs" dxfId="4" priority="7" operator="notEqual">
      <formula>$I$28</formula>
    </cfRule>
  </conditionalFormatting>
  <conditionalFormatting sqref="J5:J13 J19:J22 J15:J17 J24:J26">
    <cfRule type="cellIs" dxfId="3" priority="8" operator="notEqual">
      <formula>$J$28</formula>
    </cfRule>
  </conditionalFormatting>
  <conditionalFormatting sqref="K3:K13 K15:K26">
    <cfRule type="cellIs" dxfId="2" priority="9" operator="notEqual">
      <formula>$K$28</formula>
    </cfRule>
  </conditionalFormatting>
  <conditionalFormatting sqref="L3:L13 L15:L26">
    <cfRule type="cellIs" dxfId="1" priority="10" operator="notEqual">
      <formula>$L$28</formula>
    </cfRule>
  </conditionalFormatting>
  <conditionalFormatting sqref="M3:M12 M15:M26">
    <cfRule type="cellIs" dxfId="0" priority="11" operator="notEqual">
      <formula>$M$28</formula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30"/>
  <sheetViews>
    <sheetView workbookViewId="0">
      <selection activeCell="E1" sqref="E1"/>
    </sheetView>
  </sheetViews>
  <sheetFormatPr defaultColWidth="8.85546875" defaultRowHeight="15" x14ac:dyDescent="0.25"/>
  <cols>
    <col min="1" max="1" width="20.7109375" style="38" customWidth="1"/>
    <col min="2" max="2" width="7.42578125" style="10" bestFit="1" customWidth="1"/>
    <col min="3" max="8" width="6.5703125" style="10" bestFit="1" customWidth="1"/>
    <col min="9" max="9" width="7.28515625" style="10" bestFit="1" customWidth="1"/>
    <col min="10" max="17" width="6.5703125" style="10" bestFit="1" customWidth="1"/>
    <col min="18" max="19" width="2.7109375" style="10" customWidth="1"/>
    <col min="20" max="20" width="2" style="10" bestFit="1" customWidth="1"/>
    <col min="21" max="21" width="4" style="10" bestFit="1" customWidth="1"/>
    <col min="22" max="34" width="2" style="10" bestFit="1" customWidth="1"/>
    <col min="35" max="16384" width="8.85546875" style="13"/>
  </cols>
  <sheetData>
    <row r="1" spans="1:34" ht="15.75" x14ac:dyDescent="0.25">
      <c r="A1" s="29" t="s">
        <v>59</v>
      </c>
      <c r="B1" s="30"/>
    </row>
    <row r="2" spans="1:34" ht="15.75" thickBot="1" x14ac:dyDescent="0.3">
      <c r="A2" s="20"/>
      <c r="B2" s="20" t="s">
        <v>0</v>
      </c>
    </row>
    <row r="3" spans="1:34" x14ac:dyDescent="0.25">
      <c r="A3" s="26" t="s">
        <v>28</v>
      </c>
      <c r="B3" s="32">
        <f t="shared" ref="B3:B18" si="0">SUM(T3:AH3)</f>
        <v>7</v>
      </c>
      <c r="C3" s="51" t="s">
        <v>61</v>
      </c>
      <c r="D3" s="31" t="s">
        <v>62</v>
      </c>
      <c r="E3" s="31" t="s">
        <v>63</v>
      </c>
      <c r="F3" s="31" t="s">
        <v>64</v>
      </c>
      <c r="G3" s="31" t="s">
        <v>65</v>
      </c>
      <c r="H3" s="31" t="s">
        <v>66</v>
      </c>
      <c r="I3" s="31" t="s">
        <v>67</v>
      </c>
      <c r="J3" s="31" t="s">
        <v>68</v>
      </c>
      <c r="K3" s="31" t="s">
        <v>69</v>
      </c>
      <c r="L3" s="31" t="s">
        <v>70</v>
      </c>
      <c r="M3" s="31" t="s">
        <v>71</v>
      </c>
      <c r="N3" s="31" t="s">
        <v>72</v>
      </c>
      <c r="O3" s="31" t="s">
        <v>73</v>
      </c>
      <c r="P3" s="31" t="s">
        <v>74</v>
      </c>
      <c r="Q3" s="32" t="s">
        <v>75</v>
      </c>
      <c r="T3" s="10">
        <f>IF(C3=$C$20,1,0)</f>
        <v>1</v>
      </c>
      <c r="U3" s="10">
        <f>IF(D3=$D$20,1,0)</f>
        <v>0</v>
      </c>
      <c r="V3" s="10">
        <f>IF(E3=$E$20,1,0)</f>
        <v>0</v>
      </c>
      <c r="W3" s="10">
        <f>IF(F3=$F$20,1,0)</f>
        <v>0</v>
      </c>
      <c r="X3" s="10">
        <f>IF(G3=$G$20,1,0)</f>
        <v>1</v>
      </c>
      <c r="Y3" s="10">
        <f>IF(H3=$H$20,1,0)</f>
        <v>1</v>
      </c>
      <c r="Z3" s="10">
        <f>IF(I3=$I$20,1,0)</f>
        <v>0</v>
      </c>
      <c r="AA3" s="10">
        <f>IF(J3=$J$20,1,0)</f>
        <v>0</v>
      </c>
      <c r="AB3" s="10">
        <f>IF(K3=$K$20,1,0)</f>
        <v>1</v>
      </c>
      <c r="AC3" s="10">
        <f>IF(L3=$L$20,1,0)</f>
        <v>0</v>
      </c>
      <c r="AD3" s="10">
        <f>IF(M3=$M$20,1,0)</f>
        <v>0</v>
      </c>
      <c r="AE3" s="10">
        <f>IF(N3=$N$20,1,0)</f>
        <v>1</v>
      </c>
      <c r="AF3" s="10">
        <f>IF(O3=$O$20,1,0)</f>
        <v>1</v>
      </c>
      <c r="AG3" s="10">
        <f>IF(P3=$P$20,1,0)</f>
        <v>1</v>
      </c>
      <c r="AH3" s="10">
        <f>IF(Q3=$Q$20,1,0)</f>
        <v>0</v>
      </c>
    </row>
    <row r="4" spans="1:34" x14ac:dyDescent="0.25">
      <c r="A4" s="7" t="s">
        <v>45</v>
      </c>
      <c r="B4" s="33">
        <f t="shared" si="0"/>
        <v>8</v>
      </c>
      <c r="C4" s="52" t="s">
        <v>61</v>
      </c>
      <c r="D4" s="6" t="s">
        <v>76</v>
      </c>
      <c r="E4" s="6" t="s">
        <v>77</v>
      </c>
      <c r="F4" s="6" t="s">
        <v>64</v>
      </c>
      <c r="G4" s="6" t="s">
        <v>78</v>
      </c>
      <c r="H4" s="6" t="s">
        <v>66</v>
      </c>
      <c r="I4" s="6" t="s">
        <v>67</v>
      </c>
      <c r="J4" s="6" t="s">
        <v>79</v>
      </c>
      <c r="K4" s="6" t="s">
        <v>69</v>
      </c>
      <c r="L4" s="6" t="s">
        <v>70</v>
      </c>
      <c r="M4" s="6" t="s">
        <v>71</v>
      </c>
      <c r="N4" s="6" t="s">
        <v>72</v>
      </c>
      <c r="O4" s="6" t="s">
        <v>80</v>
      </c>
      <c r="P4" s="6" t="s">
        <v>81</v>
      </c>
      <c r="Q4" s="33" t="s">
        <v>82</v>
      </c>
      <c r="T4" s="10">
        <f t="shared" ref="T4:T18" si="1">IF(C4=$C$20,1,0)</f>
        <v>1</v>
      </c>
      <c r="U4" s="10">
        <f t="shared" ref="U4:U18" si="2">IF(D4=$D$20,1,0)</f>
        <v>1</v>
      </c>
      <c r="V4" s="10">
        <f t="shared" ref="V4:V18" si="3">IF(E4=$E$20,1,0)</f>
        <v>1</v>
      </c>
      <c r="W4" s="10">
        <f t="shared" ref="W4:W18" si="4">IF(F4=$F$20,1,0)</f>
        <v>0</v>
      </c>
      <c r="X4" s="10">
        <f t="shared" ref="X4:X18" si="5">IF(G4=$G$20,1,0)</f>
        <v>0</v>
      </c>
      <c r="Y4" s="10">
        <f t="shared" ref="Y4:Y18" si="6">IF(H4=$H$20,1,0)</f>
        <v>1</v>
      </c>
      <c r="Z4" s="10">
        <f t="shared" ref="Z4:Z18" si="7">IF(I4=$I$20,1,0)</f>
        <v>0</v>
      </c>
      <c r="AA4" s="10">
        <f t="shared" ref="AA4:AA18" si="8">IF(J4=$J$20,1,0)</f>
        <v>1</v>
      </c>
      <c r="AB4" s="10">
        <f t="shared" ref="AB4:AB18" si="9">IF(K4=$K$20,1,0)</f>
        <v>1</v>
      </c>
      <c r="AC4" s="10">
        <f t="shared" ref="AC4:AC18" si="10">IF(L4=$L$20,1,0)</f>
        <v>0</v>
      </c>
      <c r="AD4" s="10">
        <f t="shared" ref="AD4:AD18" si="11">IF(M4=$M$20,1,0)</f>
        <v>0</v>
      </c>
      <c r="AE4" s="10">
        <f t="shared" ref="AE4:AE18" si="12">IF(N4=$N$20,1,0)</f>
        <v>1</v>
      </c>
      <c r="AF4" s="10">
        <f t="shared" ref="AF4:AF18" si="13">IF(O4=$O$20,1,0)</f>
        <v>0</v>
      </c>
      <c r="AG4" s="10">
        <f t="shared" ref="AG4:AG18" si="14">IF(P4=$P$20,1,0)</f>
        <v>0</v>
      </c>
      <c r="AH4" s="10">
        <f t="shared" ref="AH4:AH18" si="15">IF(Q4=$Q$20,1,0)</f>
        <v>1</v>
      </c>
    </row>
    <row r="5" spans="1:34" x14ac:dyDescent="0.25">
      <c r="A5" s="7" t="s">
        <v>30</v>
      </c>
      <c r="B5" s="33">
        <f t="shared" si="0"/>
        <v>9</v>
      </c>
      <c r="C5" s="52" t="s">
        <v>61</v>
      </c>
      <c r="D5" s="6" t="s">
        <v>62</v>
      </c>
      <c r="E5" s="6" t="s">
        <v>63</v>
      </c>
      <c r="F5" s="6" t="s">
        <v>64</v>
      </c>
      <c r="G5" s="6" t="s">
        <v>65</v>
      </c>
      <c r="H5" s="6" t="s">
        <v>66</v>
      </c>
      <c r="I5" s="6" t="s">
        <v>83</v>
      </c>
      <c r="J5" s="6" t="s">
        <v>68</v>
      </c>
      <c r="K5" s="6" t="s">
        <v>69</v>
      </c>
      <c r="L5" s="6" t="s">
        <v>84</v>
      </c>
      <c r="M5" s="6" t="s">
        <v>71</v>
      </c>
      <c r="N5" s="6" t="s">
        <v>72</v>
      </c>
      <c r="O5" s="6" t="s">
        <v>73</v>
      </c>
      <c r="P5" s="6" t="s">
        <v>74</v>
      </c>
      <c r="Q5" s="33" t="s">
        <v>75</v>
      </c>
      <c r="T5" s="10">
        <f t="shared" si="1"/>
        <v>1</v>
      </c>
      <c r="U5" s="10">
        <f t="shared" si="2"/>
        <v>0</v>
      </c>
      <c r="V5" s="10">
        <f t="shared" si="3"/>
        <v>0</v>
      </c>
      <c r="W5" s="10">
        <f t="shared" si="4"/>
        <v>0</v>
      </c>
      <c r="X5" s="10">
        <f t="shared" si="5"/>
        <v>1</v>
      </c>
      <c r="Y5" s="10">
        <f t="shared" si="6"/>
        <v>1</v>
      </c>
      <c r="Z5" s="10">
        <f t="shared" si="7"/>
        <v>1</v>
      </c>
      <c r="AA5" s="10">
        <f t="shared" si="8"/>
        <v>0</v>
      </c>
      <c r="AB5" s="10">
        <f t="shared" si="9"/>
        <v>1</v>
      </c>
      <c r="AC5" s="10">
        <f t="shared" si="10"/>
        <v>1</v>
      </c>
      <c r="AD5" s="10">
        <f t="shared" si="11"/>
        <v>0</v>
      </c>
      <c r="AE5" s="10">
        <f t="shared" si="12"/>
        <v>1</v>
      </c>
      <c r="AF5" s="10">
        <f t="shared" si="13"/>
        <v>1</v>
      </c>
      <c r="AG5" s="10">
        <f t="shared" si="14"/>
        <v>1</v>
      </c>
      <c r="AH5" s="10">
        <f t="shared" si="15"/>
        <v>0</v>
      </c>
    </row>
    <row r="6" spans="1:34" x14ac:dyDescent="0.25">
      <c r="A6" s="7" t="s">
        <v>47</v>
      </c>
      <c r="B6" s="33">
        <f t="shared" si="0"/>
        <v>7</v>
      </c>
      <c r="C6" s="52" t="s">
        <v>61</v>
      </c>
      <c r="D6" s="6" t="s">
        <v>62</v>
      </c>
      <c r="E6" s="6" t="s">
        <v>63</v>
      </c>
      <c r="F6" s="6" t="s">
        <v>64</v>
      </c>
      <c r="G6" s="6" t="s">
        <v>65</v>
      </c>
      <c r="H6" s="6" t="s">
        <v>66</v>
      </c>
      <c r="I6" s="6" t="s">
        <v>83</v>
      </c>
      <c r="J6" s="6" t="s">
        <v>68</v>
      </c>
      <c r="K6" s="6" t="s">
        <v>69</v>
      </c>
      <c r="L6" s="6" t="s">
        <v>70</v>
      </c>
      <c r="M6" s="6" t="s">
        <v>71</v>
      </c>
      <c r="N6" s="6" t="s">
        <v>72</v>
      </c>
      <c r="O6" s="6" t="s">
        <v>80</v>
      </c>
      <c r="P6" s="6" t="s">
        <v>74</v>
      </c>
      <c r="Q6" s="33" t="s">
        <v>75</v>
      </c>
      <c r="T6" s="10">
        <f t="shared" si="1"/>
        <v>1</v>
      </c>
      <c r="U6" s="10">
        <f t="shared" si="2"/>
        <v>0</v>
      </c>
      <c r="V6" s="10">
        <f t="shared" si="3"/>
        <v>0</v>
      </c>
      <c r="W6" s="10">
        <f t="shared" si="4"/>
        <v>0</v>
      </c>
      <c r="X6" s="10">
        <f t="shared" si="5"/>
        <v>1</v>
      </c>
      <c r="Y6" s="10">
        <f t="shared" si="6"/>
        <v>1</v>
      </c>
      <c r="Z6" s="10">
        <f t="shared" si="7"/>
        <v>1</v>
      </c>
      <c r="AA6" s="10">
        <f t="shared" si="8"/>
        <v>0</v>
      </c>
      <c r="AB6" s="10">
        <f t="shared" si="9"/>
        <v>1</v>
      </c>
      <c r="AC6" s="10">
        <f t="shared" si="10"/>
        <v>0</v>
      </c>
      <c r="AD6" s="10">
        <f t="shared" si="11"/>
        <v>0</v>
      </c>
      <c r="AE6" s="10">
        <f t="shared" si="12"/>
        <v>1</v>
      </c>
      <c r="AF6" s="10">
        <f t="shared" si="13"/>
        <v>0</v>
      </c>
      <c r="AG6" s="10">
        <f t="shared" si="14"/>
        <v>1</v>
      </c>
      <c r="AH6" s="10">
        <f t="shared" si="15"/>
        <v>0</v>
      </c>
    </row>
    <row r="7" spans="1:34" x14ac:dyDescent="0.25">
      <c r="A7" s="7" t="s">
        <v>48</v>
      </c>
      <c r="B7" s="33">
        <f t="shared" si="0"/>
        <v>9</v>
      </c>
      <c r="C7" s="52" t="s">
        <v>61</v>
      </c>
      <c r="D7" s="6" t="s">
        <v>76</v>
      </c>
      <c r="E7" s="6" t="s">
        <v>63</v>
      </c>
      <c r="F7" s="6" t="s">
        <v>64</v>
      </c>
      <c r="G7" s="6" t="s">
        <v>65</v>
      </c>
      <c r="H7" s="6" t="s">
        <v>85</v>
      </c>
      <c r="I7" s="6" t="s">
        <v>67</v>
      </c>
      <c r="J7" s="6" t="s">
        <v>68</v>
      </c>
      <c r="K7" s="6" t="s">
        <v>69</v>
      </c>
      <c r="L7" s="6" t="s">
        <v>84</v>
      </c>
      <c r="M7" s="6" t="s">
        <v>71</v>
      </c>
      <c r="N7" s="6" t="s">
        <v>72</v>
      </c>
      <c r="O7" s="6" t="s">
        <v>73</v>
      </c>
      <c r="P7" s="6" t="s">
        <v>74</v>
      </c>
      <c r="Q7" s="33" t="s">
        <v>82</v>
      </c>
      <c r="T7" s="10">
        <f t="shared" si="1"/>
        <v>1</v>
      </c>
      <c r="U7" s="10">
        <f t="shared" si="2"/>
        <v>1</v>
      </c>
      <c r="V7" s="10">
        <f t="shared" si="3"/>
        <v>0</v>
      </c>
      <c r="W7" s="10">
        <f t="shared" si="4"/>
        <v>0</v>
      </c>
      <c r="X7" s="10">
        <f t="shared" si="5"/>
        <v>1</v>
      </c>
      <c r="Y7" s="10">
        <f t="shared" si="6"/>
        <v>0</v>
      </c>
      <c r="Z7" s="10">
        <f t="shared" si="7"/>
        <v>0</v>
      </c>
      <c r="AA7" s="10">
        <f t="shared" si="8"/>
        <v>0</v>
      </c>
      <c r="AB7" s="10">
        <f t="shared" si="9"/>
        <v>1</v>
      </c>
      <c r="AC7" s="10">
        <f t="shared" si="10"/>
        <v>1</v>
      </c>
      <c r="AD7" s="10">
        <f t="shared" si="11"/>
        <v>0</v>
      </c>
      <c r="AE7" s="10">
        <f t="shared" si="12"/>
        <v>1</v>
      </c>
      <c r="AF7" s="10">
        <f t="shared" si="13"/>
        <v>1</v>
      </c>
      <c r="AG7" s="10">
        <f t="shared" si="14"/>
        <v>1</v>
      </c>
      <c r="AH7" s="10">
        <f t="shared" si="15"/>
        <v>1</v>
      </c>
    </row>
    <row r="8" spans="1:34" x14ac:dyDescent="0.25">
      <c r="A8" s="7" t="s">
        <v>49</v>
      </c>
      <c r="B8" s="33">
        <f t="shared" si="0"/>
        <v>10</v>
      </c>
      <c r="C8" s="52" t="s">
        <v>61</v>
      </c>
      <c r="D8" s="6" t="s">
        <v>62</v>
      </c>
      <c r="E8" s="6" t="s">
        <v>77</v>
      </c>
      <c r="F8" s="6" t="s">
        <v>64</v>
      </c>
      <c r="G8" s="6" t="s">
        <v>65</v>
      </c>
      <c r="H8" s="6" t="s">
        <v>85</v>
      </c>
      <c r="I8" s="6" t="s">
        <v>83</v>
      </c>
      <c r="J8" s="6" t="s">
        <v>68</v>
      </c>
      <c r="K8" s="6" t="s">
        <v>69</v>
      </c>
      <c r="L8" s="6" t="s">
        <v>84</v>
      </c>
      <c r="M8" s="6" t="s">
        <v>71</v>
      </c>
      <c r="N8" s="6" t="s">
        <v>72</v>
      </c>
      <c r="O8" s="6" t="s">
        <v>73</v>
      </c>
      <c r="P8" s="6" t="s">
        <v>74</v>
      </c>
      <c r="Q8" s="33" t="s">
        <v>82</v>
      </c>
      <c r="T8" s="10">
        <f t="shared" si="1"/>
        <v>1</v>
      </c>
      <c r="U8" s="10">
        <f t="shared" si="2"/>
        <v>0</v>
      </c>
      <c r="V8" s="10">
        <f t="shared" si="3"/>
        <v>1</v>
      </c>
      <c r="W8" s="10">
        <f t="shared" si="4"/>
        <v>0</v>
      </c>
      <c r="X8" s="10">
        <f t="shared" si="5"/>
        <v>1</v>
      </c>
      <c r="Y8" s="10">
        <f t="shared" si="6"/>
        <v>0</v>
      </c>
      <c r="Z8" s="10">
        <f t="shared" si="7"/>
        <v>1</v>
      </c>
      <c r="AA8" s="10">
        <f t="shared" si="8"/>
        <v>0</v>
      </c>
      <c r="AB8" s="10">
        <f t="shared" si="9"/>
        <v>1</v>
      </c>
      <c r="AC8" s="10">
        <f t="shared" si="10"/>
        <v>1</v>
      </c>
      <c r="AD8" s="10">
        <f t="shared" si="11"/>
        <v>0</v>
      </c>
      <c r="AE8" s="10">
        <f t="shared" si="12"/>
        <v>1</v>
      </c>
      <c r="AF8" s="10">
        <f t="shared" si="13"/>
        <v>1</v>
      </c>
      <c r="AG8" s="10">
        <f t="shared" si="14"/>
        <v>1</v>
      </c>
      <c r="AH8" s="10">
        <f t="shared" si="15"/>
        <v>1</v>
      </c>
    </row>
    <row r="9" spans="1:34" x14ac:dyDescent="0.25">
      <c r="A9" s="7" t="s">
        <v>50</v>
      </c>
      <c r="B9" s="33">
        <f t="shared" si="0"/>
        <v>8</v>
      </c>
      <c r="C9" s="52" t="s">
        <v>61</v>
      </c>
      <c r="D9" s="6" t="s">
        <v>62</v>
      </c>
      <c r="E9" s="6" t="s">
        <v>63</v>
      </c>
      <c r="F9" s="6" t="s">
        <v>64</v>
      </c>
      <c r="G9" s="6" t="s">
        <v>78</v>
      </c>
      <c r="H9" s="6" t="s">
        <v>66</v>
      </c>
      <c r="I9" s="6" t="s">
        <v>83</v>
      </c>
      <c r="J9" s="6" t="s">
        <v>79</v>
      </c>
      <c r="K9" s="6" t="s">
        <v>69</v>
      </c>
      <c r="L9" s="6" t="s">
        <v>84</v>
      </c>
      <c r="M9" s="6" t="s">
        <v>71</v>
      </c>
      <c r="N9" s="6" t="s">
        <v>72</v>
      </c>
      <c r="O9" s="6" t="s">
        <v>73</v>
      </c>
      <c r="P9" s="6" t="s">
        <v>81</v>
      </c>
      <c r="Q9" s="33" t="s">
        <v>75</v>
      </c>
      <c r="T9" s="10">
        <f t="shared" si="1"/>
        <v>1</v>
      </c>
      <c r="U9" s="10">
        <f t="shared" si="2"/>
        <v>0</v>
      </c>
      <c r="V9" s="10">
        <f t="shared" si="3"/>
        <v>0</v>
      </c>
      <c r="W9" s="10">
        <f t="shared" si="4"/>
        <v>0</v>
      </c>
      <c r="X9" s="10">
        <f t="shared" si="5"/>
        <v>0</v>
      </c>
      <c r="Y9" s="10">
        <f t="shared" si="6"/>
        <v>1</v>
      </c>
      <c r="Z9" s="10">
        <f t="shared" si="7"/>
        <v>1</v>
      </c>
      <c r="AA9" s="10">
        <f t="shared" si="8"/>
        <v>1</v>
      </c>
      <c r="AB9" s="10">
        <f t="shared" si="9"/>
        <v>1</v>
      </c>
      <c r="AC9" s="10">
        <f t="shared" si="10"/>
        <v>1</v>
      </c>
      <c r="AD9" s="10">
        <f t="shared" si="11"/>
        <v>0</v>
      </c>
      <c r="AE9" s="10">
        <f t="shared" si="12"/>
        <v>1</v>
      </c>
      <c r="AF9" s="10">
        <f t="shared" si="13"/>
        <v>1</v>
      </c>
      <c r="AG9" s="10">
        <f t="shared" si="14"/>
        <v>0</v>
      </c>
      <c r="AH9" s="10">
        <f t="shared" si="15"/>
        <v>0</v>
      </c>
    </row>
    <row r="10" spans="1:34" x14ac:dyDescent="0.25">
      <c r="A10" s="7" t="s">
        <v>52</v>
      </c>
      <c r="B10" s="33">
        <f t="shared" si="0"/>
        <v>8</v>
      </c>
      <c r="C10" s="52" t="s">
        <v>61</v>
      </c>
      <c r="D10" s="6" t="s">
        <v>62</v>
      </c>
      <c r="E10" s="6" t="s">
        <v>63</v>
      </c>
      <c r="F10" s="6" t="s">
        <v>64</v>
      </c>
      <c r="G10" s="6" t="s">
        <v>65</v>
      </c>
      <c r="H10" s="6" t="s">
        <v>66</v>
      </c>
      <c r="I10" s="6" t="s">
        <v>83</v>
      </c>
      <c r="J10" s="6" t="s">
        <v>68</v>
      </c>
      <c r="K10" s="6" t="s">
        <v>86</v>
      </c>
      <c r="L10" s="6" t="s">
        <v>84</v>
      </c>
      <c r="M10" s="6" t="s">
        <v>71</v>
      </c>
      <c r="N10" s="6" t="s">
        <v>72</v>
      </c>
      <c r="O10" s="6" t="s">
        <v>73</v>
      </c>
      <c r="P10" s="6" t="s">
        <v>74</v>
      </c>
      <c r="Q10" s="33" t="s">
        <v>75</v>
      </c>
      <c r="T10" s="10">
        <f t="shared" si="1"/>
        <v>1</v>
      </c>
      <c r="U10" s="10">
        <f t="shared" si="2"/>
        <v>0</v>
      </c>
      <c r="V10" s="10">
        <f t="shared" si="3"/>
        <v>0</v>
      </c>
      <c r="W10" s="10">
        <f t="shared" si="4"/>
        <v>0</v>
      </c>
      <c r="X10" s="10">
        <f t="shared" si="5"/>
        <v>1</v>
      </c>
      <c r="Y10" s="10">
        <f t="shared" si="6"/>
        <v>1</v>
      </c>
      <c r="Z10" s="10">
        <f t="shared" si="7"/>
        <v>1</v>
      </c>
      <c r="AA10" s="10">
        <f t="shared" si="8"/>
        <v>0</v>
      </c>
      <c r="AB10" s="10">
        <f t="shared" si="9"/>
        <v>0</v>
      </c>
      <c r="AC10" s="10">
        <f t="shared" si="10"/>
        <v>1</v>
      </c>
      <c r="AD10" s="10">
        <f t="shared" si="11"/>
        <v>0</v>
      </c>
      <c r="AE10" s="10">
        <f t="shared" si="12"/>
        <v>1</v>
      </c>
      <c r="AF10" s="10">
        <f t="shared" si="13"/>
        <v>1</v>
      </c>
      <c r="AG10" s="10">
        <f t="shared" si="14"/>
        <v>1</v>
      </c>
      <c r="AH10" s="10">
        <f t="shared" si="15"/>
        <v>0</v>
      </c>
    </row>
    <row r="11" spans="1:34" x14ac:dyDescent="0.25">
      <c r="A11" s="7" t="s">
        <v>54</v>
      </c>
      <c r="B11" s="33">
        <f t="shared" si="0"/>
        <v>6</v>
      </c>
      <c r="C11" s="52" t="s">
        <v>61</v>
      </c>
      <c r="D11" s="6" t="s">
        <v>62</v>
      </c>
      <c r="E11" s="6" t="s">
        <v>63</v>
      </c>
      <c r="F11" s="6" t="s">
        <v>87</v>
      </c>
      <c r="G11" s="6" t="s">
        <v>65</v>
      </c>
      <c r="H11" s="6" t="s">
        <v>85</v>
      </c>
      <c r="I11" s="6" t="s">
        <v>67</v>
      </c>
      <c r="J11" s="6" t="s">
        <v>68</v>
      </c>
      <c r="K11" s="6" t="s">
        <v>69</v>
      </c>
      <c r="L11" s="6" t="s">
        <v>70</v>
      </c>
      <c r="M11" s="6" t="s">
        <v>71</v>
      </c>
      <c r="N11" s="6" t="s">
        <v>72</v>
      </c>
      <c r="O11" s="6" t="s">
        <v>80</v>
      </c>
      <c r="P11" s="6" t="s">
        <v>81</v>
      </c>
      <c r="Q11" s="33" t="s">
        <v>82</v>
      </c>
      <c r="T11" s="10">
        <f t="shared" si="1"/>
        <v>1</v>
      </c>
      <c r="U11" s="10">
        <f t="shared" si="2"/>
        <v>0</v>
      </c>
      <c r="V11" s="10">
        <f t="shared" si="3"/>
        <v>0</v>
      </c>
      <c r="W11" s="10">
        <f t="shared" si="4"/>
        <v>1</v>
      </c>
      <c r="X11" s="10">
        <f t="shared" si="5"/>
        <v>1</v>
      </c>
      <c r="Y11" s="10">
        <f t="shared" si="6"/>
        <v>0</v>
      </c>
      <c r="Z11" s="10">
        <f t="shared" si="7"/>
        <v>0</v>
      </c>
      <c r="AA11" s="10">
        <f t="shared" si="8"/>
        <v>0</v>
      </c>
      <c r="AB11" s="10">
        <f t="shared" si="9"/>
        <v>1</v>
      </c>
      <c r="AC11" s="10">
        <f t="shared" si="10"/>
        <v>0</v>
      </c>
      <c r="AD11" s="10">
        <f t="shared" si="11"/>
        <v>0</v>
      </c>
      <c r="AE11" s="10">
        <f t="shared" si="12"/>
        <v>1</v>
      </c>
      <c r="AF11" s="10">
        <f t="shared" si="13"/>
        <v>0</v>
      </c>
      <c r="AG11" s="10">
        <f t="shared" si="14"/>
        <v>0</v>
      </c>
      <c r="AH11" s="10">
        <f t="shared" si="15"/>
        <v>1</v>
      </c>
    </row>
    <row r="12" spans="1:34" x14ac:dyDescent="0.25">
      <c r="A12" s="7" t="s">
        <v>55</v>
      </c>
      <c r="B12" s="33">
        <f t="shared" si="0"/>
        <v>8</v>
      </c>
      <c r="C12" s="52" t="s">
        <v>61</v>
      </c>
      <c r="D12" s="6" t="s">
        <v>62</v>
      </c>
      <c r="E12" s="6" t="s">
        <v>63</v>
      </c>
      <c r="F12" s="6" t="s">
        <v>87</v>
      </c>
      <c r="G12" s="6" t="s">
        <v>65</v>
      </c>
      <c r="H12" s="6" t="s">
        <v>66</v>
      </c>
      <c r="I12" s="6" t="s">
        <v>67</v>
      </c>
      <c r="J12" s="6" t="s">
        <v>68</v>
      </c>
      <c r="K12" s="6" t="s">
        <v>69</v>
      </c>
      <c r="L12" s="6" t="s">
        <v>70</v>
      </c>
      <c r="M12" s="6" t="s">
        <v>71</v>
      </c>
      <c r="N12" s="6" t="s">
        <v>72</v>
      </c>
      <c r="O12" s="6" t="s">
        <v>73</v>
      </c>
      <c r="P12" s="6" t="s">
        <v>74</v>
      </c>
      <c r="Q12" s="33" t="s">
        <v>75</v>
      </c>
      <c r="T12" s="10">
        <f t="shared" si="1"/>
        <v>1</v>
      </c>
      <c r="U12" s="10">
        <f t="shared" si="2"/>
        <v>0</v>
      </c>
      <c r="V12" s="10">
        <f t="shared" si="3"/>
        <v>0</v>
      </c>
      <c r="W12" s="10">
        <f t="shared" si="4"/>
        <v>1</v>
      </c>
      <c r="X12" s="10">
        <f t="shared" si="5"/>
        <v>1</v>
      </c>
      <c r="Y12" s="10">
        <f t="shared" si="6"/>
        <v>1</v>
      </c>
      <c r="Z12" s="10">
        <f t="shared" si="7"/>
        <v>0</v>
      </c>
      <c r="AA12" s="10">
        <f t="shared" si="8"/>
        <v>0</v>
      </c>
      <c r="AB12" s="10">
        <f t="shared" si="9"/>
        <v>1</v>
      </c>
      <c r="AC12" s="10">
        <f t="shared" si="10"/>
        <v>0</v>
      </c>
      <c r="AD12" s="10">
        <f t="shared" si="11"/>
        <v>0</v>
      </c>
      <c r="AE12" s="10">
        <f t="shared" si="12"/>
        <v>1</v>
      </c>
      <c r="AF12" s="10">
        <f t="shared" si="13"/>
        <v>1</v>
      </c>
      <c r="AG12" s="10">
        <f t="shared" si="14"/>
        <v>1</v>
      </c>
      <c r="AH12" s="10">
        <f t="shared" si="15"/>
        <v>0</v>
      </c>
    </row>
    <row r="13" spans="1:34" x14ac:dyDescent="0.25">
      <c r="A13" s="7" t="s">
        <v>43</v>
      </c>
      <c r="B13" s="33">
        <f t="shared" si="0"/>
        <v>8</v>
      </c>
      <c r="C13" s="52" t="s">
        <v>61</v>
      </c>
      <c r="D13" s="6" t="s">
        <v>62</v>
      </c>
      <c r="E13" s="6" t="s">
        <v>63</v>
      </c>
      <c r="F13" s="6" t="s">
        <v>87</v>
      </c>
      <c r="G13" s="6" t="s">
        <v>78</v>
      </c>
      <c r="H13" s="6" t="s">
        <v>66</v>
      </c>
      <c r="I13" s="6" t="s">
        <v>67</v>
      </c>
      <c r="J13" s="6" t="s">
        <v>68</v>
      </c>
      <c r="K13" s="6" t="s">
        <v>69</v>
      </c>
      <c r="L13" s="6" t="s">
        <v>70</v>
      </c>
      <c r="M13" s="6" t="s">
        <v>71</v>
      </c>
      <c r="N13" s="6" t="s">
        <v>72</v>
      </c>
      <c r="O13" s="6" t="s">
        <v>73</v>
      </c>
      <c r="P13" s="6" t="s">
        <v>74</v>
      </c>
      <c r="Q13" s="33" t="s">
        <v>82</v>
      </c>
      <c r="T13" s="10">
        <f t="shared" si="1"/>
        <v>1</v>
      </c>
      <c r="U13" s="10">
        <f t="shared" si="2"/>
        <v>0</v>
      </c>
      <c r="V13" s="10">
        <f t="shared" si="3"/>
        <v>0</v>
      </c>
      <c r="W13" s="10">
        <f t="shared" si="4"/>
        <v>1</v>
      </c>
      <c r="X13" s="10">
        <f t="shared" si="5"/>
        <v>0</v>
      </c>
      <c r="Y13" s="10">
        <f t="shared" si="6"/>
        <v>1</v>
      </c>
      <c r="Z13" s="10">
        <f t="shared" si="7"/>
        <v>0</v>
      </c>
      <c r="AA13" s="10">
        <f t="shared" si="8"/>
        <v>0</v>
      </c>
      <c r="AB13" s="10">
        <f t="shared" si="9"/>
        <v>1</v>
      </c>
      <c r="AC13" s="10">
        <f t="shared" si="10"/>
        <v>0</v>
      </c>
      <c r="AD13" s="10">
        <f t="shared" si="11"/>
        <v>0</v>
      </c>
      <c r="AE13" s="10">
        <f t="shared" si="12"/>
        <v>1</v>
      </c>
      <c r="AF13" s="10">
        <f t="shared" si="13"/>
        <v>1</v>
      </c>
      <c r="AG13" s="10">
        <f t="shared" si="14"/>
        <v>1</v>
      </c>
      <c r="AH13" s="10">
        <f t="shared" si="15"/>
        <v>1</v>
      </c>
    </row>
    <row r="14" spans="1:34" x14ac:dyDescent="0.25">
      <c r="A14" s="7" t="s">
        <v>33</v>
      </c>
      <c r="B14" s="33">
        <f t="shared" si="0"/>
        <v>9</v>
      </c>
      <c r="C14" s="52" t="s">
        <v>61</v>
      </c>
      <c r="D14" s="6" t="s">
        <v>62</v>
      </c>
      <c r="E14" s="6" t="s">
        <v>77</v>
      </c>
      <c r="F14" s="6" t="s">
        <v>64</v>
      </c>
      <c r="G14" s="6" t="s">
        <v>65</v>
      </c>
      <c r="H14" s="6" t="s">
        <v>66</v>
      </c>
      <c r="I14" s="6" t="s">
        <v>67</v>
      </c>
      <c r="J14" s="6" t="s">
        <v>79</v>
      </c>
      <c r="K14" s="6" t="s">
        <v>69</v>
      </c>
      <c r="L14" s="6" t="s">
        <v>70</v>
      </c>
      <c r="M14" s="6" t="s">
        <v>71</v>
      </c>
      <c r="N14" s="6" t="s">
        <v>72</v>
      </c>
      <c r="O14" s="6" t="s">
        <v>73</v>
      </c>
      <c r="P14" s="6" t="s">
        <v>74</v>
      </c>
      <c r="Q14" s="33" t="s">
        <v>75</v>
      </c>
      <c r="T14" s="10">
        <f t="shared" si="1"/>
        <v>1</v>
      </c>
      <c r="U14" s="10">
        <f t="shared" si="2"/>
        <v>0</v>
      </c>
      <c r="V14" s="10">
        <f t="shared" si="3"/>
        <v>1</v>
      </c>
      <c r="W14" s="10">
        <f t="shared" si="4"/>
        <v>0</v>
      </c>
      <c r="X14" s="10">
        <f t="shared" si="5"/>
        <v>1</v>
      </c>
      <c r="Y14" s="10">
        <f t="shared" si="6"/>
        <v>1</v>
      </c>
      <c r="Z14" s="10">
        <f t="shared" si="7"/>
        <v>0</v>
      </c>
      <c r="AA14" s="10">
        <f t="shared" si="8"/>
        <v>1</v>
      </c>
      <c r="AB14" s="10">
        <f t="shared" si="9"/>
        <v>1</v>
      </c>
      <c r="AC14" s="10">
        <f t="shared" si="10"/>
        <v>0</v>
      </c>
      <c r="AD14" s="10">
        <f t="shared" si="11"/>
        <v>0</v>
      </c>
      <c r="AE14" s="10">
        <f t="shared" si="12"/>
        <v>1</v>
      </c>
      <c r="AF14" s="10">
        <f t="shared" si="13"/>
        <v>1</v>
      </c>
      <c r="AG14" s="10">
        <f t="shared" si="14"/>
        <v>1</v>
      </c>
      <c r="AH14" s="10">
        <f t="shared" si="15"/>
        <v>0</v>
      </c>
    </row>
    <row r="15" spans="1:34" x14ac:dyDescent="0.25">
      <c r="A15" s="7" t="s">
        <v>34</v>
      </c>
      <c r="B15" s="33">
        <f t="shared" si="0"/>
        <v>8</v>
      </c>
      <c r="C15" s="52" t="s">
        <v>61</v>
      </c>
      <c r="D15" s="6" t="s">
        <v>62</v>
      </c>
      <c r="E15" s="6" t="s">
        <v>63</v>
      </c>
      <c r="F15" s="6" t="s">
        <v>87</v>
      </c>
      <c r="G15" s="6" t="s">
        <v>65</v>
      </c>
      <c r="H15" s="6" t="s">
        <v>66</v>
      </c>
      <c r="I15" s="6" t="s">
        <v>67</v>
      </c>
      <c r="J15" s="6" t="s">
        <v>68</v>
      </c>
      <c r="K15" s="6" t="s">
        <v>69</v>
      </c>
      <c r="L15" s="6" t="s">
        <v>70</v>
      </c>
      <c r="M15" s="6" t="s">
        <v>71</v>
      </c>
      <c r="N15" s="6" t="s">
        <v>72</v>
      </c>
      <c r="O15" s="6" t="s">
        <v>73</v>
      </c>
      <c r="P15" s="6" t="s">
        <v>74</v>
      </c>
      <c r="Q15" s="33" t="s">
        <v>75</v>
      </c>
      <c r="T15" s="10">
        <f t="shared" si="1"/>
        <v>1</v>
      </c>
      <c r="U15" s="10">
        <f t="shared" si="2"/>
        <v>0</v>
      </c>
      <c r="V15" s="10">
        <f t="shared" si="3"/>
        <v>0</v>
      </c>
      <c r="W15" s="10">
        <f t="shared" si="4"/>
        <v>1</v>
      </c>
      <c r="X15" s="10">
        <f t="shared" si="5"/>
        <v>1</v>
      </c>
      <c r="Y15" s="10">
        <f t="shared" si="6"/>
        <v>1</v>
      </c>
      <c r="Z15" s="10">
        <f t="shared" si="7"/>
        <v>0</v>
      </c>
      <c r="AA15" s="10">
        <f t="shared" si="8"/>
        <v>0</v>
      </c>
      <c r="AB15" s="10">
        <f t="shared" si="9"/>
        <v>1</v>
      </c>
      <c r="AC15" s="10">
        <f t="shared" si="10"/>
        <v>0</v>
      </c>
      <c r="AD15" s="10">
        <f t="shared" si="11"/>
        <v>0</v>
      </c>
      <c r="AE15" s="10">
        <f t="shared" si="12"/>
        <v>1</v>
      </c>
      <c r="AF15" s="10">
        <f t="shared" si="13"/>
        <v>1</v>
      </c>
      <c r="AG15" s="10">
        <f t="shared" si="14"/>
        <v>1</v>
      </c>
      <c r="AH15" s="10">
        <f t="shared" si="15"/>
        <v>0</v>
      </c>
    </row>
    <row r="16" spans="1:34" x14ac:dyDescent="0.25">
      <c r="A16" s="7" t="s">
        <v>56</v>
      </c>
      <c r="B16" s="33">
        <f t="shared" si="0"/>
        <v>8</v>
      </c>
      <c r="C16" s="52" t="s">
        <v>88</v>
      </c>
      <c r="D16" s="6" t="s">
        <v>76</v>
      </c>
      <c r="E16" s="6" t="s">
        <v>63</v>
      </c>
      <c r="F16" s="6" t="s">
        <v>87</v>
      </c>
      <c r="G16" s="6" t="s">
        <v>65</v>
      </c>
      <c r="H16" s="6" t="s">
        <v>66</v>
      </c>
      <c r="I16" s="6" t="s">
        <v>83</v>
      </c>
      <c r="J16" s="6" t="s">
        <v>79</v>
      </c>
      <c r="K16" s="6" t="s">
        <v>69</v>
      </c>
      <c r="L16" s="6" t="s">
        <v>70</v>
      </c>
      <c r="M16" s="6" t="s">
        <v>71</v>
      </c>
      <c r="N16" s="6" t="s">
        <v>72</v>
      </c>
      <c r="O16" s="6" t="s">
        <v>80</v>
      </c>
      <c r="P16" s="6" t="s">
        <v>81</v>
      </c>
      <c r="Q16" s="33" t="s">
        <v>75</v>
      </c>
      <c r="T16" s="10">
        <f t="shared" si="1"/>
        <v>0</v>
      </c>
      <c r="U16" s="10">
        <f t="shared" si="2"/>
        <v>1</v>
      </c>
      <c r="V16" s="10">
        <f t="shared" si="3"/>
        <v>0</v>
      </c>
      <c r="W16" s="10">
        <f t="shared" si="4"/>
        <v>1</v>
      </c>
      <c r="X16" s="10">
        <f t="shared" si="5"/>
        <v>1</v>
      </c>
      <c r="Y16" s="10">
        <f t="shared" si="6"/>
        <v>1</v>
      </c>
      <c r="Z16" s="10">
        <f t="shared" si="7"/>
        <v>1</v>
      </c>
      <c r="AA16" s="10">
        <f t="shared" si="8"/>
        <v>1</v>
      </c>
      <c r="AB16" s="10">
        <f t="shared" si="9"/>
        <v>1</v>
      </c>
      <c r="AC16" s="10">
        <f t="shared" si="10"/>
        <v>0</v>
      </c>
      <c r="AD16" s="10">
        <f t="shared" si="11"/>
        <v>0</v>
      </c>
      <c r="AE16" s="10">
        <f t="shared" si="12"/>
        <v>1</v>
      </c>
      <c r="AF16" s="10">
        <f t="shared" si="13"/>
        <v>0</v>
      </c>
      <c r="AG16" s="10">
        <f t="shared" si="14"/>
        <v>0</v>
      </c>
      <c r="AH16" s="10">
        <f t="shared" si="15"/>
        <v>0</v>
      </c>
    </row>
    <row r="17" spans="1:42" x14ac:dyDescent="0.25">
      <c r="A17" s="7" t="s">
        <v>58</v>
      </c>
      <c r="B17" s="33">
        <f t="shared" si="0"/>
        <v>11</v>
      </c>
      <c r="C17" s="52" t="s">
        <v>61</v>
      </c>
      <c r="D17" s="6" t="s">
        <v>76</v>
      </c>
      <c r="E17" s="6" t="s">
        <v>77</v>
      </c>
      <c r="F17" s="6" t="s">
        <v>64</v>
      </c>
      <c r="G17" s="6" t="s">
        <v>65</v>
      </c>
      <c r="H17" s="6" t="s">
        <v>66</v>
      </c>
      <c r="I17" s="6" t="s">
        <v>83</v>
      </c>
      <c r="J17" s="6" t="s">
        <v>68</v>
      </c>
      <c r="K17" s="6" t="s">
        <v>69</v>
      </c>
      <c r="L17" s="6" t="s">
        <v>70</v>
      </c>
      <c r="M17" s="6" t="s">
        <v>71</v>
      </c>
      <c r="N17" s="6" t="s">
        <v>72</v>
      </c>
      <c r="O17" s="6" t="s">
        <v>73</v>
      </c>
      <c r="P17" s="6" t="s">
        <v>74</v>
      </c>
      <c r="Q17" s="33" t="s">
        <v>82</v>
      </c>
      <c r="T17" s="10">
        <f t="shared" si="1"/>
        <v>1</v>
      </c>
      <c r="U17" s="10">
        <f t="shared" si="2"/>
        <v>1</v>
      </c>
      <c r="V17" s="10">
        <f t="shared" si="3"/>
        <v>1</v>
      </c>
      <c r="W17" s="10">
        <f t="shared" si="4"/>
        <v>0</v>
      </c>
      <c r="X17" s="10">
        <f t="shared" si="5"/>
        <v>1</v>
      </c>
      <c r="Y17" s="10">
        <f t="shared" si="6"/>
        <v>1</v>
      </c>
      <c r="Z17" s="10">
        <f t="shared" si="7"/>
        <v>1</v>
      </c>
      <c r="AA17" s="10">
        <f t="shared" si="8"/>
        <v>0</v>
      </c>
      <c r="AB17" s="10">
        <f t="shared" si="9"/>
        <v>1</v>
      </c>
      <c r="AC17" s="10">
        <f t="shared" si="10"/>
        <v>0</v>
      </c>
      <c r="AD17" s="10">
        <f t="shared" si="11"/>
        <v>0</v>
      </c>
      <c r="AE17" s="10">
        <f t="shared" si="12"/>
        <v>1</v>
      </c>
      <c r="AF17" s="10">
        <f t="shared" si="13"/>
        <v>1</v>
      </c>
      <c r="AG17" s="10">
        <f t="shared" si="14"/>
        <v>1</v>
      </c>
      <c r="AH17" s="10">
        <f t="shared" si="15"/>
        <v>1</v>
      </c>
    </row>
    <row r="18" spans="1:42" ht="15.75" thickBot="1" x14ac:dyDescent="0.3">
      <c r="A18" s="34" t="s">
        <v>44</v>
      </c>
      <c r="B18" s="36">
        <f t="shared" si="0"/>
        <v>7</v>
      </c>
      <c r="C18" s="53" t="str">
        <f t="shared" ref="C18:L18" si="16">IF(C28&gt;0.5, C24, C25)</f>
        <v>Ariz</v>
      </c>
      <c r="D18" s="35" t="s">
        <v>62</v>
      </c>
      <c r="E18" s="35" t="str">
        <f t="shared" si="16"/>
        <v>Buff</v>
      </c>
      <c r="F18" s="35" t="str">
        <f t="shared" si="16"/>
        <v>Car</v>
      </c>
      <c r="G18" s="35" t="str">
        <f t="shared" si="16"/>
        <v>Tenn</v>
      </c>
      <c r="H18" s="35" t="str">
        <f t="shared" si="16"/>
        <v>Dallas</v>
      </c>
      <c r="I18" s="35" t="str">
        <f t="shared" si="16"/>
        <v>Seattle</v>
      </c>
      <c r="J18" s="35" t="str">
        <f t="shared" si="16"/>
        <v>K.C.</v>
      </c>
      <c r="K18" s="35" t="str">
        <f t="shared" si="16"/>
        <v>Minn</v>
      </c>
      <c r="L18" s="35" t="str">
        <f t="shared" si="16"/>
        <v>N.Y.J.</v>
      </c>
      <c r="M18" s="35" t="str">
        <f t="shared" ref="M18:Q18" si="17">IF(M28&gt;0.5, M24, M25)</f>
        <v>T.B.</v>
      </c>
      <c r="N18" s="35" t="str">
        <f t="shared" si="17"/>
        <v>G.B.</v>
      </c>
      <c r="O18" s="35" t="str">
        <f t="shared" si="17"/>
        <v>Jax</v>
      </c>
      <c r="P18" s="35" t="str">
        <f t="shared" si="17"/>
        <v>Pitt</v>
      </c>
      <c r="Q18" s="36" t="str">
        <f t="shared" si="17"/>
        <v>Den</v>
      </c>
      <c r="T18" s="10">
        <f t="shared" si="1"/>
        <v>1</v>
      </c>
      <c r="U18" s="10">
        <f t="shared" si="2"/>
        <v>0</v>
      </c>
      <c r="V18" s="10">
        <f t="shared" si="3"/>
        <v>0</v>
      </c>
      <c r="W18" s="10">
        <f t="shared" si="4"/>
        <v>0</v>
      </c>
      <c r="X18" s="10">
        <f t="shared" si="5"/>
        <v>1</v>
      </c>
      <c r="Y18" s="10">
        <f t="shared" si="6"/>
        <v>1</v>
      </c>
      <c r="Z18" s="10">
        <f t="shared" si="7"/>
        <v>0</v>
      </c>
      <c r="AA18" s="10">
        <f t="shared" si="8"/>
        <v>0</v>
      </c>
      <c r="AB18" s="10">
        <f t="shared" si="9"/>
        <v>1</v>
      </c>
      <c r="AC18" s="10">
        <f t="shared" si="10"/>
        <v>0</v>
      </c>
      <c r="AD18" s="10">
        <f t="shared" si="11"/>
        <v>0</v>
      </c>
      <c r="AE18" s="10">
        <f t="shared" si="12"/>
        <v>1</v>
      </c>
      <c r="AF18" s="10">
        <f t="shared" si="13"/>
        <v>1</v>
      </c>
      <c r="AG18" s="10">
        <f t="shared" si="14"/>
        <v>1</v>
      </c>
      <c r="AH18" s="10">
        <f t="shared" si="15"/>
        <v>0</v>
      </c>
    </row>
    <row r="19" spans="1:42" x14ac:dyDescent="0.25">
      <c r="A19" s="28" t="s">
        <v>94</v>
      </c>
    </row>
    <row r="20" spans="1:42" x14ac:dyDescent="0.25">
      <c r="A20" s="27"/>
      <c r="C20" s="6" t="s">
        <v>61</v>
      </c>
      <c r="D20" s="6" t="s">
        <v>76</v>
      </c>
      <c r="E20" s="6" t="s">
        <v>77</v>
      </c>
      <c r="F20" s="6" t="s">
        <v>87</v>
      </c>
      <c r="G20" s="6" t="s">
        <v>65</v>
      </c>
      <c r="H20" s="6" t="s">
        <v>66</v>
      </c>
      <c r="I20" s="6" t="s">
        <v>83</v>
      </c>
      <c r="J20" s="6" t="s">
        <v>79</v>
      </c>
      <c r="K20" s="6" t="s">
        <v>69</v>
      </c>
      <c r="L20" s="6" t="s">
        <v>84</v>
      </c>
      <c r="M20" s="6" t="s">
        <v>91</v>
      </c>
      <c r="N20" s="6" t="s">
        <v>72</v>
      </c>
      <c r="O20" s="6" t="s">
        <v>73</v>
      </c>
      <c r="P20" s="6" t="s">
        <v>74</v>
      </c>
      <c r="Q20" s="6" t="s">
        <v>82</v>
      </c>
    </row>
    <row r="21" spans="1:42" x14ac:dyDescent="0.25">
      <c r="A21" s="37"/>
      <c r="C21" s="10">
        <v>1</v>
      </c>
      <c r="D21" s="10">
        <v>1</v>
      </c>
      <c r="E21" s="10">
        <v>1</v>
      </c>
      <c r="F21" s="10">
        <v>1</v>
      </c>
      <c r="G21" s="10">
        <v>1</v>
      </c>
      <c r="H21" s="10">
        <v>1</v>
      </c>
      <c r="I21" s="10">
        <v>1</v>
      </c>
      <c r="J21" s="10">
        <v>1</v>
      </c>
      <c r="K21" s="10">
        <v>1</v>
      </c>
      <c r="L21" s="10">
        <v>1</v>
      </c>
      <c r="M21" s="10">
        <v>1</v>
      </c>
      <c r="N21" s="10">
        <v>1</v>
      </c>
      <c r="O21" s="10">
        <v>1</v>
      </c>
      <c r="P21" s="10">
        <v>1</v>
      </c>
      <c r="Q21" s="10">
        <v>1</v>
      </c>
    </row>
    <row r="23" spans="1:42" s="45" customFormat="1" x14ac:dyDescent="0.25">
      <c r="A23" s="43" t="s">
        <v>42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  <c r="AM23" s="44"/>
      <c r="AN23" s="44"/>
      <c r="AO23" s="44"/>
      <c r="AP23" s="44"/>
    </row>
    <row r="24" spans="1:42" customFormat="1" x14ac:dyDescent="0.25">
      <c r="A24" s="46" t="s">
        <v>37</v>
      </c>
      <c r="B24" s="3"/>
      <c r="C24" s="3" t="s">
        <v>61</v>
      </c>
      <c r="D24" s="50" t="s">
        <v>89</v>
      </c>
      <c r="E24" s="3" t="s">
        <v>63</v>
      </c>
      <c r="F24" s="3" t="s">
        <v>87</v>
      </c>
      <c r="G24" s="3" t="s">
        <v>65</v>
      </c>
      <c r="H24" s="3" t="s">
        <v>85</v>
      </c>
      <c r="I24" s="3" t="s">
        <v>67</v>
      </c>
      <c r="J24" s="3" t="s">
        <v>68</v>
      </c>
      <c r="K24" s="3" t="s">
        <v>69</v>
      </c>
      <c r="L24" s="3" t="s">
        <v>70</v>
      </c>
      <c r="M24" s="3" t="s">
        <v>71</v>
      </c>
      <c r="N24" s="3" t="s">
        <v>72</v>
      </c>
      <c r="O24" s="3" t="s">
        <v>73</v>
      </c>
      <c r="P24" s="3" t="s">
        <v>74</v>
      </c>
      <c r="Q24" s="3" t="s">
        <v>75</v>
      </c>
      <c r="R24" s="3"/>
      <c r="S24" s="3"/>
      <c r="T24" s="3">
        <f>IF(C24=C$20,1,0)</f>
        <v>1</v>
      </c>
      <c r="U24" s="50">
        <v>0.5</v>
      </c>
      <c r="V24" s="3">
        <f t="shared" ref="V24:AH24" si="18">IF(E24=E$20,1,0)</f>
        <v>0</v>
      </c>
      <c r="W24" s="3">
        <f t="shared" si="18"/>
        <v>1</v>
      </c>
      <c r="X24" s="3">
        <f t="shared" si="18"/>
        <v>1</v>
      </c>
      <c r="Y24" s="3">
        <f t="shared" si="18"/>
        <v>0</v>
      </c>
      <c r="Z24" s="3">
        <f t="shared" si="18"/>
        <v>0</v>
      </c>
      <c r="AA24" s="3">
        <f t="shared" si="18"/>
        <v>0</v>
      </c>
      <c r="AB24" s="3">
        <f t="shared" si="18"/>
        <v>1</v>
      </c>
      <c r="AC24" s="3">
        <f t="shared" si="18"/>
        <v>0</v>
      </c>
      <c r="AD24" s="3">
        <f t="shared" si="18"/>
        <v>0</v>
      </c>
      <c r="AE24" s="3">
        <f t="shared" si="18"/>
        <v>1</v>
      </c>
      <c r="AF24" s="3">
        <f t="shared" si="18"/>
        <v>1</v>
      </c>
      <c r="AG24" s="3">
        <f t="shared" si="18"/>
        <v>1</v>
      </c>
      <c r="AH24" s="3">
        <f t="shared" si="18"/>
        <v>0</v>
      </c>
      <c r="AI24" s="3"/>
      <c r="AJ24" s="3"/>
      <c r="AK24" s="3"/>
      <c r="AL24" s="3"/>
      <c r="AM24" s="3"/>
      <c r="AN24" s="3"/>
      <c r="AO24" s="3"/>
      <c r="AP24" s="3"/>
    </row>
    <row r="25" spans="1:42" customFormat="1" x14ac:dyDescent="0.25">
      <c r="A25" s="46" t="s">
        <v>38</v>
      </c>
      <c r="B25" s="3"/>
      <c r="C25" s="3" t="s">
        <v>88</v>
      </c>
      <c r="D25" s="50" t="s">
        <v>89</v>
      </c>
      <c r="E25" s="3" t="s">
        <v>77</v>
      </c>
      <c r="F25" s="3" t="s">
        <v>64</v>
      </c>
      <c r="G25" s="3" t="s">
        <v>78</v>
      </c>
      <c r="H25" s="3" t="s">
        <v>66</v>
      </c>
      <c r="I25" s="3" t="s">
        <v>83</v>
      </c>
      <c r="J25" s="3" t="s">
        <v>79</v>
      </c>
      <c r="K25" s="3" t="s">
        <v>86</v>
      </c>
      <c r="L25" s="3" t="s">
        <v>84</v>
      </c>
      <c r="M25" s="3" t="s">
        <v>91</v>
      </c>
      <c r="N25" s="3" t="s">
        <v>90</v>
      </c>
      <c r="O25" s="3" t="s">
        <v>80</v>
      </c>
      <c r="P25" s="3" t="s">
        <v>81</v>
      </c>
      <c r="Q25" s="3" t="s">
        <v>82</v>
      </c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</row>
    <row r="26" spans="1:42" customFormat="1" x14ac:dyDescent="0.25">
      <c r="A26" s="46" t="s">
        <v>39</v>
      </c>
      <c r="B26" s="3"/>
      <c r="C26" s="3">
        <f>COUNTIF(C3:C17,C24)</f>
        <v>14</v>
      </c>
      <c r="D26" s="50">
        <v>11</v>
      </c>
      <c r="E26" s="3">
        <f t="shared" ref="E26:Q26" si="19">COUNTIF(E3:E17,E24)</f>
        <v>11</v>
      </c>
      <c r="F26" s="3">
        <f t="shared" si="19"/>
        <v>5</v>
      </c>
      <c r="G26" s="3">
        <f t="shared" si="19"/>
        <v>12</v>
      </c>
      <c r="H26" s="3">
        <f t="shared" si="19"/>
        <v>3</v>
      </c>
      <c r="I26" s="3">
        <f t="shared" si="19"/>
        <v>8</v>
      </c>
      <c r="J26" s="3">
        <f t="shared" si="19"/>
        <v>11</v>
      </c>
      <c r="K26" s="3">
        <f t="shared" si="19"/>
        <v>14</v>
      </c>
      <c r="L26" s="3">
        <f t="shared" si="19"/>
        <v>10</v>
      </c>
      <c r="M26" s="3">
        <f t="shared" si="19"/>
        <v>15</v>
      </c>
      <c r="N26" s="3">
        <f t="shared" si="19"/>
        <v>15</v>
      </c>
      <c r="O26" s="3">
        <f t="shared" si="19"/>
        <v>11</v>
      </c>
      <c r="P26" s="3">
        <f t="shared" si="19"/>
        <v>11</v>
      </c>
      <c r="Q26" s="3">
        <f t="shared" si="19"/>
        <v>9</v>
      </c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</row>
    <row r="27" spans="1:42" customFormat="1" x14ac:dyDescent="0.25">
      <c r="A27" s="46" t="s">
        <v>40</v>
      </c>
      <c r="B27" s="3"/>
      <c r="C27" s="3">
        <f>COUNTIF(C3:C17,C25)</f>
        <v>1</v>
      </c>
      <c r="D27" s="50">
        <v>4</v>
      </c>
      <c r="E27" s="3">
        <f t="shared" ref="E27:Q27" si="20">COUNTIF(E3:E17,E25)</f>
        <v>4</v>
      </c>
      <c r="F27" s="3">
        <f t="shared" si="20"/>
        <v>10</v>
      </c>
      <c r="G27" s="3">
        <f t="shared" si="20"/>
        <v>3</v>
      </c>
      <c r="H27" s="3">
        <f t="shared" si="20"/>
        <v>12</v>
      </c>
      <c r="I27" s="3">
        <f t="shared" si="20"/>
        <v>7</v>
      </c>
      <c r="J27" s="3">
        <f t="shared" si="20"/>
        <v>4</v>
      </c>
      <c r="K27" s="3">
        <f t="shared" si="20"/>
        <v>1</v>
      </c>
      <c r="L27" s="3">
        <f t="shared" si="20"/>
        <v>5</v>
      </c>
      <c r="M27" s="3">
        <f t="shared" si="20"/>
        <v>0</v>
      </c>
      <c r="N27" s="3">
        <f t="shared" si="20"/>
        <v>0</v>
      </c>
      <c r="O27" s="3">
        <f t="shared" si="20"/>
        <v>4</v>
      </c>
      <c r="P27" s="3">
        <f t="shared" si="20"/>
        <v>4</v>
      </c>
      <c r="Q27" s="3">
        <f t="shared" si="20"/>
        <v>6</v>
      </c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</row>
    <row r="28" spans="1:42" customFormat="1" x14ac:dyDescent="0.25">
      <c r="A28" s="46" t="s">
        <v>41</v>
      </c>
      <c r="B28" s="3"/>
      <c r="C28" s="47">
        <f>C26/SUM(C26:C27)</f>
        <v>0.93333333333333335</v>
      </c>
      <c r="D28" s="47">
        <f t="shared" ref="D28:Q28" si="21">D26/SUM(D26:D27)</f>
        <v>0.73333333333333328</v>
      </c>
      <c r="E28" s="47">
        <f t="shared" si="21"/>
        <v>0.73333333333333328</v>
      </c>
      <c r="F28" s="47">
        <f t="shared" si="21"/>
        <v>0.33333333333333331</v>
      </c>
      <c r="G28" s="47">
        <f t="shared" si="21"/>
        <v>0.8</v>
      </c>
      <c r="H28" s="47">
        <f t="shared" si="21"/>
        <v>0.2</v>
      </c>
      <c r="I28" s="47">
        <f t="shared" si="21"/>
        <v>0.53333333333333333</v>
      </c>
      <c r="J28" s="47">
        <f t="shared" si="21"/>
        <v>0.73333333333333328</v>
      </c>
      <c r="K28" s="47">
        <f t="shared" si="21"/>
        <v>0.93333333333333335</v>
      </c>
      <c r="L28" s="47">
        <f t="shared" si="21"/>
        <v>0.66666666666666663</v>
      </c>
      <c r="M28" s="47">
        <f t="shared" si="21"/>
        <v>1</v>
      </c>
      <c r="N28" s="47">
        <f t="shared" si="21"/>
        <v>1</v>
      </c>
      <c r="O28" s="47">
        <f t="shared" si="21"/>
        <v>0.73333333333333328</v>
      </c>
      <c r="P28" s="47">
        <f t="shared" si="21"/>
        <v>0.73333333333333328</v>
      </c>
      <c r="Q28" s="47">
        <f t="shared" si="21"/>
        <v>0.6</v>
      </c>
      <c r="R28" s="47"/>
      <c r="S28" s="47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</row>
    <row r="30" spans="1:42" s="45" customFormat="1" x14ac:dyDescent="0.25">
      <c r="A30" s="43" t="s">
        <v>23</v>
      </c>
      <c r="B30" s="44">
        <f>SUM(T24:AH24)</f>
        <v>7.5</v>
      </c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</row>
  </sheetData>
  <conditionalFormatting sqref="C3:C18">
    <cfRule type="cellIs" dxfId="274" priority="266" operator="notEqual">
      <formula>$C$20</formula>
    </cfRule>
  </conditionalFormatting>
  <conditionalFormatting sqref="D3:D18">
    <cfRule type="cellIs" dxfId="273" priority="268" operator="notEqual">
      <formula>$D$20</formula>
    </cfRule>
  </conditionalFormatting>
  <conditionalFormatting sqref="E3:E18">
    <cfRule type="cellIs" dxfId="272" priority="270" operator="notEqual">
      <formula>$E$20</formula>
    </cfRule>
  </conditionalFormatting>
  <conditionalFormatting sqref="F3:F18">
    <cfRule type="cellIs" dxfId="271" priority="272" operator="notEqual">
      <formula>$F$20</formula>
    </cfRule>
  </conditionalFormatting>
  <conditionalFormatting sqref="G3:G18">
    <cfRule type="cellIs" dxfId="270" priority="274" operator="notEqual">
      <formula>$G$20</formula>
    </cfRule>
  </conditionalFormatting>
  <conditionalFormatting sqref="H3:H18">
    <cfRule type="cellIs" dxfId="269" priority="276" operator="notEqual">
      <formula>$H$20</formula>
    </cfRule>
  </conditionalFormatting>
  <conditionalFormatting sqref="I3:I18">
    <cfRule type="cellIs" dxfId="268" priority="278" operator="notEqual">
      <formula>$I$20</formula>
    </cfRule>
  </conditionalFormatting>
  <conditionalFormatting sqref="J3:J18">
    <cfRule type="cellIs" dxfId="267" priority="280" operator="notEqual">
      <formula>$J$20</formula>
    </cfRule>
  </conditionalFormatting>
  <conditionalFormatting sqref="K3:K18">
    <cfRule type="cellIs" dxfId="266" priority="282" operator="notEqual">
      <formula>$K$20</formula>
    </cfRule>
  </conditionalFormatting>
  <conditionalFormatting sqref="L3:L18">
    <cfRule type="cellIs" dxfId="265" priority="284" operator="notEqual">
      <formula>$L$20</formula>
    </cfRule>
  </conditionalFormatting>
  <conditionalFormatting sqref="M3:M18">
    <cfRule type="cellIs" dxfId="264" priority="286" operator="notEqual">
      <formula>$M$20</formula>
    </cfRule>
  </conditionalFormatting>
  <conditionalFormatting sqref="N3:N18">
    <cfRule type="cellIs" dxfId="263" priority="288" operator="notEqual">
      <formula>$N$20</formula>
    </cfRule>
  </conditionalFormatting>
  <conditionalFormatting sqref="O3:O18">
    <cfRule type="cellIs" dxfId="262" priority="290" operator="notEqual">
      <formula>$O$20</formula>
    </cfRule>
  </conditionalFormatting>
  <conditionalFormatting sqref="P3:P18">
    <cfRule type="cellIs" dxfId="261" priority="292" operator="notEqual">
      <formula>$P$20</formula>
    </cfRule>
  </conditionalFormatting>
  <conditionalFormatting sqref="Q3:Q18">
    <cfRule type="cellIs" dxfId="260" priority="294" operator="notEqual">
      <formula>$Q$20</formula>
    </cfRule>
  </conditionalFormatting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31"/>
  <sheetViews>
    <sheetView workbookViewId="0">
      <selection activeCell="E1" sqref="E1"/>
    </sheetView>
  </sheetViews>
  <sheetFormatPr defaultColWidth="8.85546875" defaultRowHeight="15" x14ac:dyDescent="0.25"/>
  <cols>
    <col min="1" max="1" width="20.7109375" style="38" customWidth="1"/>
    <col min="2" max="2" width="7.42578125" style="10" bestFit="1" customWidth="1"/>
    <col min="3" max="17" width="7.7109375" style="10" bestFit="1" customWidth="1"/>
    <col min="18" max="18" width="2.7109375" style="10" customWidth="1"/>
    <col min="19" max="33" width="2" style="10" bestFit="1" customWidth="1"/>
    <col min="34" max="16384" width="8.85546875" style="13"/>
  </cols>
  <sheetData>
    <row r="1" spans="1:33" ht="15.75" x14ac:dyDescent="0.25">
      <c r="A1" s="29" t="s">
        <v>92</v>
      </c>
      <c r="B1" s="30"/>
    </row>
    <row r="2" spans="1:33" ht="15.75" thickBot="1" x14ac:dyDescent="0.3">
      <c r="A2" s="20"/>
      <c r="B2" s="20" t="s">
        <v>0</v>
      </c>
    </row>
    <row r="3" spans="1:33" x14ac:dyDescent="0.25">
      <c r="A3" s="26" t="s">
        <v>28</v>
      </c>
      <c r="B3" s="62">
        <v>11</v>
      </c>
      <c r="C3" s="59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2"/>
      <c r="S3" s="10">
        <f t="shared" ref="S3:S19" si="0">IF(C3=$C$21,1,0)</f>
        <v>0</v>
      </c>
      <c r="T3" s="10">
        <f t="shared" ref="T3:T19" si="1">IF(D3=$D$21,1,0)</f>
        <v>0</v>
      </c>
      <c r="U3" s="10">
        <f t="shared" ref="U3:U19" si="2">IF(E3=$E$21,1,0)</f>
        <v>0</v>
      </c>
      <c r="V3" s="10">
        <f t="shared" ref="V3:V19" si="3">IF(F3=$F$21,1,0)</f>
        <v>0</v>
      </c>
      <c r="W3" s="10">
        <f t="shared" ref="W3:W19" si="4">IF(G3=$G$21,1,0)</f>
        <v>0</v>
      </c>
      <c r="X3" s="10">
        <f t="shared" ref="X3:X19" si="5">IF(H3=$H$21,1,0)</f>
        <v>0</v>
      </c>
      <c r="Y3" s="10">
        <f t="shared" ref="Y3:Y19" si="6">IF(I3=$I$21,1,0)</f>
        <v>0</v>
      </c>
      <c r="Z3" s="10">
        <f t="shared" ref="Z3:Z19" si="7">IF(J3=$J$21,1,0)</f>
        <v>0</v>
      </c>
      <c r="AA3" s="10">
        <f t="shared" ref="AA3:AA19" si="8">IF(K3=$K$21,1,0)</f>
        <v>0</v>
      </c>
      <c r="AB3" s="10">
        <f t="shared" ref="AB3:AB19" si="9">IF(L3=$L$21,1,0)</f>
        <v>0</v>
      </c>
      <c r="AC3" s="10">
        <f t="shared" ref="AC3:AC19" si="10">IF(M3=$M$21,1,0)</f>
        <v>0</v>
      </c>
      <c r="AD3" s="10">
        <f t="shared" ref="AD3:AD19" si="11">IF(N3=$N$21,1,0)</f>
        <v>0</v>
      </c>
      <c r="AE3" s="10">
        <f t="shared" ref="AE3:AE19" si="12">IF(O3=$O$21,1,0)</f>
        <v>0</v>
      </c>
      <c r="AF3" s="10">
        <f t="shared" ref="AF3:AF19" si="13">IF(P3=$P$21,1,0)</f>
        <v>0</v>
      </c>
      <c r="AG3" s="10">
        <f t="shared" ref="AG3:AG19" si="14">IF(Q3=$Q$21,1,0)</f>
        <v>0</v>
      </c>
    </row>
    <row r="4" spans="1:33" x14ac:dyDescent="0.25">
      <c r="A4" s="7" t="s">
        <v>45</v>
      </c>
      <c r="B4" s="63">
        <v>11</v>
      </c>
      <c r="C4" s="60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33"/>
      <c r="S4" s="10">
        <f t="shared" si="0"/>
        <v>0</v>
      </c>
      <c r="T4" s="10">
        <f t="shared" si="1"/>
        <v>0</v>
      </c>
      <c r="U4" s="10">
        <f t="shared" si="2"/>
        <v>0</v>
      </c>
      <c r="V4" s="10">
        <f t="shared" si="3"/>
        <v>0</v>
      </c>
      <c r="W4" s="10">
        <f t="shared" si="4"/>
        <v>0</v>
      </c>
      <c r="X4" s="10">
        <f t="shared" si="5"/>
        <v>0</v>
      </c>
      <c r="Y4" s="10">
        <f t="shared" si="6"/>
        <v>0</v>
      </c>
      <c r="Z4" s="10">
        <f t="shared" si="7"/>
        <v>0</v>
      </c>
      <c r="AA4" s="10">
        <f t="shared" si="8"/>
        <v>0</v>
      </c>
      <c r="AB4" s="10">
        <f t="shared" si="9"/>
        <v>0</v>
      </c>
      <c r="AC4" s="10">
        <f t="shared" si="10"/>
        <v>0</v>
      </c>
      <c r="AD4" s="10">
        <f t="shared" si="11"/>
        <v>0</v>
      </c>
      <c r="AE4" s="10">
        <f t="shared" si="12"/>
        <v>0</v>
      </c>
      <c r="AF4" s="10">
        <f t="shared" si="13"/>
        <v>0</v>
      </c>
      <c r="AG4" s="10">
        <f t="shared" si="14"/>
        <v>0</v>
      </c>
    </row>
    <row r="5" spans="1:33" x14ac:dyDescent="0.25">
      <c r="A5" s="7" t="s">
        <v>30</v>
      </c>
      <c r="B5" s="63">
        <v>9</v>
      </c>
      <c r="C5" s="60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33"/>
      <c r="S5" s="10">
        <f t="shared" si="0"/>
        <v>0</v>
      </c>
      <c r="T5" s="10">
        <f t="shared" si="1"/>
        <v>0</v>
      </c>
      <c r="U5" s="10">
        <f t="shared" si="2"/>
        <v>0</v>
      </c>
      <c r="V5" s="10">
        <f t="shared" si="3"/>
        <v>0</v>
      </c>
      <c r="W5" s="10">
        <f t="shared" si="4"/>
        <v>0</v>
      </c>
      <c r="X5" s="10">
        <f t="shared" si="5"/>
        <v>0</v>
      </c>
      <c r="Y5" s="10">
        <f t="shared" si="6"/>
        <v>0</v>
      </c>
      <c r="Z5" s="10">
        <f t="shared" si="7"/>
        <v>0</v>
      </c>
      <c r="AA5" s="10">
        <f t="shared" si="8"/>
        <v>0</v>
      </c>
      <c r="AB5" s="10">
        <f t="shared" si="9"/>
        <v>0</v>
      </c>
      <c r="AC5" s="10">
        <f t="shared" si="10"/>
        <v>0</v>
      </c>
      <c r="AD5" s="10">
        <f t="shared" si="11"/>
        <v>0</v>
      </c>
      <c r="AE5" s="10">
        <f t="shared" si="12"/>
        <v>0</v>
      </c>
      <c r="AF5" s="10">
        <f t="shared" si="13"/>
        <v>0</v>
      </c>
      <c r="AG5" s="10">
        <f t="shared" si="14"/>
        <v>0</v>
      </c>
    </row>
    <row r="6" spans="1:33" x14ac:dyDescent="0.25">
      <c r="A6" s="7" t="s">
        <v>47</v>
      </c>
      <c r="B6" s="63">
        <v>8</v>
      </c>
      <c r="C6" s="60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33"/>
      <c r="S6" s="10">
        <f t="shared" si="0"/>
        <v>0</v>
      </c>
      <c r="T6" s="10">
        <f t="shared" si="1"/>
        <v>0</v>
      </c>
      <c r="U6" s="10">
        <f t="shared" si="2"/>
        <v>0</v>
      </c>
      <c r="V6" s="10">
        <f t="shared" si="3"/>
        <v>0</v>
      </c>
      <c r="W6" s="10">
        <f t="shared" si="4"/>
        <v>0</v>
      </c>
      <c r="X6" s="10">
        <f t="shared" si="5"/>
        <v>0</v>
      </c>
      <c r="Y6" s="10">
        <f t="shared" si="6"/>
        <v>0</v>
      </c>
      <c r="Z6" s="10">
        <f t="shared" si="7"/>
        <v>0</v>
      </c>
      <c r="AA6" s="10">
        <f t="shared" si="8"/>
        <v>0</v>
      </c>
      <c r="AB6" s="10">
        <f t="shared" si="9"/>
        <v>0</v>
      </c>
      <c r="AC6" s="10">
        <f t="shared" si="10"/>
        <v>0</v>
      </c>
      <c r="AD6" s="10">
        <f t="shared" si="11"/>
        <v>0</v>
      </c>
      <c r="AE6" s="10">
        <f t="shared" si="12"/>
        <v>0</v>
      </c>
      <c r="AF6" s="10">
        <f t="shared" si="13"/>
        <v>0</v>
      </c>
      <c r="AG6" s="10">
        <f t="shared" si="14"/>
        <v>0</v>
      </c>
    </row>
    <row r="7" spans="1:33" x14ac:dyDescent="0.25">
      <c r="A7" s="7" t="s">
        <v>48</v>
      </c>
      <c r="B7" s="63">
        <v>9</v>
      </c>
      <c r="C7" s="60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33"/>
      <c r="S7" s="10">
        <f t="shared" si="0"/>
        <v>0</v>
      </c>
      <c r="T7" s="10">
        <f t="shared" si="1"/>
        <v>0</v>
      </c>
      <c r="U7" s="10">
        <f t="shared" si="2"/>
        <v>0</v>
      </c>
      <c r="V7" s="10">
        <f t="shared" si="3"/>
        <v>0</v>
      </c>
      <c r="W7" s="10">
        <f t="shared" si="4"/>
        <v>0</v>
      </c>
      <c r="X7" s="10">
        <f t="shared" si="5"/>
        <v>0</v>
      </c>
      <c r="Y7" s="10">
        <f t="shared" si="6"/>
        <v>0</v>
      </c>
      <c r="Z7" s="10">
        <f t="shared" si="7"/>
        <v>0</v>
      </c>
      <c r="AA7" s="10">
        <f t="shared" si="8"/>
        <v>0</v>
      </c>
      <c r="AB7" s="10">
        <f t="shared" si="9"/>
        <v>0</v>
      </c>
      <c r="AC7" s="10">
        <f t="shared" si="10"/>
        <v>0</v>
      </c>
      <c r="AD7" s="10">
        <f t="shared" si="11"/>
        <v>0</v>
      </c>
      <c r="AE7" s="10">
        <f t="shared" si="12"/>
        <v>0</v>
      </c>
      <c r="AF7" s="10">
        <f t="shared" si="13"/>
        <v>0</v>
      </c>
      <c r="AG7" s="10">
        <f t="shared" si="14"/>
        <v>0</v>
      </c>
    </row>
    <row r="8" spans="1:33" x14ac:dyDescent="0.25">
      <c r="A8" s="7" t="s">
        <v>49</v>
      </c>
      <c r="B8" s="63">
        <v>11</v>
      </c>
      <c r="C8" s="60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33"/>
      <c r="S8" s="10">
        <f t="shared" si="0"/>
        <v>0</v>
      </c>
      <c r="T8" s="10">
        <f t="shared" si="1"/>
        <v>0</v>
      </c>
      <c r="U8" s="10">
        <f t="shared" si="2"/>
        <v>0</v>
      </c>
      <c r="V8" s="10">
        <f t="shared" si="3"/>
        <v>0</v>
      </c>
      <c r="W8" s="10">
        <f t="shared" si="4"/>
        <v>0</v>
      </c>
      <c r="X8" s="10">
        <f t="shared" si="5"/>
        <v>0</v>
      </c>
      <c r="Y8" s="10">
        <f t="shared" si="6"/>
        <v>0</v>
      </c>
      <c r="Z8" s="10">
        <f t="shared" si="7"/>
        <v>0</v>
      </c>
      <c r="AA8" s="10">
        <f t="shared" si="8"/>
        <v>0</v>
      </c>
      <c r="AB8" s="10">
        <f t="shared" si="9"/>
        <v>0</v>
      </c>
      <c r="AC8" s="10">
        <f t="shared" si="10"/>
        <v>0</v>
      </c>
      <c r="AD8" s="10">
        <f t="shared" si="11"/>
        <v>0</v>
      </c>
      <c r="AE8" s="10">
        <f t="shared" si="12"/>
        <v>0</v>
      </c>
      <c r="AF8" s="10">
        <f t="shared" si="13"/>
        <v>0</v>
      </c>
      <c r="AG8" s="10">
        <f t="shared" si="14"/>
        <v>0</v>
      </c>
    </row>
    <row r="9" spans="1:33" x14ac:dyDescent="0.25">
      <c r="A9" s="7" t="s">
        <v>50</v>
      </c>
      <c r="B9" s="63">
        <v>8</v>
      </c>
      <c r="C9" s="60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33"/>
      <c r="S9" s="10">
        <f t="shared" si="0"/>
        <v>0</v>
      </c>
      <c r="T9" s="10">
        <f t="shared" si="1"/>
        <v>0</v>
      </c>
      <c r="U9" s="10">
        <f t="shared" si="2"/>
        <v>0</v>
      </c>
      <c r="V9" s="10">
        <f t="shared" si="3"/>
        <v>0</v>
      </c>
      <c r="W9" s="10">
        <f t="shared" si="4"/>
        <v>0</v>
      </c>
      <c r="X9" s="10">
        <f t="shared" si="5"/>
        <v>0</v>
      </c>
      <c r="Y9" s="10">
        <f t="shared" si="6"/>
        <v>0</v>
      </c>
      <c r="Z9" s="10">
        <f t="shared" si="7"/>
        <v>0</v>
      </c>
      <c r="AA9" s="10">
        <f t="shared" si="8"/>
        <v>0</v>
      </c>
      <c r="AB9" s="10">
        <f t="shared" si="9"/>
        <v>0</v>
      </c>
      <c r="AC9" s="10">
        <f t="shared" si="10"/>
        <v>0</v>
      </c>
      <c r="AD9" s="10">
        <f t="shared" si="11"/>
        <v>0</v>
      </c>
      <c r="AE9" s="10">
        <f t="shared" si="12"/>
        <v>0</v>
      </c>
      <c r="AF9" s="10">
        <f t="shared" si="13"/>
        <v>0</v>
      </c>
      <c r="AG9" s="10">
        <f t="shared" si="14"/>
        <v>0</v>
      </c>
    </row>
    <row r="10" spans="1:33" x14ac:dyDescent="0.25">
      <c r="A10" s="7" t="s">
        <v>52</v>
      </c>
      <c r="B10" s="63">
        <v>9</v>
      </c>
      <c r="C10" s="60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33"/>
      <c r="S10" s="10">
        <f t="shared" si="0"/>
        <v>0</v>
      </c>
      <c r="T10" s="10">
        <f t="shared" si="1"/>
        <v>0</v>
      </c>
      <c r="U10" s="10">
        <f t="shared" si="2"/>
        <v>0</v>
      </c>
      <c r="V10" s="10">
        <f t="shared" si="3"/>
        <v>0</v>
      </c>
      <c r="W10" s="10">
        <f t="shared" si="4"/>
        <v>0</v>
      </c>
      <c r="X10" s="10">
        <f t="shared" si="5"/>
        <v>0</v>
      </c>
      <c r="Y10" s="10">
        <f t="shared" si="6"/>
        <v>0</v>
      </c>
      <c r="Z10" s="10">
        <f t="shared" si="7"/>
        <v>0</v>
      </c>
      <c r="AA10" s="10">
        <f t="shared" si="8"/>
        <v>0</v>
      </c>
      <c r="AB10" s="10">
        <f t="shared" si="9"/>
        <v>0</v>
      </c>
      <c r="AC10" s="10">
        <f t="shared" si="10"/>
        <v>0</v>
      </c>
      <c r="AD10" s="10">
        <f t="shared" si="11"/>
        <v>0</v>
      </c>
      <c r="AE10" s="10">
        <f t="shared" si="12"/>
        <v>0</v>
      </c>
      <c r="AF10" s="10">
        <f t="shared" si="13"/>
        <v>0</v>
      </c>
      <c r="AG10" s="10">
        <f t="shared" si="14"/>
        <v>0</v>
      </c>
    </row>
    <row r="11" spans="1:33" x14ac:dyDescent="0.25">
      <c r="A11" s="7" t="s">
        <v>54</v>
      </c>
      <c r="B11" s="63">
        <v>10</v>
      </c>
      <c r="C11" s="60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33"/>
      <c r="S11" s="10">
        <f t="shared" si="0"/>
        <v>0</v>
      </c>
      <c r="T11" s="10">
        <f t="shared" si="1"/>
        <v>0</v>
      </c>
      <c r="U11" s="10">
        <f t="shared" si="2"/>
        <v>0</v>
      </c>
      <c r="V11" s="10">
        <f t="shared" si="3"/>
        <v>0</v>
      </c>
      <c r="W11" s="10">
        <f t="shared" si="4"/>
        <v>0</v>
      </c>
      <c r="X11" s="10">
        <f t="shared" si="5"/>
        <v>0</v>
      </c>
      <c r="Y11" s="10">
        <f t="shared" si="6"/>
        <v>0</v>
      </c>
      <c r="Z11" s="10">
        <f t="shared" si="7"/>
        <v>0</v>
      </c>
      <c r="AA11" s="10">
        <f t="shared" si="8"/>
        <v>0</v>
      </c>
      <c r="AB11" s="10">
        <f t="shared" si="9"/>
        <v>0</v>
      </c>
      <c r="AC11" s="10">
        <f t="shared" si="10"/>
        <v>0</v>
      </c>
      <c r="AD11" s="10">
        <f t="shared" si="11"/>
        <v>0</v>
      </c>
      <c r="AE11" s="10">
        <f t="shared" si="12"/>
        <v>0</v>
      </c>
      <c r="AF11" s="10">
        <f t="shared" si="13"/>
        <v>0</v>
      </c>
      <c r="AG11" s="10">
        <f t="shared" si="14"/>
        <v>0</v>
      </c>
    </row>
    <row r="12" spans="1:33" x14ac:dyDescent="0.25">
      <c r="A12" s="7" t="s">
        <v>55</v>
      </c>
      <c r="B12" s="63">
        <v>7</v>
      </c>
      <c r="C12" s="60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33"/>
      <c r="S12" s="10">
        <f t="shared" si="0"/>
        <v>0</v>
      </c>
      <c r="T12" s="10">
        <f t="shared" si="1"/>
        <v>0</v>
      </c>
      <c r="U12" s="10">
        <f t="shared" si="2"/>
        <v>0</v>
      </c>
      <c r="V12" s="10">
        <f t="shared" si="3"/>
        <v>0</v>
      </c>
      <c r="W12" s="10">
        <f t="shared" si="4"/>
        <v>0</v>
      </c>
      <c r="X12" s="10">
        <f t="shared" si="5"/>
        <v>0</v>
      </c>
      <c r="Y12" s="10">
        <f t="shared" si="6"/>
        <v>0</v>
      </c>
      <c r="Z12" s="10">
        <f t="shared" si="7"/>
        <v>0</v>
      </c>
      <c r="AA12" s="10">
        <f t="shared" si="8"/>
        <v>0</v>
      </c>
      <c r="AB12" s="10">
        <f t="shared" si="9"/>
        <v>0</v>
      </c>
      <c r="AC12" s="10">
        <f t="shared" si="10"/>
        <v>0</v>
      </c>
      <c r="AD12" s="10">
        <f t="shared" si="11"/>
        <v>0</v>
      </c>
      <c r="AE12" s="10">
        <f t="shared" si="12"/>
        <v>0</v>
      </c>
      <c r="AF12" s="10">
        <f t="shared" si="13"/>
        <v>0</v>
      </c>
      <c r="AG12" s="10">
        <f t="shared" si="14"/>
        <v>0</v>
      </c>
    </row>
    <row r="13" spans="1:33" x14ac:dyDescent="0.25">
      <c r="A13" s="7" t="s">
        <v>43</v>
      </c>
      <c r="B13" s="63">
        <v>12</v>
      </c>
      <c r="C13" s="60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33"/>
      <c r="S13" s="10">
        <f t="shared" si="0"/>
        <v>0</v>
      </c>
      <c r="T13" s="10">
        <f t="shared" si="1"/>
        <v>0</v>
      </c>
      <c r="U13" s="10">
        <f t="shared" si="2"/>
        <v>0</v>
      </c>
      <c r="V13" s="10">
        <f t="shared" si="3"/>
        <v>0</v>
      </c>
      <c r="W13" s="10">
        <f t="shared" si="4"/>
        <v>0</v>
      </c>
      <c r="X13" s="10">
        <f t="shared" si="5"/>
        <v>0</v>
      </c>
      <c r="Y13" s="10">
        <f t="shared" si="6"/>
        <v>0</v>
      </c>
      <c r="Z13" s="10">
        <f t="shared" si="7"/>
        <v>0</v>
      </c>
      <c r="AA13" s="10">
        <f t="shared" si="8"/>
        <v>0</v>
      </c>
      <c r="AB13" s="10">
        <f t="shared" si="9"/>
        <v>0</v>
      </c>
      <c r="AC13" s="10">
        <f t="shared" si="10"/>
        <v>0</v>
      </c>
      <c r="AD13" s="10">
        <f t="shared" si="11"/>
        <v>0</v>
      </c>
      <c r="AE13" s="10">
        <f t="shared" si="12"/>
        <v>0</v>
      </c>
      <c r="AF13" s="10">
        <f t="shared" si="13"/>
        <v>0</v>
      </c>
      <c r="AG13" s="10">
        <f t="shared" si="14"/>
        <v>0</v>
      </c>
    </row>
    <row r="14" spans="1:33" x14ac:dyDescent="0.25">
      <c r="A14" s="7" t="s">
        <v>33</v>
      </c>
      <c r="B14" s="63">
        <v>11</v>
      </c>
      <c r="C14" s="60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33"/>
      <c r="S14" s="10">
        <f t="shared" si="0"/>
        <v>0</v>
      </c>
      <c r="T14" s="10">
        <f t="shared" si="1"/>
        <v>0</v>
      </c>
      <c r="U14" s="10">
        <f t="shared" si="2"/>
        <v>0</v>
      </c>
      <c r="V14" s="10">
        <f t="shared" si="3"/>
        <v>0</v>
      </c>
      <c r="W14" s="10">
        <f t="shared" si="4"/>
        <v>0</v>
      </c>
      <c r="X14" s="10">
        <f t="shared" si="5"/>
        <v>0</v>
      </c>
      <c r="Y14" s="10">
        <f t="shared" si="6"/>
        <v>0</v>
      </c>
      <c r="Z14" s="10">
        <f t="shared" si="7"/>
        <v>0</v>
      </c>
      <c r="AA14" s="10">
        <f t="shared" si="8"/>
        <v>0</v>
      </c>
      <c r="AB14" s="10">
        <f t="shared" si="9"/>
        <v>0</v>
      </c>
      <c r="AC14" s="10">
        <f t="shared" si="10"/>
        <v>0</v>
      </c>
      <c r="AD14" s="10">
        <f t="shared" si="11"/>
        <v>0</v>
      </c>
      <c r="AE14" s="10">
        <f t="shared" si="12"/>
        <v>0</v>
      </c>
      <c r="AF14" s="10">
        <f t="shared" si="13"/>
        <v>0</v>
      </c>
      <c r="AG14" s="10">
        <f t="shared" si="14"/>
        <v>0</v>
      </c>
    </row>
    <row r="15" spans="1:33" x14ac:dyDescent="0.25">
      <c r="A15" s="7" t="s">
        <v>34</v>
      </c>
      <c r="B15" s="63">
        <v>9</v>
      </c>
      <c r="C15" s="60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33"/>
      <c r="S15" s="10">
        <f t="shared" si="0"/>
        <v>0</v>
      </c>
      <c r="T15" s="10">
        <f t="shared" si="1"/>
        <v>0</v>
      </c>
      <c r="U15" s="10">
        <f t="shared" si="2"/>
        <v>0</v>
      </c>
      <c r="V15" s="10">
        <f t="shared" si="3"/>
        <v>0</v>
      </c>
      <c r="W15" s="10">
        <f t="shared" si="4"/>
        <v>0</v>
      </c>
      <c r="X15" s="10">
        <f t="shared" si="5"/>
        <v>0</v>
      </c>
      <c r="Y15" s="10">
        <f t="shared" si="6"/>
        <v>0</v>
      </c>
      <c r="Z15" s="10">
        <f t="shared" si="7"/>
        <v>0</v>
      </c>
      <c r="AA15" s="10">
        <f t="shared" si="8"/>
        <v>0</v>
      </c>
      <c r="AB15" s="10">
        <f t="shared" si="9"/>
        <v>0</v>
      </c>
      <c r="AC15" s="10">
        <f t="shared" si="10"/>
        <v>0</v>
      </c>
      <c r="AD15" s="10">
        <f t="shared" si="11"/>
        <v>0</v>
      </c>
      <c r="AE15" s="10">
        <f t="shared" si="12"/>
        <v>0</v>
      </c>
      <c r="AF15" s="10">
        <f t="shared" si="13"/>
        <v>0</v>
      </c>
      <c r="AG15" s="10">
        <f t="shared" si="14"/>
        <v>0</v>
      </c>
    </row>
    <row r="16" spans="1:33" x14ac:dyDescent="0.25">
      <c r="A16" s="7" t="s">
        <v>35</v>
      </c>
      <c r="B16" s="63">
        <v>9</v>
      </c>
      <c r="C16" s="60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33"/>
      <c r="S16" s="10">
        <f t="shared" si="0"/>
        <v>0</v>
      </c>
      <c r="T16" s="10">
        <f t="shared" si="1"/>
        <v>0</v>
      </c>
      <c r="U16" s="10">
        <f t="shared" si="2"/>
        <v>0</v>
      </c>
      <c r="V16" s="10">
        <f t="shared" si="3"/>
        <v>0</v>
      </c>
      <c r="W16" s="10">
        <f t="shared" si="4"/>
        <v>0</v>
      </c>
      <c r="X16" s="10">
        <f t="shared" si="5"/>
        <v>0</v>
      </c>
      <c r="Y16" s="10">
        <f t="shared" si="6"/>
        <v>0</v>
      </c>
      <c r="Z16" s="10">
        <f t="shared" si="7"/>
        <v>0</v>
      </c>
      <c r="AA16" s="10">
        <f t="shared" si="8"/>
        <v>0</v>
      </c>
      <c r="AB16" s="10">
        <f t="shared" si="9"/>
        <v>0</v>
      </c>
      <c r="AC16" s="10">
        <f t="shared" si="10"/>
        <v>0</v>
      </c>
      <c r="AD16" s="10">
        <f t="shared" si="11"/>
        <v>0</v>
      </c>
      <c r="AE16" s="10">
        <f t="shared" si="12"/>
        <v>0</v>
      </c>
      <c r="AF16" s="10">
        <f t="shared" si="13"/>
        <v>0</v>
      </c>
      <c r="AG16" s="10">
        <f t="shared" si="14"/>
        <v>0</v>
      </c>
    </row>
    <row r="17" spans="1:41" x14ac:dyDescent="0.25">
      <c r="A17" s="7" t="s">
        <v>56</v>
      </c>
      <c r="B17" s="63">
        <v>9</v>
      </c>
      <c r="C17" s="60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33"/>
      <c r="S17" s="10">
        <f t="shared" si="0"/>
        <v>0</v>
      </c>
      <c r="T17" s="10">
        <f t="shared" si="1"/>
        <v>0</v>
      </c>
      <c r="U17" s="10">
        <f t="shared" si="2"/>
        <v>0</v>
      </c>
      <c r="V17" s="10">
        <f t="shared" si="3"/>
        <v>0</v>
      </c>
      <c r="W17" s="10">
        <f t="shared" si="4"/>
        <v>0</v>
      </c>
      <c r="X17" s="10">
        <f t="shared" si="5"/>
        <v>0</v>
      </c>
      <c r="Y17" s="10">
        <f t="shared" si="6"/>
        <v>0</v>
      </c>
      <c r="Z17" s="10">
        <f t="shared" si="7"/>
        <v>0</v>
      </c>
      <c r="AA17" s="10">
        <f t="shared" si="8"/>
        <v>0</v>
      </c>
      <c r="AB17" s="10">
        <f t="shared" si="9"/>
        <v>0</v>
      </c>
      <c r="AC17" s="10">
        <f t="shared" si="10"/>
        <v>0</v>
      </c>
      <c r="AD17" s="10">
        <f t="shared" si="11"/>
        <v>0</v>
      </c>
      <c r="AE17" s="10">
        <f t="shared" si="12"/>
        <v>0</v>
      </c>
      <c r="AF17" s="10">
        <f t="shared" si="13"/>
        <v>0</v>
      </c>
      <c r="AG17" s="10">
        <f t="shared" si="14"/>
        <v>0</v>
      </c>
    </row>
    <row r="18" spans="1:41" x14ac:dyDescent="0.25">
      <c r="A18" s="7" t="s">
        <v>58</v>
      </c>
      <c r="B18" s="63">
        <v>10</v>
      </c>
      <c r="C18" s="60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33"/>
      <c r="S18" s="10">
        <f t="shared" si="0"/>
        <v>0</v>
      </c>
      <c r="T18" s="10">
        <f t="shared" si="1"/>
        <v>0</v>
      </c>
      <c r="U18" s="10">
        <f t="shared" si="2"/>
        <v>0</v>
      </c>
      <c r="V18" s="10">
        <f t="shared" si="3"/>
        <v>0</v>
      </c>
      <c r="W18" s="10">
        <f t="shared" si="4"/>
        <v>0</v>
      </c>
      <c r="X18" s="10">
        <f t="shared" si="5"/>
        <v>0</v>
      </c>
      <c r="Y18" s="10">
        <f t="shared" si="6"/>
        <v>0</v>
      </c>
      <c r="Z18" s="10">
        <f t="shared" si="7"/>
        <v>0</v>
      </c>
      <c r="AA18" s="10">
        <f t="shared" si="8"/>
        <v>0</v>
      </c>
      <c r="AB18" s="10">
        <f t="shared" si="9"/>
        <v>0</v>
      </c>
      <c r="AC18" s="10">
        <f t="shared" si="10"/>
        <v>0</v>
      </c>
      <c r="AD18" s="10">
        <f t="shared" si="11"/>
        <v>0</v>
      </c>
      <c r="AE18" s="10">
        <f t="shared" si="12"/>
        <v>0</v>
      </c>
      <c r="AF18" s="10">
        <f t="shared" si="13"/>
        <v>0</v>
      </c>
      <c r="AG18" s="10">
        <f t="shared" si="14"/>
        <v>0</v>
      </c>
    </row>
    <row r="19" spans="1:41" ht="15.75" thickBot="1" x14ac:dyDescent="0.3">
      <c r="A19" s="34" t="s">
        <v>44</v>
      </c>
      <c r="B19" s="64">
        <v>9</v>
      </c>
      <c r="C19" s="61" t="e">
        <f t="shared" ref="C19:Q19" si="15">IF(C29&gt;0.5, C25, C26)</f>
        <v>#REF!</v>
      </c>
      <c r="D19" s="35" t="e">
        <f t="shared" si="15"/>
        <v>#REF!</v>
      </c>
      <c r="E19" s="35" t="e">
        <f t="shared" si="15"/>
        <v>#REF!</v>
      </c>
      <c r="F19" s="35" t="e">
        <f t="shared" si="15"/>
        <v>#REF!</v>
      </c>
      <c r="G19" s="35" t="e">
        <f t="shared" si="15"/>
        <v>#REF!</v>
      </c>
      <c r="H19" s="35" t="e">
        <f t="shared" si="15"/>
        <v>#REF!</v>
      </c>
      <c r="I19" s="35" t="e">
        <f t="shared" si="15"/>
        <v>#REF!</v>
      </c>
      <c r="J19" s="35" t="e">
        <f t="shared" si="15"/>
        <v>#REF!</v>
      </c>
      <c r="K19" s="35" t="e">
        <f t="shared" si="15"/>
        <v>#REF!</v>
      </c>
      <c r="L19" s="35" t="e">
        <f t="shared" si="15"/>
        <v>#REF!</v>
      </c>
      <c r="M19" s="35" t="e">
        <f t="shared" si="15"/>
        <v>#REF!</v>
      </c>
      <c r="N19" s="35" t="e">
        <f t="shared" si="15"/>
        <v>#REF!</v>
      </c>
      <c r="O19" s="35" t="e">
        <f t="shared" si="15"/>
        <v>#REF!</v>
      </c>
      <c r="P19" s="35" t="e">
        <f t="shared" si="15"/>
        <v>#REF!</v>
      </c>
      <c r="Q19" s="36" t="e">
        <f t="shared" si="15"/>
        <v>#REF!</v>
      </c>
      <c r="S19" s="10" t="e">
        <f t="shared" si="0"/>
        <v>#REF!</v>
      </c>
      <c r="T19" s="10" t="e">
        <f t="shared" si="1"/>
        <v>#REF!</v>
      </c>
      <c r="U19" s="10" t="e">
        <f t="shared" si="2"/>
        <v>#REF!</v>
      </c>
      <c r="V19" s="10" t="e">
        <f t="shared" si="3"/>
        <v>#REF!</v>
      </c>
      <c r="W19" s="10" t="e">
        <f t="shared" si="4"/>
        <v>#REF!</v>
      </c>
      <c r="X19" s="10" t="e">
        <f t="shared" si="5"/>
        <v>#REF!</v>
      </c>
      <c r="Y19" s="10" t="e">
        <f t="shared" si="6"/>
        <v>#REF!</v>
      </c>
      <c r="Z19" s="10" t="e">
        <f t="shared" si="7"/>
        <v>#REF!</v>
      </c>
      <c r="AA19" s="10" t="e">
        <f t="shared" si="8"/>
        <v>#REF!</v>
      </c>
      <c r="AB19" s="10" t="e">
        <f t="shared" si="9"/>
        <v>#REF!</v>
      </c>
      <c r="AC19" s="10" t="e">
        <f t="shared" si="10"/>
        <v>#REF!</v>
      </c>
      <c r="AD19" s="10" t="e">
        <f t="shared" si="11"/>
        <v>#REF!</v>
      </c>
      <c r="AE19" s="10" t="e">
        <f t="shared" si="12"/>
        <v>#REF!</v>
      </c>
      <c r="AF19" s="10" t="e">
        <f t="shared" si="13"/>
        <v>#REF!</v>
      </c>
      <c r="AG19" s="10" t="e">
        <f t="shared" si="14"/>
        <v>#REF!</v>
      </c>
    </row>
    <row r="20" spans="1:41" x14ac:dyDescent="0.25">
      <c r="A20" s="28" t="s">
        <v>60</v>
      </c>
    </row>
    <row r="21" spans="1:41" x14ac:dyDescent="0.25">
      <c r="A21" s="27"/>
      <c r="C21" s="6" t="s">
        <v>36</v>
      </c>
      <c r="D21" s="6" t="s">
        <v>36</v>
      </c>
      <c r="E21" s="6" t="s">
        <v>36</v>
      </c>
      <c r="F21" s="6" t="s">
        <v>36</v>
      </c>
      <c r="G21" s="6" t="s">
        <v>36</v>
      </c>
      <c r="H21" s="6" t="s">
        <v>36</v>
      </c>
      <c r="I21" s="6" t="s">
        <v>36</v>
      </c>
      <c r="J21" s="6" t="s">
        <v>36</v>
      </c>
      <c r="K21" s="6" t="s">
        <v>36</v>
      </c>
      <c r="L21" s="6" t="s">
        <v>36</v>
      </c>
      <c r="M21" s="6" t="s">
        <v>36</v>
      </c>
      <c r="N21" s="6" t="s">
        <v>36</v>
      </c>
      <c r="O21" s="6" t="s">
        <v>36</v>
      </c>
      <c r="P21" s="6" t="s">
        <v>36</v>
      </c>
      <c r="Q21" s="6" t="s">
        <v>36</v>
      </c>
    </row>
    <row r="22" spans="1:41" x14ac:dyDescent="0.25">
      <c r="A22" s="37"/>
      <c r="C22" s="10">
        <v>1</v>
      </c>
      <c r="D22" s="10">
        <v>1</v>
      </c>
      <c r="E22" s="10">
        <v>1</v>
      </c>
      <c r="F22" s="10">
        <v>1</v>
      </c>
      <c r="G22" s="10">
        <v>1</v>
      </c>
      <c r="H22" s="10">
        <v>1</v>
      </c>
      <c r="I22" s="10">
        <v>1</v>
      </c>
      <c r="J22" s="10">
        <v>1</v>
      </c>
      <c r="K22" s="10">
        <v>1</v>
      </c>
      <c r="L22" s="10">
        <v>1</v>
      </c>
      <c r="M22" s="10">
        <v>1</v>
      </c>
      <c r="N22" s="10">
        <v>1</v>
      </c>
      <c r="O22" s="10">
        <v>1</v>
      </c>
      <c r="P22" s="10">
        <v>1</v>
      </c>
      <c r="Q22" s="10">
        <v>1</v>
      </c>
    </row>
    <row r="24" spans="1:41" s="45" customFormat="1" x14ac:dyDescent="0.25">
      <c r="A24" s="43" t="s">
        <v>42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4"/>
      <c r="AN24" s="44"/>
      <c r="AO24" s="44"/>
    </row>
    <row r="25" spans="1:41" customFormat="1" x14ac:dyDescent="0.25">
      <c r="A25" s="46" t="s">
        <v>37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>
        <f t="shared" ref="S25:AG25" si="16">IF(C25=C$21,1,0)</f>
        <v>0</v>
      </c>
      <c r="T25" s="3">
        <f t="shared" si="16"/>
        <v>0</v>
      </c>
      <c r="U25" s="3">
        <f t="shared" si="16"/>
        <v>0</v>
      </c>
      <c r="V25" s="3">
        <f t="shared" si="16"/>
        <v>0</v>
      </c>
      <c r="W25" s="3">
        <f t="shared" si="16"/>
        <v>0</v>
      </c>
      <c r="X25" s="3">
        <f t="shared" si="16"/>
        <v>0</v>
      </c>
      <c r="Y25" s="3">
        <f t="shared" si="16"/>
        <v>0</v>
      </c>
      <c r="Z25" s="3">
        <f t="shared" si="16"/>
        <v>0</v>
      </c>
      <c r="AA25" s="3">
        <f t="shared" si="16"/>
        <v>0</v>
      </c>
      <c r="AB25" s="3">
        <f t="shared" si="16"/>
        <v>0</v>
      </c>
      <c r="AC25" s="3">
        <f t="shared" si="16"/>
        <v>0</v>
      </c>
      <c r="AD25" s="3">
        <f t="shared" si="16"/>
        <v>0</v>
      </c>
      <c r="AE25" s="3">
        <f t="shared" si="16"/>
        <v>0</v>
      </c>
      <c r="AF25" s="3">
        <f t="shared" si="16"/>
        <v>0</v>
      </c>
      <c r="AG25" s="3">
        <f t="shared" si="16"/>
        <v>0</v>
      </c>
      <c r="AH25" s="3"/>
      <c r="AI25" s="3"/>
      <c r="AJ25" s="3"/>
      <c r="AK25" s="3"/>
      <c r="AL25" s="3"/>
      <c r="AM25" s="3"/>
      <c r="AN25" s="3"/>
      <c r="AO25" s="3"/>
    </row>
    <row r="26" spans="1:41" customFormat="1" x14ac:dyDescent="0.25">
      <c r="A26" s="46" t="s">
        <v>38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</row>
    <row r="27" spans="1:41" customFormat="1" x14ac:dyDescent="0.25">
      <c r="A27" s="46" t="s">
        <v>39</v>
      </c>
      <c r="B27" s="3"/>
      <c r="C27" s="3" t="e">
        <f>COUNTIF(#REF!,C25)</f>
        <v>#REF!</v>
      </c>
      <c r="D27" s="3" t="e">
        <f>COUNTIF(#REF!,D25)</f>
        <v>#REF!</v>
      </c>
      <c r="E27" s="3" t="e">
        <f>COUNTIF(#REF!,E25)</f>
        <v>#REF!</v>
      </c>
      <c r="F27" s="3" t="e">
        <f>COUNTIF(#REF!,F25)</f>
        <v>#REF!</v>
      </c>
      <c r="G27" s="3" t="e">
        <f>COUNTIF(#REF!,G25)</f>
        <v>#REF!</v>
      </c>
      <c r="H27" s="3" t="e">
        <f>COUNTIF(#REF!,H25)</f>
        <v>#REF!</v>
      </c>
      <c r="I27" s="3" t="e">
        <f>COUNTIF(#REF!,I25)</f>
        <v>#REF!</v>
      </c>
      <c r="J27" s="3" t="e">
        <f>COUNTIF(#REF!,J25)</f>
        <v>#REF!</v>
      </c>
      <c r="K27" s="3" t="e">
        <f>COUNTIF(#REF!,K25)</f>
        <v>#REF!</v>
      </c>
      <c r="L27" s="3" t="e">
        <f>COUNTIF(#REF!,L25)</f>
        <v>#REF!</v>
      </c>
      <c r="M27" s="3" t="e">
        <f>COUNTIF(#REF!,M25)</f>
        <v>#REF!</v>
      </c>
      <c r="N27" s="3" t="e">
        <f>COUNTIF(#REF!,N25)</f>
        <v>#REF!</v>
      </c>
      <c r="O27" s="3" t="e">
        <f>COUNTIF(#REF!,O25)</f>
        <v>#REF!</v>
      </c>
      <c r="P27" s="3" t="e">
        <f>COUNTIF(#REF!,P25)</f>
        <v>#REF!</v>
      </c>
      <c r="Q27" s="3" t="e">
        <f>COUNTIF(#REF!,Q25)</f>
        <v>#REF!</v>
      </c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</row>
    <row r="28" spans="1:41" customFormat="1" x14ac:dyDescent="0.25">
      <c r="A28" s="46" t="s">
        <v>40</v>
      </c>
      <c r="B28" s="3"/>
      <c r="C28" s="3" t="e">
        <f>COUNTIF(#REF!,C26)</f>
        <v>#REF!</v>
      </c>
      <c r="D28" s="3" t="e">
        <f>COUNTIF(#REF!,D26)</f>
        <v>#REF!</v>
      </c>
      <c r="E28" s="3" t="e">
        <f>COUNTIF(#REF!,E26)</f>
        <v>#REF!</v>
      </c>
      <c r="F28" s="3" t="e">
        <f>COUNTIF(#REF!,F26)</f>
        <v>#REF!</v>
      </c>
      <c r="G28" s="3" t="e">
        <f>COUNTIF(#REF!,G26)</f>
        <v>#REF!</v>
      </c>
      <c r="H28" s="3" t="e">
        <f>COUNTIF(#REF!,H26)</f>
        <v>#REF!</v>
      </c>
      <c r="I28" s="3" t="e">
        <f>COUNTIF(#REF!,I26)</f>
        <v>#REF!</v>
      </c>
      <c r="J28" s="3" t="e">
        <f>COUNTIF(#REF!,J26)</f>
        <v>#REF!</v>
      </c>
      <c r="K28" s="3" t="e">
        <f>COUNTIF(#REF!,K26)</f>
        <v>#REF!</v>
      </c>
      <c r="L28" s="3" t="e">
        <f>COUNTIF(#REF!,L26)</f>
        <v>#REF!</v>
      </c>
      <c r="M28" s="3" t="e">
        <f>COUNTIF(#REF!,M26)</f>
        <v>#REF!</v>
      </c>
      <c r="N28" s="3" t="e">
        <f>COUNTIF(#REF!,N26)</f>
        <v>#REF!</v>
      </c>
      <c r="O28" s="3" t="e">
        <f>COUNTIF(#REF!,O26)</f>
        <v>#REF!</v>
      </c>
      <c r="P28" s="3" t="e">
        <f>COUNTIF(#REF!,P26)</f>
        <v>#REF!</v>
      </c>
      <c r="Q28" s="3" t="e">
        <f>COUNTIF(#REF!,Q26)</f>
        <v>#REF!</v>
      </c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</row>
    <row r="29" spans="1:41" customFormat="1" x14ac:dyDescent="0.25">
      <c r="A29" s="46" t="s">
        <v>41</v>
      </c>
      <c r="B29" s="3"/>
      <c r="C29" s="47" t="e">
        <f>C27/SUM(C27:C28)</f>
        <v>#REF!</v>
      </c>
      <c r="D29" s="47" t="e">
        <f t="shared" ref="D29:Q29" si="17">D27/SUM(D27:D28)</f>
        <v>#REF!</v>
      </c>
      <c r="E29" s="47" t="e">
        <f t="shared" si="17"/>
        <v>#REF!</v>
      </c>
      <c r="F29" s="47" t="e">
        <f t="shared" si="17"/>
        <v>#REF!</v>
      </c>
      <c r="G29" s="47" t="e">
        <f t="shared" si="17"/>
        <v>#REF!</v>
      </c>
      <c r="H29" s="47" t="e">
        <f t="shared" si="17"/>
        <v>#REF!</v>
      </c>
      <c r="I29" s="47" t="e">
        <f t="shared" si="17"/>
        <v>#REF!</v>
      </c>
      <c r="J29" s="47" t="e">
        <f t="shared" si="17"/>
        <v>#REF!</v>
      </c>
      <c r="K29" s="47" t="e">
        <f t="shared" si="17"/>
        <v>#REF!</v>
      </c>
      <c r="L29" s="47" t="e">
        <f t="shared" si="17"/>
        <v>#REF!</v>
      </c>
      <c r="M29" s="47" t="e">
        <f t="shared" si="17"/>
        <v>#REF!</v>
      </c>
      <c r="N29" s="47" t="e">
        <f t="shared" si="17"/>
        <v>#REF!</v>
      </c>
      <c r="O29" s="47" t="e">
        <f t="shared" si="17"/>
        <v>#REF!</v>
      </c>
      <c r="P29" s="47" t="e">
        <f t="shared" si="17"/>
        <v>#REF!</v>
      </c>
      <c r="Q29" s="47" t="e">
        <f t="shared" si="17"/>
        <v>#REF!</v>
      </c>
      <c r="R29" s="47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</row>
    <row r="31" spans="1:41" s="45" customFormat="1" x14ac:dyDescent="0.25">
      <c r="A31" s="43" t="s">
        <v>23</v>
      </c>
      <c r="B31" s="44">
        <f>SUM(S25:AG25)</f>
        <v>0</v>
      </c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</row>
  </sheetData>
  <conditionalFormatting sqref="C3:C19">
    <cfRule type="cellIs" dxfId="259" priority="481" operator="notEqual">
      <formula>$C$21</formula>
    </cfRule>
  </conditionalFormatting>
  <conditionalFormatting sqref="D3:D19">
    <cfRule type="cellIs" dxfId="258" priority="483" operator="notEqual">
      <formula>$D$21</formula>
    </cfRule>
  </conditionalFormatting>
  <conditionalFormatting sqref="E3:E19">
    <cfRule type="cellIs" dxfId="257" priority="485" operator="notEqual">
      <formula>$E$21</formula>
    </cfRule>
  </conditionalFormatting>
  <conditionalFormatting sqref="F3:F19">
    <cfRule type="cellIs" dxfId="256" priority="487" operator="notEqual">
      <formula>$F$21</formula>
    </cfRule>
  </conditionalFormatting>
  <conditionalFormatting sqref="G3:G19">
    <cfRule type="cellIs" dxfId="255" priority="489" operator="notEqual">
      <formula>$G$21</formula>
    </cfRule>
  </conditionalFormatting>
  <conditionalFormatting sqref="H3:H19">
    <cfRule type="cellIs" dxfId="254" priority="491" operator="notEqual">
      <formula>$H$21</formula>
    </cfRule>
  </conditionalFormatting>
  <conditionalFormatting sqref="I3:I19">
    <cfRule type="cellIs" dxfId="253" priority="493" operator="notEqual">
      <formula>$I$21</formula>
    </cfRule>
  </conditionalFormatting>
  <conditionalFormatting sqref="J3:J19">
    <cfRule type="cellIs" dxfId="252" priority="495" operator="notEqual">
      <formula>$J$21</formula>
    </cfRule>
  </conditionalFormatting>
  <conditionalFormatting sqref="K3:K19">
    <cfRule type="cellIs" dxfId="251" priority="497" operator="notEqual">
      <formula>$K$21</formula>
    </cfRule>
  </conditionalFormatting>
  <conditionalFormatting sqref="L3:L19">
    <cfRule type="cellIs" dxfId="250" priority="499" operator="notEqual">
      <formula>$L$21</formula>
    </cfRule>
  </conditionalFormatting>
  <conditionalFormatting sqref="M3:M19">
    <cfRule type="cellIs" dxfId="249" priority="501" operator="notEqual">
      <formula>$M$21</formula>
    </cfRule>
  </conditionalFormatting>
  <conditionalFormatting sqref="N3:N19">
    <cfRule type="cellIs" dxfId="248" priority="503" operator="notEqual">
      <formula>$N$21</formula>
    </cfRule>
  </conditionalFormatting>
  <conditionalFormatting sqref="O3:O19">
    <cfRule type="cellIs" dxfId="247" priority="505" operator="notEqual">
      <formula>$O$21</formula>
    </cfRule>
  </conditionalFormatting>
  <conditionalFormatting sqref="P3:P19">
    <cfRule type="cellIs" dxfId="246" priority="507" operator="notEqual">
      <formula>$P$21</formula>
    </cfRule>
  </conditionalFormatting>
  <conditionalFormatting sqref="Q3:Q19">
    <cfRule type="cellIs" dxfId="245" priority="509" operator="notEqual">
      <formula>$Q$21</formula>
    </cfRule>
  </conditionalFormatting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A1:AX31"/>
  <sheetViews>
    <sheetView workbookViewId="0">
      <selection activeCell="A18" sqref="A18:XFD18"/>
    </sheetView>
  </sheetViews>
  <sheetFormatPr defaultColWidth="8.85546875" defaultRowHeight="15" x14ac:dyDescent="0.25"/>
  <cols>
    <col min="1" max="1" width="20.7109375" style="38" customWidth="1"/>
    <col min="2" max="2" width="7.42578125" style="10" bestFit="1" customWidth="1"/>
    <col min="3" max="3" width="5.85546875" style="10" customWidth="1"/>
    <col min="4" max="19" width="7.7109375" style="10" bestFit="1" customWidth="1"/>
    <col min="20" max="20" width="2.7109375" style="10" customWidth="1"/>
    <col min="21" max="22" width="6.28515625" style="10" bestFit="1" customWidth="1"/>
    <col min="23" max="23" width="2.7109375" style="10" customWidth="1"/>
    <col min="24" max="39" width="2" style="10" bestFit="1" customWidth="1"/>
    <col min="40" max="40" width="2.7109375" style="10" customWidth="1"/>
    <col min="41" max="42" width="5.42578125" style="10" bestFit="1" customWidth="1"/>
    <col min="43" max="16384" width="8.85546875" style="13"/>
  </cols>
  <sheetData>
    <row r="1" spans="1:42" ht="15.75" x14ac:dyDescent="0.25">
      <c r="A1" s="29" t="s">
        <v>92</v>
      </c>
      <c r="B1" s="30"/>
    </row>
    <row r="2" spans="1:42" ht="15.75" thickBot="1" x14ac:dyDescent="0.3">
      <c r="A2" s="20"/>
      <c r="B2" s="20" t="s">
        <v>0</v>
      </c>
      <c r="C2" s="20" t="s">
        <v>1</v>
      </c>
      <c r="U2" s="20" t="s">
        <v>1</v>
      </c>
    </row>
    <row r="3" spans="1:42" x14ac:dyDescent="0.25">
      <c r="A3" s="26" t="s">
        <v>28</v>
      </c>
      <c r="B3" s="31">
        <f t="shared" ref="B3" si="0">SUM(X3:AM3)</f>
        <v>0</v>
      </c>
      <c r="C3" s="32">
        <f t="shared" ref="C3:C19" si="1">COUNT(AO3:AP3)</f>
        <v>0</v>
      </c>
      <c r="D3" s="5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2"/>
      <c r="U3" s="6"/>
      <c r="V3" s="6"/>
      <c r="X3" s="10">
        <f t="shared" ref="X3:X19" si="2">IF(D3=$D$21,1,0)</f>
        <v>0</v>
      </c>
      <c r="Y3" s="10">
        <f t="shared" ref="Y3:Y19" si="3">IF(E3=$E$21,1,0)</f>
        <v>0</v>
      </c>
      <c r="Z3" s="10">
        <f t="shared" ref="Z3:Z19" si="4">IF(F3=$F$21,1,0)</f>
        <v>0</v>
      </c>
      <c r="AA3" s="10">
        <f t="shared" ref="AA3:AA19" si="5">IF(G3=$G$21,1,0)</f>
        <v>0</v>
      </c>
      <c r="AB3" s="10">
        <f t="shared" ref="AB3:AB19" si="6">IF(H3=$H$21,1,0)</f>
        <v>0</v>
      </c>
      <c r="AC3" s="10">
        <f t="shared" ref="AC3:AC19" si="7">IF(I3=$I$21,1,0)</f>
        <v>0</v>
      </c>
      <c r="AD3" s="10">
        <f t="shared" ref="AD3:AD19" si="8">IF(J3=$J$21,1,0)</f>
        <v>0</v>
      </c>
      <c r="AE3" s="10">
        <f t="shared" ref="AE3:AE19" si="9">IF(K3=$K$21,1,0)</f>
        <v>0</v>
      </c>
      <c r="AF3" s="10">
        <f t="shared" ref="AF3:AF19" si="10">IF(L3=$L$21,1,0)</f>
        <v>0</v>
      </c>
      <c r="AG3" s="10">
        <f t="shared" ref="AG3:AG19" si="11">IF(M3=$M$21,1,0)</f>
        <v>0</v>
      </c>
      <c r="AH3" s="10">
        <f t="shared" ref="AH3:AH19" si="12">IF(N3=$N$21,1,0)</f>
        <v>0</v>
      </c>
      <c r="AI3" s="10">
        <f t="shared" ref="AI3:AI19" si="13">IF(O3=$O$21,1,0)</f>
        <v>0</v>
      </c>
      <c r="AJ3" s="10">
        <f t="shared" ref="AJ3:AJ19" si="14">IF(P3=$P$21,1,0)</f>
        <v>0</v>
      </c>
      <c r="AK3" s="10">
        <f t="shared" ref="AK3:AK19" si="15">IF(Q3=$Q$21,1,0)</f>
        <v>0</v>
      </c>
      <c r="AL3" s="10">
        <f t="shared" ref="AL3:AL19" si="16">IF(R3=$R$21,1,0)</f>
        <v>0</v>
      </c>
      <c r="AM3" s="10">
        <f t="shared" ref="AM3:AM19" si="17">IF(S3=$S$21,1,0)</f>
        <v>0</v>
      </c>
      <c r="AO3" s="10" t="e">
        <f t="shared" ref="AO3:AO19" si="18">HLOOKUP(U3,$D$21:$S$22,2,FALSE)</f>
        <v>#N/A</v>
      </c>
      <c r="AP3" s="10" t="e">
        <f t="shared" ref="AP3:AP19" si="19">HLOOKUP(V3,$D$21:$S$22,2,FALSE)</f>
        <v>#N/A</v>
      </c>
    </row>
    <row r="4" spans="1:42" x14ac:dyDescent="0.25">
      <c r="A4" s="7" t="s">
        <v>45</v>
      </c>
      <c r="B4" s="6">
        <f t="shared" ref="B4:B19" si="20">SUM(X4:AM4)</f>
        <v>0</v>
      </c>
      <c r="C4" s="33">
        <f t="shared" si="1"/>
        <v>0</v>
      </c>
      <c r="D4" s="52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33"/>
      <c r="U4" s="6"/>
      <c r="V4" s="6"/>
      <c r="X4" s="10">
        <f t="shared" si="2"/>
        <v>0</v>
      </c>
      <c r="Y4" s="10">
        <f t="shared" si="3"/>
        <v>0</v>
      </c>
      <c r="Z4" s="10">
        <f t="shared" si="4"/>
        <v>0</v>
      </c>
      <c r="AA4" s="10">
        <f t="shared" si="5"/>
        <v>0</v>
      </c>
      <c r="AB4" s="10">
        <f t="shared" si="6"/>
        <v>0</v>
      </c>
      <c r="AC4" s="10">
        <f t="shared" si="7"/>
        <v>0</v>
      </c>
      <c r="AD4" s="10">
        <f t="shared" si="8"/>
        <v>0</v>
      </c>
      <c r="AE4" s="10">
        <f t="shared" si="9"/>
        <v>0</v>
      </c>
      <c r="AF4" s="10">
        <f t="shared" si="10"/>
        <v>0</v>
      </c>
      <c r="AG4" s="10">
        <f t="shared" si="11"/>
        <v>0</v>
      </c>
      <c r="AH4" s="10">
        <f t="shared" si="12"/>
        <v>0</v>
      </c>
      <c r="AI4" s="10">
        <f t="shared" si="13"/>
        <v>0</v>
      </c>
      <c r="AJ4" s="10">
        <f t="shared" si="14"/>
        <v>0</v>
      </c>
      <c r="AK4" s="10">
        <f t="shared" si="15"/>
        <v>0</v>
      </c>
      <c r="AL4" s="10">
        <f t="shared" si="16"/>
        <v>0</v>
      </c>
      <c r="AM4" s="10">
        <f t="shared" si="17"/>
        <v>0</v>
      </c>
      <c r="AO4" s="10" t="e">
        <f t="shared" si="18"/>
        <v>#N/A</v>
      </c>
      <c r="AP4" s="10" t="e">
        <f t="shared" si="19"/>
        <v>#N/A</v>
      </c>
    </row>
    <row r="5" spans="1:42" x14ac:dyDescent="0.25">
      <c r="A5" s="7" t="s">
        <v>30</v>
      </c>
      <c r="B5" s="6">
        <f t="shared" si="20"/>
        <v>0</v>
      </c>
      <c r="C5" s="33">
        <f t="shared" si="1"/>
        <v>0</v>
      </c>
      <c r="D5" s="52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33"/>
      <c r="U5" s="6"/>
      <c r="V5" s="6"/>
      <c r="X5" s="10">
        <f t="shared" si="2"/>
        <v>0</v>
      </c>
      <c r="Y5" s="10">
        <f t="shared" si="3"/>
        <v>0</v>
      </c>
      <c r="Z5" s="10">
        <f t="shared" si="4"/>
        <v>0</v>
      </c>
      <c r="AA5" s="10">
        <f t="shared" si="5"/>
        <v>0</v>
      </c>
      <c r="AB5" s="10">
        <f t="shared" si="6"/>
        <v>0</v>
      </c>
      <c r="AC5" s="10">
        <f t="shared" si="7"/>
        <v>0</v>
      </c>
      <c r="AD5" s="10">
        <f t="shared" si="8"/>
        <v>0</v>
      </c>
      <c r="AE5" s="10">
        <f t="shared" si="9"/>
        <v>0</v>
      </c>
      <c r="AF5" s="10">
        <f t="shared" si="10"/>
        <v>0</v>
      </c>
      <c r="AG5" s="10">
        <f t="shared" si="11"/>
        <v>0</v>
      </c>
      <c r="AH5" s="10">
        <f t="shared" si="12"/>
        <v>0</v>
      </c>
      <c r="AI5" s="10">
        <f t="shared" si="13"/>
        <v>0</v>
      </c>
      <c r="AJ5" s="10">
        <f t="shared" si="14"/>
        <v>0</v>
      </c>
      <c r="AK5" s="10">
        <f t="shared" si="15"/>
        <v>0</v>
      </c>
      <c r="AL5" s="10">
        <f t="shared" si="16"/>
        <v>0</v>
      </c>
      <c r="AM5" s="10">
        <f t="shared" si="17"/>
        <v>0</v>
      </c>
      <c r="AO5" s="10" t="e">
        <f t="shared" si="18"/>
        <v>#N/A</v>
      </c>
      <c r="AP5" s="10" t="e">
        <f t="shared" si="19"/>
        <v>#N/A</v>
      </c>
    </row>
    <row r="6" spans="1:42" x14ac:dyDescent="0.25">
      <c r="A6" s="7" t="s">
        <v>47</v>
      </c>
      <c r="B6" s="6">
        <f t="shared" si="20"/>
        <v>0</v>
      </c>
      <c r="C6" s="33">
        <f t="shared" si="1"/>
        <v>0</v>
      </c>
      <c r="D6" s="52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33"/>
      <c r="U6" s="6"/>
      <c r="V6" s="6"/>
      <c r="X6" s="10">
        <f t="shared" si="2"/>
        <v>0</v>
      </c>
      <c r="Y6" s="10">
        <f t="shared" si="3"/>
        <v>0</v>
      </c>
      <c r="Z6" s="10">
        <f t="shared" si="4"/>
        <v>0</v>
      </c>
      <c r="AA6" s="10">
        <f t="shared" si="5"/>
        <v>0</v>
      </c>
      <c r="AB6" s="10">
        <f t="shared" si="6"/>
        <v>0</v>
      </c>
      <c r="AC6" s="10">
        <f t="shared" si="7"/>
        <v>0</v>
      </c>
      <c r="AD6" s="10">
        <f t="shared" si="8"/>
        <v>0</v>
      </c>
      <c r="AE6" s="10">
        <f t="shared" si="9"/>
        <v>0</v>
      </c>
      <c r="AF6" s="10">
        <f t="shared" si="10"/>
        <v>0</v>
      </c>
      <c r="AG6" s="10">
        <f t="shared" si="11"/>
        <v>0</v>
      </c>
      <c r="AH6" s="10">
        <f t="shared" si="12"/>
        <v>0</v>
      </c>
      <c r="AI6" s="10">
        <f t="shared" si="13"/>
        <v>0</v>
      </c>
      <c r="AJ6" s="10">
        <f t="shared" si="14"/>
        <v>0</v>
      </c>
      <c r="AK6" s="10">
        <f t="shared" si="15"/>
        <v>0</v>
      </c>
      <c r="AL6" s="10">
        <f t="shared" si="16"/>
        <v>0</v>
      </c>
      <c r="AM6" s="10">
        <f t="shared" si="17"/>
        <v>0</v>
      </c>
      <c r="AO6" s="10" t="e">
        <f t="shared" si="18"/>
        <v>#N/A</v>
      </c>
      <c r="AP6" s="10" t="e">
        <f t="shared" si="19"/>
        <v>#N/A</v>
      </c>
    </row>
    <row r="7" spans="1:42" x14ac:dyDescent="0.25">
      <c r="A7" s="7" t="s">
        <v>48</v>
      </c>
      <c r="B7" s="6">
        <f t="shared" si="20"/>
        <v>0</v>
      </c>
      <c r="C7" s="33">
        <f t="shared" si="1"/>
        <v>0</v>
      </c>
      <c r="D7" s="52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33"/>
      <c r="U7" s="6"/>
      <c r="V7" s="6"/>
      <c r="X7" s="10">
        <f t="shared" si="2"/>
        <v>0</v>
      </c>
      <c r="Y7" s="10">
        <f t="shared" si="3"/>
        <v>0</v>
      </c>
      <c r="Z7" s="10">
        <f t="shared" si="4"/>
        <v>0</v>
      </c>
      <c r="AA7" s="10">
        <f t="shared" si="5"/>
        <v>0</v>
      </c>
      <c r="AB7" s="10">
        <f t="shared" si="6"/>
        <v>0</v>
      </c>
      <c r="AC7" s="10">
        <f t="shared" si="7"/>
        <v>0</v>
      </c>
      <c r="AD7" s="10">
        <f t="shared" si="8"/>
        <v>0</v>
      </c>
      <c r="AE7" s="10">
        <f t="shared" si="9"/>
        <v>0</v>
      </c>
      <c r="AF7" s="10">
        <f t="shared" si="10"/>
        <v>0</v>
      </c>
      <c r="AG7" s="10">
        <f t="shared" si="11"/>
        <v>0</v>
      </c>
      <c r="AH7" s="10">
        <f t="shared" si="12"/>
        <v>0</v>
      </c>
      <c r="AI7" s="10">
        <f t="shared" si="13"/>
        <v>0</v>
      </c>
      <c r="AJ7" s="10">
        <f t="shared" si="14"/>
        <v>0</v>
      </c>
      <c r="AK7" s="10">
        <f t="shared" si="15"/>
        <v>0</v>
      </c>
      <c r="AL7" s="10">
        <f t="shared" si="16"/>
        <v>0</v>
      </c>
      <c r="AM7" s="10">
        <f t="shared" si="17"/>
        <v>0</v>
      </c>
      <c r="AO7" s="10" t="e">
        <f t="shared" si="18"/>
        <v>#N/A</v>
      </c>
      <c r="AP7" s="10" t="e">
        <f t="shared" si="19"/>
        <v>#N/A</v>
      </c>
    </row>
    <row r="8" spans="1:42" x14ac:dyDescent="0.25">
      <c r="A8" s="7" t="s">
        <v>49</v>
      </c>
      <c r="B8" s="6">
        <f t="shared" si="20"/>
        <v>0</v>
      </c>
      <c r="C8" s="33">
        <f t="shared" si="1"/>
        <v>0</v>
      </c>
      <c r="D8" s="52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33"/>
      <c r="U8" s="6"/>
      <c r="V8" s="6"/>
      <c r="X8" s="10">
        <f t="shared" si="2"/>
        <v>0</v>
      </c>
      <c r="Y8" s="10">
        <f t="shared" si="3"/>
        <v>0</v>
      </c>
      <c r="Z8" s="10">
        <f t="shared" si="4"/>
        <v>0</v>
      </c>
      <c r="AA8" s="10">
        <f t="shared" si="5"/>
        <v>0</v>
      </c>
      <c r="AB8" s="10">
        <f t="shared" si="6"/>
        <v>0</v>
      </c>
      <c r="AC8" s="10">
        <f t="shared" si="7"/>
        <v>0</v>
      </c>
      <c r="AD8" s="10">
        <f t="shared" si="8"/>
        <v>0</v>
      </c>
      <c r="AE8" s="10">
        <f t="shared" si="9"/>
        <v>0</v>
      </c>
      <c r="AF8" s="10">
        <f t="shared" si="10"/>
        <v>0</v>
      </c>
      <c r="AG8" s="10">
        <f t="shared" si="11"/>
        <v>0</v>
      </c>
      <c r="AH8" s="10">
        <f t="shared" si="12"/>
        <v>0</v>
      </c>
      <c r="AI8" s="10">
        <f t="shared" si="13"/>
        <v>0</v>
      </c>
      <c r="AJ8" s="10">
        <f t="shared" si="14"/>
        <v>0</v>
      </c>
      <c r="AK8" s="10">
        <f t="shared" si="15"/>
        <v>0</v>
      </c>
      <c r="AL8" s="10">
        <f t="shared" si="16"/>
        <v>0</v>
      </c>
      <c r="AM8" s="10">
        <f t="shared" si="17"/>
        <v>0</v>
      </c>
      <c r="AO8" s="10" t="e">
        <f t="shared" si="18"/>
        <v>#N/A</v>
      </c>
      <c r="AP8" s="10" t="e">
        <f t="shared" si="19"/>
        <v>#N/A</v>
      </c>
    </row>
    <row r="9" spans="1:42" x14ac:dyDescent="0.25">
      <c r="A9" s="7" t="s">
        <v>50</v>
      </c>
      <c r="B9" s="6">
        <f t="shared" si="20"/>
        <v>0</v>
      </c>
      <c r="C9" s="33">
        <f t="shared" si="1"/>
        <v>0</v>
      </c>
      <c r="D9" s="52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33"/>
      <c r="U9" s="6"/>
      <c r="V9" s="6"/>
      <c r="X9" s="10">
        <f t="shared" si="2"/>
        <v>0</v>
      </c>
      <c r="Y9" s="10">
        <f t="shared" si="3"/>
        <v>0</v>
      </c>
      <c r="Z9" s="10">
        <f t="shared" si="4"/>
        <v>0</v>
      </c>
      <c r="AA9" s="10">
        <f t="shared" si="5"/>
        <v>0</v>
      </c>
      <c r="AB9" s="10">
        <f t="shared" si="6"/>
        <v>0</v>
      </c>
      <c r="AC9" s="10">
        <f t="shared" si="7"/>
        <v>0</v>
      </c>
      <c r="AD9" s="10">
        <f t="shared" si="8"/>
        <v>0</v>
      </c>
      <c r="AE9" s="10">
        <f t="shared" si="9"/>
        <v>0</v>
      </c>
      <c r="AF9" s="10">
        <f t="shared" si="10"/>
        <v>0</v>
      </c>
      <c r="AG9" s="10">
        <f t="shared" si="11"/>
        <v>0</v>
      </c>
      <c r="AH9" s="10">
        <f t="shared" si="12"/>
        <v>0</v>
      </c>
      <c r="AI9" s="10">
        <f t="shared" si="13"/>
        <v>0</v>
      </c>
      <c r="AJ9" s="10">
        <f t="shared" si="14"/>
        <v>0</v>
      </c>
      <c r="AK9" s="10">
        <f t="shared" si="15"/>
        <v>0</v>
      </c>
      <c r="AL9" s="10">
        <f t="shared" si="16"/>
        <v>0</v>
      </c>
      <c r="AM9" s="10">
        <f t="shared" si="17"/>
        <v>0</v>
      </c>
      <c r="AO9" s="10" t="e">
        <f t="shared" si="18"/>
        <v>#N/A</v>
      </c>
      <c r="AP9" s="10" t="e">
        <f t="shared" si="19"/>
        <v>#N/A</v>
      </c>
    </row>
    <row r="10" spans="1:42" x14ac:dyDescent="0.25">
      <c r="A10" s="7" t="s">
        <v>52</v>
      </c>
      <c r="B10" s="6">
        <f t="shared" si="20"/>
        <v>0</v>
      </c>
      <c r="C10" s="33">
        <f t="shared" si="1"/>
        <v>0</v>
      </c>
      <c r="D10" s="52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33"/>
      <c r="U10" s="6"/>
      <c r="V10" s="6"/>
      <c r="X10" s="10">
        <f t="shared" si="2"/>
        <v>0</v>
      </c>
      <c r="Y10" s="10">
        <f t="shared" si="3"/>
        <v>0</v>
      </c>
      <c r="Z10" s="10">
        <f t="shared" si="4"/>
        <v>0</v>
      </c>
      <c r="AA10" s="10">
        <f t="shared" si="5"/>
        <v>0</v>
      </c>
      <c r="AB10" s="10">
        <f t="shared" si="6"/>
        <v>0</v>
      </c>
      <c r="AC10" s="10">
        <f t="shared" si="7"/>
        <v>0</v>
      </c>
      <c r="AD10" s="10">
        <f t="shared" si="8"/>
        <v>0</v>
      </c>
      <c r="AE10" s="10">
        <f t="shared" si="9"/>
        <v>0</v>
      </c>
      <c r="AF10" s="10">
        <f t="shared" si="10"/>
        <v>0</v>
      </c>
      <c r="AG10" s="10">
        <f t="shared" si="11"/>
        <v>0</v>
      </c>
      <c r="AH10" s="10">
        <f t="shared" si="12"/>
        <v>0</v>
      </c>
      <c r="AI10" s="10">
        <f t="shared" si="13"/>
        <v>0</v>
      </c>
      <c r="AJ10" s="10">
        <f t="shared" si="14"/>
        <v>0</v>
      </c>
      <c r="AK10" s="10">
        <f t="shared" si="15"/>
        <v>0</v>
      </c>
      <c r="AL10" s="10">
        <f t="shared" si="16"/>
        <v>0</v>
      </c>
      <c r="AM10" s="10">
        <f t="shared" si="17"/>
        <v>0</v>
      </c>
      <c r="AO10" s="10" t="e">
        <f t="shared" si="18"/>
        <v>#N/A</v>
      </c>
      <c r="AP10" s="10" t="e">
        <f t="shared" si="19"/>
        <v>#N/A</v>
      </c>
    </row>
    <row r="11" spans="1:42" x14ac:dyDescent="0.25">
      <c r="A11" s="7" t="s">
        <v>54</v>
      </c>
      <c r="B11" s="6">
        <f t="shared" si="20"/>
        <v>0</v>
      </c>
      <c r="C11" s="33">
        <f t="shared" si="1"/>
        <v>0</v>
      </c>
      <c r="D11" s="52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33"/>
      <c r="U11" s="6"/>
      <c r="V11" s="6"/>
      <c r="X11" s="10">
        <f t="shared" si="2"/>
        <v>0</v>
      </c>
      <c r="Y11" s="10">
        <f t="shared" si="3"/>
        <v>0</v>
      </c>
      <c r="Z11" s="10">
        <f t="shared" si="4"/>
        <v>0</v>
      </c>
      <c r="AA11" s="10">
        <f t="shared" si="5"/>
        <v>0</v>
      </c>
      <c r="AB11" s="10">
        <f t="shared" si="6"/>
        <v>0</v>
      </c>
      <c r="AC11" s="10">
        <f t="shared" si="7"/>
        <v>0</v>
      </c>
      <c r="AD11" s="10">
        <f t="shared" si="8"/>
        <v>0</v>
      </c>
      <c r="AE11" s="10">
        <f t="shared" si="9"/>
        <v>0</v>
      </c>
      <c r="AF11" s="10">
        <f t="shared" si="10"/>
        <v>0</v>
      </c>
      <c r="AG11" s="10">
        <f t="shared" si="11"/>
        <v>0</v>
      </c>
      <c r="AH11" s="10">
        <f t="shared" si="12"/>
        <v>0</v>
      </c>
      <c r="AI11" s="10">
        <f t="shared" si="13"/>
        <v>0</v>
      </c>
      <c r="AJ11" s="10">
        <f t="shared" si="14"/>
        <v>0</v>
      </c>
      <c r="AK11" s="10">
        <f t="shared" si="15"/>
        <v>0</v>
      </c>
      <c r="AL11" s="10">
        <f t="shared" si="16"/>
        <v>0</v>
      </c>
      <c r="AM11" s="10">
        <f t="shared" si="17"/>
        <v>0</v>
      </c>
      <c r="AO11" s="10" t="e">
        <f t="shared" si="18"/>
        <v>#N/A</v>
      </c>
      <c r="AP11" s="10" t="e">
        <f t="shared" si="19"/>
        <v>#N/A</v>
      </c>
    </row>
    <row r="12" spans="1:42" x14ac:dyDescent="0.25">
      <c r="A12" s="7" t="s">
        <v>55</v>
      </c>
      <c r="B12" s="6">
        <f t="shared" si="20"/>
        <v>0</v>
      </c>
      <c r="C12" s="33">
        <f t="shared" si="1"/>
        <v>0</v>
      </c>
      <c r="D12" s="52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33"/>
      <c r="U12" s="6"/>
      <c r="V12" s="6"/>
      <c r="X12" s="10">
        <f t="shared" si="2"/>
        <v>0</v>
      </c>
      <c r="Y12" s="10">
        <f t="shared" si="3"/>
        <v>0</v>
      </c>
      <c r="Z12" s="10">
        <f t="shared" si="4"/>
        <v>0</v>
      </c>
      <c r="AA12" s="10">
        <f t="shared" si="5"/>
        <v>0</v>
      </c>
      <c r="AB12" s="10">
        <f t="shared" si="6"/>
        <v>0</v>
      </c>
      <c r="AC12" s="10">
        <f t="shared" si="7"/>
        <v>0</v>
      </c>
      <c r="AD12" s="10">
        <f t="shared" si="8"/>
        <v>0</v>
      </c>
      <c r="AE12" s="10">
        <f t="shared" si="9"/>
        <v>0</v>
      </c>
      <c r="AF12" s="10">
        <f t="shared" si="10"/>
        <v>0</v>
      </c>
      <c r="AG12" s="10">
        <f t="shared" si="11"/>
        <v>0</v>
      </c>
      <c r="AH12" s="10">
        <f t="shared" si="12"/>
        <v>0</v>
      </c>
      <c r="AI12" s="10">
        <f t="shared" si="13"/>
        <v>0</v>
      </c>
      <c r="AJ12" s="10">
        <f t="shared" si="14"/>
        <v>0</v>
      </c>
      <c r="AK12" s="10">
        <f t="shared" si="15"/>
        <v>0</v>
      </c>
      <c r="AL12" s="10">
        <f t="shared" si="16"/>
        <v>0</v>
      </c>
      <c r="AM12" s="10">
        <f t="shared" si="17"/>
        <v>0</v>
      </c>
      <c r="AO12" s="10" t="e">
        <f t="shared" si="18"/>
        <v>#N/A</v>
      </c>
      <c r="AP12" s="10" t="e">
        <f t="shared" si="19"/>
        <v>#N/A</v>
      </c>
    </row>
    <row r="13" spans="1:42" x14ac:dyDescent="0.25">
      <c r="A13" s="7" t="s">
        <v>43</v>
      </c>
      <c r="B13" s="6">
        <f t="shared" si="20"/>
        <v>0</v>
      </c>
      <c r="C13" s="33">
        <f t="shared" si="1"/>
        <v>0</v>
      </c>
      <c r="D13" s="52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33"/>
      <c r="U13" s="6"/>
      <c r="V13" s="6"/>
      <c r="X13" s="10">
        <f t="shared" si="2"/>
        <v>0</v>
      </c>
      <c r="Y13" s="10">
        <f t="shared" si="3"/>
        <v>0</v>
      </c>
      <c r="Z13" s="10">
        <f t="shared" si="4"/>
        <v>0</v>
      </c>
      <c r="AA13" s="10">
        <f t="shared" si="5"/>
        <v>0</v>
      </c>
      <c r="AB13" s="10">
        <f t="shared" si="6"/>
        <v>0</v>
      </c>
      <c r="AC13" s="10">
        <f t="shared" si="7"/>
        <v>0</v>
      </c>
      <c r="AD13" s="10">
        <f t="shared" si="8"/>
        <v>0</v>
      </c>
      <c r="AE13" s="10">
        <f t="shared" si="9"/>
        <v>0</v>
      </c>
      <c r="AF13" s="10">
        <f t="shared" si="10"/>
        <v>0</v>
      </c>
      <c r="AG13" s="10">
        <f t="shared" si="11"/>
        <v>0</v>
      </c>
      <c r="AH13" s="10">
        <f t="shared" si="12"/>
        <v>0</v>
      </c>
      <c r="AI13" s="10">
        <f t="shared" si="13"/>
        <v>0</v>
      </c>
      <c r="AJ13" s="10">
        <f t="shared" si="14"/>
        <v>0</v>
      </c>
      <c r="AK13" s="10">
        <f t="shared" si="15"/>
        <v>0</v>
      </c>
      <c r="AL13" s="10">
        <f t="shared" si="16"/>
        <v>0</v>
      </c>
      <c r="AM13" s="10">
        <f t="shared" si="17"/>
        <v>0</v>
      </c>
      <c r="AO13" s="10" t="e">
        <f t="shared" si="18"/>
        <v>#N/A</v>
      </c>
      <c r="AP13" s="10" t="e">
        <f t="shared" si="19"/>
        <v>#N/A</v>
      </c>
    </row>
    <row r="14" spans="1:42" x14ac:dyDescent="0.25">
      <c r="A14" s="7" t="s">
        <v>33</v>
      </c>
      <c r="B14" s="6">
        <f t="shared" si="20"/>
        <v>0</v>
      </c>
      <c r="C14" s="33">
        <f t="shared" si="1"/>
        <v>0</v>
      </c>
      <c r="D14" s="52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33"/>
      <c r="U14" s="6"/>
      <c r="V14" s="6"/>
      <c r="X14" s="10">
        <f t="shared" si="2"/>
        <v>0</v>
      </c>
      <c r="Y14" s="10">
        <f t="shared" si="3"/>
        <v>0</v>
      </c>
      <c r="Z14" s="10">
        <f t="shared" si="4"/>
        <v>0</v>
      </c>
      <c r="AA14" s="10">
        <f t="shared" si="5"/>
        <v>0</v>
      </c>
      <c r="AB14" s="10">
        <f t="shared" si="6"/>
        <v>0</v>
      </c>
      <c r="AC14" s="10">
        <f t="shared" si="7"/>
        <v>0</v>
      </c>
      <c r="AD14" s="10">
        <f t="shared" si="8"/>
        <v>0</v>
      </c>
      <c r="AE14" s="10">
        <f t="shared" si="9"/>
        <v>0</v>
      </c>
      <c r="AF14" s="10">
        <f t="shared" si="10"/>
        <v>0</v>
      </c>
      <c r="AG14" s="10">
        <f t="shared" si="11"/>
        <v>0</v>
      </c>
      <c r="AH14" s="10">
        <f t="shared" si="12"/>
        <v>0</v>
      </c>
      <c r="AI14" s="10">
        <f t="shared" si="13"/>
        <v>0</v>
      </c>
      <c r="AJ14" s="10">
        <f t="shared" si="14"/>
        <v>0</v>
      </c>
      <c r="AK14" s="10">
        <f t="shared" si="15"/>
        <v>0</v>
      </c>
      <c r="AL14" s="10">
        <f t="shared" si="16"/>
        <v>0</v>
      </c>
      <c r="AM14" s="10">
        <f t="shared" si="17"/>
        <v>0</v>
      </c>
      <c r="AO14" s="10" t="e">
        <f t="shared" si="18"/>
        <v>#N/A</v>
      </c>
      <c r="AP14" s="10" t="e">
        <f t="shared" si="19"/>
        <v>#N/A</v>
      </c>
    </row>
    <row r="15" spans="1:42" x14ac:dyDescent="0.25">
      <c r="A15" s="7" t="s">
        <v>34</v>
      </c>
      <c r="B15" s="6">
        <f t="shared" si="20"/>
        <v>0</v>
      </c>
      <c r="C15" s="33">
        <f t="shared" si="1"/>
        <v>0</v>
      </c>
      <c r="D15" s="52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33"/>
      <c r="U15" s="6"/>
      <c r="V15" s="6"/>
      <c r="X15" s="10">
        <f t="shared" si="2"/>
        <v>0</v>
      </c>
      <c r="Y15" s="10">
        <f t="shared" si="3"/>
        <v>0</v>
      </c>
      <c r="Z15" s="10">
        <f t="shared" si="4"/>
        <v>0</v>
      </c>
      <c r="AA15" s="10">
        <f t="shared" si="5"/>
        <v>0</v>
      </c>
      <c r="AB15" s="10">
        <f t="shared" si="6"/>
        <v>0</v>
      </c>
      <c r="AC15" s="10">
        <f t="shared" si="7"/>
        <v>0</v>
      </c>
      <c r="AD15" s="10">
        <f t="shared" si="8"/>
        <v>0</v>
      </c>
      <c r="AE15" s="10">
        <f t="shared" si="9"/>
        <v>0</v>
      </c>
      <c r="AF15" s="10">
        <f t="shared" si="10"/>
        <v>0</v>
      </c>
      <c r="AG15" s="10">
        <f t="shared" si="11"/>
        <v>0</v>
      </c>
      <c r="AH15" s="10">
        <f t="shared" si="12"/>
        <v>0</v>
      </c>
      <c r="AI15" s="10">
        <f t="shared" si="13"/>
        <v>0</v>
      </c>
      <c r="AJ15" s="10">
        <f t="shared" si="14"/>
        <v>0</v>
      </c>
      <c r="AK15" s="10">
        <f t="shared" si="15"/>
        <v>0</v>
      </c>
      <c r="AL15" s="10">
        <f t="shared" si="16"/>
        <v>0</v>
      </c>
      <c r="AM15" s="10">
        <f t="shared" si="17"/>
        <v>0</v>
      </c>
      <c r="AO15" s="10" t="e">
        <f t="shared" si="18"/>
        <v>#N/A</v>
      </c>
      <c r="AP15" s="10" t="e">
        <f t="shared" si="19"/>
        <v>#N/A</v>
      </c>
    </row>
    <row r="16" spans="1:42" x14ac:dyDescent="0.25">
      <c r="A16" s="7" t="s">
        <v>35</v>
      </c>
      <c r="B16" s="6">
        <f t="shared" si="20"/>
        <v>0</v>
      </c>
      <c r="C16" s="33">
        <f t="shared" si="1"/>
        <v>0</v>
      </c>
      <c r="D16" s="52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33"/>
      <c r="U16" s="6"/>
      <c r="V16" s="6"/>
      <c r="X16" s="10">
        <f t="shared" si="2"/>
        <v>0</v>
      </c>
      <c r="Y16" s="10">
        <f t="shared" si="3"/>
        <v>0</v>
      </c>
      <c r="Z16" s="10">
        <f t="shared" si="4"/>
        <v>0</v>
      </c>
      <c r="AA16" s="10">
        <f t="shared" si="5"/>
        <v>0</v>
      </c>
      <c r="AB16" s="10">
        <f t="shared" si="6"/>
        <v>0</v>
      </c>
      <c r="AC16" s="10">
        <f t="shared" si="7"/>
        <v>0</v>
      </c>
      <c r="AD16" s="10">
        <f t="shared" si="8"/>
        <v>0</v>
      </c>
      <c r="AE16" s="10">
        <f t="shared" si="9"/>
        <v>0</v>
      </c>
      <c r="AF16" s="10">
        <f t="shared" si="10"/>
        <v>0</v>
      </c>
      <c r="AG16" s="10">
        <f t="shared" si="11"/>
        <v>0</v>
      </c>
      <c r="AH16" s="10">
        <f t="shared" si="12"/>
        <v>0</v>
      </c>
      <c r="AI16" s="10">
        <f t="shared" si="13"/>
        <v>0</v>
      </c>
      <c r="AJ16" s="10">
        <f t="shared" si="14"/>
        <v>0</v>
      </c>
      <c r="AK16" s="10">
        <f t="shared" si="15"/>
        <v>0</v>
      </c>
      <c r="AL16" s="10">
        <f t="shared" si="16"/>
        <v>0</v>
      </c>
      <c r="AM16" s="10">
        <f t="shared" si="17"/>
        <v>0</v>
      </c>
      <c r="AO16" s="10" t="e">
        <f t="shared" si="18"/>
        <v>#N/A</v>
      </c>
      <c r="AP16" s="10" t="e">
        <f t="shared" si="19"/>
        <v>#N/A</v>
      </c>
    </row>
    <row r="17" spans="1:50" x14ac:dyDescent="0.25">
      <c r="A17" s="7" t="s">
        <v>56</v>
      </c>
      <c r="B17" s="6">
        <f t="shared" si="20"/>
        <v>0</v>
      </c>
      <c r="C17" s="33">
        <f t="shared" si="1"/>
        <v>0</v>
      </c>
      <c r="D17" s="52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33"/>
      <c r="U17" s="6"/>
      <c r="V17" s="6"/>
      <c r="X17" s="10">
        <f t="shared" si="2"/>
        <v>0</v>
      </c>
      <c r="Y17" s="10">
        <f t="shared" si="3"/>
        <v>0</v>
      </c>
      <c r="Z17" s="10">
        <f t="shared" si="4"/>
        <v>0</v>
      </c>
      <c r="AA17" s="10">
        <f t="shared" si="5"/>
        <v>0</v>
      </c>
      <c r="AB17" s="10">
        <f t="shared" si="6"/>
        <v>0</v>
      </c>
      <c r="AC17" s="10">
        <f t="shared" si="7"/>
        <v>0</v>
      </c>
      <c r="AD17" s="10">
        <f t="shared" si="8"/>
        <v>0</v>
      </c>
      <c r="AE17" s="10">
        <f t="shared" si="9"/>
        <v>0</v>
      </c>
      <c r="AF17" s="10">
        <f t="shared" si="10"/>
        <v>0</v>
      </c>
      <c r="AG17" s="10">
        <f t="shared" si="11"/>
        <v>0</v>
      </c>
      <c r="AH17" s="10">
        <f t="shared" si="12"/>
        <v>0</v>
      </c>
      <c r="AI17" s="10">
        <f t="shared" si="13"/>
        <v>0</v>
      </c>
      <c r="AJ17" s="10">
        <f t="shared" si="14"/>
        <v>0</v>
      </c>
      <c r="AK17" s="10">
        <f t="shared" si="15"/>
        <v>0</v>
      </c>
      <c r="AL17" s="10">
        <f t="shared" si="16"/>
        <v>0</v>
      </c>
      <c r="AM17" s="10">
        <f t="shared" si="17"/>
        <v>0</v>
      </c>
      <c r="AO17" s="10" t="e">
        <f t="shared" si="18"/>
        <v>#N/A</v>
      </c>
      <c r="AP17" s="10" t="e">
        <f t="shared" si="19"/>
        <v>#N/A</v>
      </c>
    </row>
    <row r="18" spans="1:50" x14ac:dyDescent="0.25">
      <c r="A18" s="7" t="s">
        <v>58</v>
      </c>
      <c r="B18" s="6">
        <f t="shared" si="20"/>
        <v>0</v>
      </c>
      <c r="C18" s="33">
        <f t="shared" si="1"/>
        <v>0</v>
      </c>
      <c r="D18" s="52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33"/>
      <c r="U18" s="6"/>
      <c r="V18" s="6"/>
      <c r="X18" s="10">
        <f t="shared" si="2"/>
        <v>0</v>
      </c>
      <c r="Y18" s="10">
        <f t="shared" si="3"/>
        <v>0</v>
      </c>
      <c r="Z18" s="10">
        <f t="shared" si="4"/>
        <v>0</v>
      </c>
      <c r="AA18" s="10">
        <f t="shared" si="5"/>
        <v>0</v>
      </c>
      <c r="AB18" s="10">
        <f t="shared" si="6"/>
        <v>0</v>
      </c>
      <c r="AC18" s="10">
        <f t="shared" si="7"/>
        <v>0</v>
      </c>
      <c r="AD18" s="10">
        <f t="shared" si="8"/>
        <v>0</v>
      </c>
      <c r="AE18" s="10">
        <f t="shared" si="9"/>
        <v>0</v>
      </c>
      <c r="AF18" s="10">
        <f t="shared" si="10"/>
        <v>0</v>
      </c>
      <c r="AG18" s="10">
        <f t="shared" si="11"/>
        <v>0</v>
      </c>
      <c r="AH18" s="10">
        <f t="shared" si="12"/>
        <v>0</v>
      </c>
      <c r="AI18" s="10">
        <f t="shared" si="13"/>
        <v>0</v>
      </c>
      <c r="AJ18" s="10">
        <f t="shared" si="14"/>
        <v>0</v>
      </c>
      <c r="AK18" s="10">
        <f t="shared" si="15"/>
        <v>0</v>
      </c>
      <c r="AL18" s="10">
        <f t="shared" si="16"/>
        <v>0</v>
      </c>
      <c r="AM18" s="10">
        <f t="shared" si="17"/>
        <v>0</v>
      </c>
      <c r="AO18" s="10" t="e">
        <f t="shared" si="18"/>
        <v>#N/A</v>
      </c>
      <c r="AP18" s="10" t="e">
        <f t="shared" si="19"/>
        <v>#N/A</v>
      </c>
    </row>
    <row r="19" spans="1:50" ht="15.75" thickBot="1" x14ac:dyDescent="0.3">
      <c r="A19" s="34" t="s">
        <v>44</v>
      </c>
      <c r="B19" s="35" t="e">
        <f t="shared" si="20"/>
        <v>#REF!</v>
      </c>
      <c r="C19" s="36">
        <f t="shared" si="1"/>
        <v>0</v>
      </c>
      <c r="D19" s="53" t="e">
        <f t="shared" ref="D19:S19" si="21">IF(D29&gt;0.5, D25, D26)</f>
        <v>#REF!</v>
      </c>
      <c r="E19" s="35" t="e">
        <f t="shared" si="21"/>
        <v>#REF!</v>
      </c>
      <c r="F19" s="35" t="e">
        <f t="shared" si="21"/>
        <v>#REF!</v>
      </c>
      <c r="G19" s="35" t="e">
        <f t="shared" si="21"/>
        <v>#REF!</v>
      </c>
      <c r="H19" s="35" t="e">
        <f t="shared" si="21"/>
        <v>#REF!</v>
      </c>
      <c r="I19" s="35" t="e">
        <f t="shared" si="21"/>
        <v>#REF!</v>
      </c>
      <c r="J19" s="35" t="e">
        <f t="shared" si="21"/>
        <v>#REF!</v>
      </c>
      <c r="K19" s="35" t="e">
        <f t="shared" si="21"/>
        <v>#REF!</v>
      </c>
      <c r="L19" s="35" t="e">
        <f t="shared" si="21"/>
        <v>#REF!</v>
      </c>
      <c r="M19" s="35" t="e">
        <f t="shared" si="21"/>
        <v>#REF!</v>
      </c>
      <c r="N19" s="35" t="e">
        <f t="shared" si="21"/>
        <v>#REF!</v>
      </c>
      <c r="O19" s="35" t="e">
        <f t="shared" si="21"/>
        <v>#REF!</v>
      </c>
      <c r="P19" s="35" t="e">
        <f t="shared" si="21"/>
        <v>#REF!</v>
      </c>
      <c r="Q19" s="35" t="e">
        <f t="shared" si="21"/>
        <v>#REF!</v>
      </c>
      <c r="R19" s="35" t="e">
        <f t="shared" si="21"/>
        <v>#REF!</v>
      </c>
      <c r="S19" s="36" t="e">
        <f t="shared" si="21"/>
        <v>#REF!</v>
      </c>
      <c r="U19" s="6"/>
      <c r="V19" s="6"/>
      <c r="X19" s="10" t="e">
        <f t="shared" si="2"/>
        <v>#REF!</v>
      </c>
      <c r="Y19" s="10" t="e">
        <f t="shared" si="3"/>
        <v>#REF!</v>
      </c>
      <c r="Z19" s="10" t="e">
        <f t="shared" si="4"/>
        <v>#REF!</v>
      </c>
      <c r="AA19" s="10" t="e">
        <f t="shared" si="5"/>
        <v>#REF!</v>
      </c>
      <c r="AB19" s="10" t="e">
        <f t="shared" si="6"/>
        <v>#REF!</v>
      </c>
      <c r="AC19" s="10" t="e">
        <f t="shared" si="7"/>
        <v>#REF!</v>
      </c>
      <c r="AD19" s="10" t="e">
        <f t="shared" si="8"/>
        <v>#REF!</v>
      </c>
      <c r="AE19" s="10" t="e">
        <f t="shared" si="9"/>
        <v>#REF!</v>
      </c>
      <c r="AF19" s="10" t="e">
        <f t="shared" si="10"/>
        <v>#REF!</v>
      </c>
      <c r="AG19" s="10" t="e">
        <f t="shared" si="11"/>
        <v>#REF!</v>
      </c>
      <c r="AH19" s="10" t="e">
        <f t="shared" si="12"/>
        <v>#REF!</v>
      </c>
      <c r="AI19" s="10" t="e">
        <f t="shared" si="13"/>
        <v>#REF!</v>
      </c>
      <c r="AJ19" s="10" t="e">
        <f t="shared" si="14"/>
        <v>#REF!</v>
      </c>
      <c r="AK19" s="10" t="e">
        <f t="shared" si="15"/>
        <v>#REF!</v>
      </c>
      <c r="AL19" s="10" t="e">
        <f t="shared" si="16"/>
        <v>#REF!</v>
      </c>
      <c r="AM19" s="10" t="e">
        <f t="shared" si="17"/>
        <v>#REF!</v>
      </c>
      <c r="AO19" s="10" t="e">
        <f t="shared" si="18"/>
        <v>#N/A</v>
      </c>
      <c r="AP19" s="10" t="e">
        <f t="shared" si="19"/>
        <v>#N/A</v>
      </c>
    </row>
    <row r="20" spans="1:50" x14ac:dyDescent="0.25">
      <c r="A20" s="28" t="s">
        <v>60</v>
      </c>
    </row>
    <row r="21" spans="1:50" x14ac:dyDescent="0.25">
      <c r="A21" s="27"/>
      <c r="D21" s="6" t="s">
        <v>36</v>
      </c>
      <c r="E21" s="6" t="s">
        <v>36</v>
      </c>
      <c r="F21" s="6" t="s">
        <v>36</v>
      </c>
      <c r="G21" s="6" t="s">
        <v>36</v>
      </c>
      <c r="H21" s="6" t="s">
        <v>36</v>
      </c>
      <c r="I21" s="6" t="s">
        <v>36</v>
      </c>
      <c r="J21" s="6" t="s">
        <v>36</v>
      </c>
      <c r="K21" s="6" t="s">
        <v>36</v>
      </c>
      <c r="L21" s="6" t="s">
        <v>36</v>
      </c>
      <c r="M21" s="6" t="s">
        <v>36</v>
      </c>
      <c r="N21" s="6" t="s">
        <v>36</v>
      </c>
      <c r="O21" s="6" t="s">
        <v>36</v>
      </c>
      <c r="P21" s="6" t="s">
        <v>36</v>
      </c>
      <c r="Q21" s="6" t="s">
        <v>36</v>
      </c>
      <c r="R21" s="6" t="s">
        <v>36</v>
      </c>
      <c r="S21" s="6" t="s">
        <v>36</v>
      </c>
    </row>
    <row r="22" spans="1:50" x14ac:dyDescent="0.25">
      <c r="A22" s="37"/>
      <c r="D22" s="10">
        <v>1</v>
      </c>
      <c r="E22" s="10">
        <v>1</v>
      </c>
      <c r="F22" s="10">
        <v>1</v>
      </c>
      <c r="G22" s="10">
        <v>1</v>
      </c>
      <c r="H22" s="10">
        <v>1</v>
      </c>
      <c r="I22" s="10">
        <v>1</v>
      </c>
      <c r="J22" s="10">
        <v>1</v>
      </c>
      <c r="K22" s="10">
        <v>1</v>
      </c>
      <c r="L22" s="10">
        <v>1</v>
      </c>
      <c r="M22" s="10">
        <v>1</v>
      </c>
      <c r="N22" s="10">
        <v>1</v>
      </c>
      <c r="O22" s="10">
        <v>1</v>
      </c>
      <c r="P22" s="10">
        <v>1</v>
      </c>
      <c r="Q22" s="10">
        <v>1</v>
      </c>
      <c r="R22" s="10">
        <v>1</v>
      </c>
      <c r="S22" s="10">
        <v>1</v>
      </c>
    </row>
    <row r="24" spans="1:50" s="45" customFormat="1" x14ac:dyDescent="0.25">
      <c r="A24" s="43" t="s">
        <v>42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4"/>
      <c r="AN24" s="44"/>
      <c r="AO24" s="44"/>
      <c r="AP24" s="44"/>
      <c r="AQ24" s="44"/>
      <c r="AR24" s="44"/>
      <c r="AS24" s="44"/>
      <c r="AT24" s="44"/>
      <c r="AU24" s="44"/>
      <c r="AV24" s="44"/>
      <c r="AW24" s="44"/>
      <c r="AX24" s="44"/>
    </row>
    <row r="25" spans="1:50" customFormat="1" x14ac:dyDescent="0.25">
      <c r="A25" s="46" t="s">
        <v>37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4"/>
      <c r="V25" s="4"/>
      <c r="W25" s="3"/>
      <c r="X25" s="3">
        <f>IF(D25=D$21,1,0)</f>
        <v>0</v>
      </c>
      <c r="Y25" s="3">
        <f t="shared" ref="Y25:AL25" si="22">IF(E25=E$21,1,0)</f>
        <v>0</v>
      </c>
      <c r="Z25" s="3">
        <f t="shared" si="22"/>
        <v>0</v>
      </c>
      <c r="AA25" s="3">
        <f t="shared" si="22"/>
        <v>0</v>
      </c>
      <c r="AB25" s="3">
        <f t="shared" si="22"/>
        <v>0</v>
      </c>
      <c r="AC25" s="3">
        <f t="shared" si="22"/>
        <v>0</v>
      </c>
      <c r="AD25" s="3">
        <f t="shared" si="22"/>
        <v>0</v>
      </c>
      <c r="AE25" s="3">
        <f t="shared" si="22"/>
        <v>0</v>
      </c>
      <c r="AF25" s="3">
        <f t="shared" si="22"/>
        <v>0</v>
      </c>
      <c r="AG25" s="3">
        <f t="shared" si="22"/>
        <v>0</v>
      </c>
      <c r="AH25" s="3">
        <f t="shared" si="22"/>
        <v>0</v>
      </c>
      <c r="AI25" s="3">
        <f t="shared" si="22"/>
        <v>0</v>
      </c>
      <c r="AJ25" s="3">
        <f t="shared" si="22"/>
        <v>0</v>
      </c>
      <c r="AK25" s="3">
        <f t="shared" si="22"/>
        <v>0</v>
      </c>
      <c r="AL25" s="3">
        <f t="shared" si="22"/>
        <v>0</v>
      </c>
      <c r="AM25" s="3">
        <f>IF(S25=S$21,1,0)</f>
        <v>0</v>
      </c>
      <c r="AN25" s="3"/>
      <c r="AO25" s="3" t="e">
        <f>HLOOKUP(U25,$D$21:$S$22,2,FALSE)</f>
        <v>#N/A</v>
      </c>
      <c r="AP25" s="3" t="e">
        <f>HLOOKUP(V25,$D$21:$S$22,2,FALSE)</f>
        <v>#N/A</v>
      </c>
      <c r="AQ25" s="3"/>
      <c r="AR25" s="3"/>
      <c r="AS25" s="3"/>
      <c r="AT25" s="3"/>
      <c r="AU25" s="3"/>
      <c r="AV25" s="3"/>
      <c r="AW25" s="3"/>
      <c r="AX25" s="3"/>
    </row>
    <row r="26" spans="1:50" customFormat="1" x14ac:dyDescent="0.25">
      <c r="A26" s="46" t="s">
        <v>38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</row>
    <row r="27" spans="1:50" customFormat="1" x14ac:dyDescent="0.25">
      <c r="A27" s="46" t="s">
        <v>39</v>
      </c>
      <c r="B27" s="3"/>
      <c r="C27" s="3"/>
      <c r="D27" s="3" t="e">
        <f>COUNTIF(#REF!,D25)</f>
        <v>#REF!</v>
      </c>
      <c r="E27" s="3" t="e">
        <f>COUNTIF(#REF!,E25)</f>
        <v>#REF!</v>
      </c>
      <c r="F27" s="3" t="e">
        <f>COUNTIF(#REF!,F25)</f>
        <v>#REF!</v>
      </c>
      <c r="G27" s="3" t="e">
        <f>COUNTIF(#REF!,G25)</f>
        <v>#REF!</v>
      </c>
      <c r="H27" s="3" t="e">
        <f>COUNTIF(#REF!,H25)</f>
        <v>#REF!</v>
      </c>
      <c r="I27" s="3" t="e">
        <f>COUNTIF(#REF!,I25)</f>
        <v>#REF!</v>
      </c>
      <c r="J27" s="3" t="e">
        <f>COUNTIF(#REF!,J25)</f>
        <v>#REF!</v>
      </c>
      <c r="K27" s="3" t="e">
        <f>COUNTIF(#REF!,K25)</f>
        <v>#REF!</v>
      </c>
      <c r="L27" s="3" t="e">
        <f>COUNTIF(#REF!,L25)</f>
        <v>#REF!</v>
      </c>
      <c r="M27" s="3" t="e">
        <f>COUNTIF(#REF!,M25)</f>
        <v>#REF!</v>
      </c>
      <c r="N27" s="3" t="e">
        <f>COUNTIF(#REF!,N25)</f>
        <v>#REF!</v>
      </c>
      <c r="O27" s="3" t="e">
        <f>COUNTIF(#REF!,O25)</f>
        <v>#REF!</v>
      </c>
      <c r="P27" s="3" t="e">
        <f>COUNTIF(#REF!,P25)</f>
        <v>#REF!</v>
      </c>
      <c r="Q27" s="3" t="e">
        <f>COUNTIF(#REF!,Q25)</f>
        <v>#REF!</v>
      </c>
      <c r="R27" s="3" t="e">
        <f>COUNTIF(#REF!,R25)</f>
        <v>#REF!</v>
      </c>
      <c r="S27" s="3" t="e">
        <f>COUNTIF(#REF!,S25)</f>
        <v>#REF!</v>
      </c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</row>
    <row r="28" spans="1:50" customFormat="1" x14ac:dyDescent="0.25">
      <c r="A28" s="46" t="s">
        <v>40</v>
      </c>
      <c r="B28" s="3"/>
      <c r="C28" s="3"/>
      <c r="D28" s="3" t="e">
        <f>COUNTIF(#REF!,D26)</f>
        <v>#REF!</v>
      </c>
      <c r="E28" s="3" t="e">
        <f>COUNTIF(#REF!,E26)</f>
        <v>#REF!</v>
      </c>
      <c r="F28" s="3" t="e">
        <f>COUNTIF(#REF!,F26)</f>
        <v>#REF!</v>
      </c>
      <c r="G28" s="3" t="e">
        <f>COUNTIF(#REF!,G26)</f>
        <v>#REF!</v>
      </c>
      <c r="H28" s="3" t="e">
        <f>COUNTIF(#REF!,H26)</f>
        <v>#REF!</v>
      </c>
      <c r="I28" s="3" t="e">
        <f>COUNTIF(#REF!,I26)</f>
        <v>#REF!</v>
      </c>
      <c r="J28" s="3" t="e">
        <f>COUNTIF(#REF!,J26)</f>
        <v>#REF!</v>
      </c>
      <c r="K28" s="3" t="e">
        <f>COUNTIF(#REF!,K26)</f>
        <v>#REF!</v>
      </c>
      <c r="L28" s="3" t="e">
        <f>COUNTIF(#REF!,L26)</f>
        <v>#REF!</v>
      </c>
      <c r="M28" s="3" t="e">
        <f>COUNTIF(#REF!,M26)</f>
        <v>#REF!</v>
      </c>
      <c r="N28" s="3" t="e">
        <f>COUNTIF(#REF!,N26)</f>
        <v>#REF!</v>
      </c>
      <c r="O28" s="3" t="e">
        <f>COUNTIF(#REF!,O26)</f>
        <v>#REF!</v>
      </c>
      <c r="P28" s="3" t="e">
        <f>COUNTIF(#REF!,P26)</f>
        <v>#REF!</v>
      </c>
      <c r="Q28" s="3" t="e">
        <f>COUNTIF(#REF!,Q26)</f>
        <v>#REF!</v>
      </c>
      <c r="R28" s="3" t="e">
        <f>COUNTIF(#REF!,R26)</f>
        <v>#REF!</v>
      </c>
      <c r="S28" s="3" t="e">
        <f>COUNTIF(#REF!,S26)</f>
        <v>#REF!</v>
      </c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</row>
    <row r="29" spans="1:50" customFormat="1" x14ac:dyDescent="0.25">
      <c r="A29" s="46" t="s">
        <v>41</v>
      </c>
      <c r="B29" s="3"/>
      <c r="C29" s="3"/>
      <c r="D29" s="47" t="e">
        <f>D27/SUM(D27:D28)</f>
        <v>#REF!</v>
      </c>
      <c r="E29" s="47" t="e">
        <f t="shared" ref="E29:S29" si="23">E27/SUM(E27:E28)</f>
        <v>#REF!</v>
      </c>
      <c r="F29" s="47" t="e">
        <f t="shared" si="23"/>
        <v>#REF!</v>
      </c>
      <c r="G29" s="47" t="e">
        <f t="shared" si="23"/>
        <v>#REF!</v>
      </c>
      <c r="H29" s="47" t="e">
        <f t="shared" si="23"/>
        <v>#REF!</v>
      </c>
      <c r="I29" s="47" t="e">
        <f t="shared" si="23"/>
        <v>#REF!</v>
      </c>
      <c r="J29" s="47" t="e">
        <f t="shared" si="23"/>
        <v>#REF!</v>
      </c>
      <c r="K29" s="47" t="e">
        <f t="shared" si="23"/>
        <v>#REF!</v>
      </c>
      <c r="L29" s="47" t="e">
        <f t="shared" si="23"/>
        <v>#REF!</v>
      </c>
      <c r="M29" s="47" t="e">
        <f t="shared" si="23"/>
        <v>#REF!</v>
      </c>
      <c r="N29" s="47" t="e">
        <f t="shared" si="23"/>
        <v>#REF!</v>
      </c>
      <c r="O29" s="47" t="e">
        <f t="shared" si="23"/>
        <v>#REF!</v>
      </c>
      <c r="P29" s="47" t="e">
        <f t="shared" si="23"/>
        <v>#REF!</v>
      </c>
      <c r="Q29" s="47" t="e">
        <f t="shared" si="23"/>
        <v>#REF!</v>
      </c>
      <c r="R29" s="47" t="e">
        <f t="shared" si="23"/>
        <v>#REF!</v>
      </c>
      <c r="S29" s="47" t="e">
        <f t="shared" si="23"/>
        <v>#REF!</v>
      </c>
      <c r="T29" s="47"/>
      <c r="U29" s="47"/>
      <c r="V29" s="47"/>
      <c r="W29" s="47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</row>
    <row r="31" spans="1:50" s="45" customFormat="1" x14ac:dyDescent="0.25">
      <c r="A31" s="43" t="s">
        <v>23</v>
      </c>
      <c r="B31" s="44">
        <f>SUM(X25:AM25)</f>
        <v>0</v>
      </c>
      <c r="C31" s="44">
        <f>COUNT(AO25:AP25)</f>
        <v>0</v>
      </c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</row>
  </sheetData>
  <conditionalFormatting sqref="D3:D19">
    <cfRule type="cellIs" dxfId="244" priority="1" operator="notEqual">
      <formula>$D$21</formula>
    </cfRule>
  </conditionalFormatting>
  <conditionalFormatting sqref="E3:E19">
    <cfRule type="cellIs" dxfId="243" priority="2" operator="notEqual">
      <formula>$E$21</formula>
    </cfRule>
  </conditionalFormatting>
  <conditionalFormatting sqref="F3:F19">
    <cfRule type="cellIs" dxfId="242" priority="3" operator="notEqual">
      <formula>$F$21</formula>
    </cfRule>
  </conditionalFormatting>
  <conditionalFormatting sqref="G3:G19">
    <cfRule type="cellIs" dxfId="241" priority="4" operator="notEqual">
      <formula>$G$21</formula>
    </cfRule>
  </conditionalFormatting>
  <conditionalFormatting sqref="H3:H19">
    <cfRule type="cellIs" dxfId="240" priority="5" operator="notEqual">
      <formula>$H$21</formula>
    </cfRule>
  </conditionalFormatting>
  <conditionalFormatting sqref="I3:I19">
    <cfRule type="cellIs" dxfId="239" priority="6" operator="notEqual">
      <formula>$I$21</formula>
    </cfRule>
  </conditionalFormatting>
  <conditionalFormatting sqref="J3:J19">
    <cfRule type="cellIs" dxfId="238" priority="7" operator="notEqual">
      <formula>$J$21</formula>
    </cfRule>
  </conditionalFormatting>
  <conditionalFormatting sqref="K3:K19">
    <cfRule type="cellIs" dxfId="237" priority="8" operator="notEqual">
      <formula>$K$21</formula>
    </cfRule>
  </conditionalFormatting>
  <conditionalFormatting sqref="L3:L19">
    <cfRule type="cellIs" dxfId="236" priority="9" operator="notEqual">
      <formula>$L$21</formula>
    </cfRule>
  </conditionalFormatting>
  <conditionalFormatting sqref="M3:M19">
    <cfRule type="cellIs" dxfId="235" priority="10" operator="notEqual">
      <formula>$M$21</formula>
    </cfRule>
  </conditionalFormatting>
  <conditionalFormatting sqref="N3:N19">
    <cfRule type="cellIs" dxfId="234" priority="11" operator="notEqual">
      <formula>$N$21</formula>
    </cfRule>
  </conditionalFormatting>
  <conditionalFormatting sqref="O3:O19">
    <cfRule type="cellIs" dxfId="233" priority="12" operator="notEqual">
      <formula>$O$21</formula>
    </cfRule>
  </conditionalFormatting>
  <conditionalFormatting sqref="P3:P19">
    <cfRule type="cellIs" dxfId="232" priority="13" operator="notEqual">
      <formula>$P$21</formula>
    </cfRule>
  </conditionalFormatting>
  <conditionalFormatting sqref="Q3:Q19">
    <cfRule type="cellIs" dxfId="231" priority="14" operator="notEqual">
      <formula>$Q$21</formula>
    </cfRule>
  </conditionalFormatting>
  <conditionalFormatting sqref="R3:R19">
    <cfRule type="cellIs" dxfId="230" priority="15" operator="notEqual">
      <formula>$R$21</formula>
    </cfRule>
  </conditionalFormatting>
  <conditionalFormatting sqref="S3:S19">
    <cfRule type="cellIs" dxfId="229" priority="16" operator="notEqual">
      <formula>$S$21</formula>
    </cfRule>
  </conditionalFormatting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3"/>
  <sheetViews>
    <sheetView workbookViewId="0">
      <selection activeCell="E1" sqref="E1"/>
    </sheetView>
  </sheetViews>
  <sheetFormatPr defaultColWidth="8.85546875" defaultRowHeight="15" x14ac:dyDescent="0.25"/>
  <cols>
    <col min="1" max="1" width="20.7109375" style="38" customWidth="1"/>
    <col min="2" max="2" width="7.42578125" style="10" bestFit="1" customWidth="1"/>
    <col min="3" max="11" width="6.5703125" style="10" bestFit="1" customWidth="1"/>
    <col min="12" max="12" width="7.28515625" style="10" bestFit="1" customWidth="1"/>
    <col min="13" max="16" width="6.5703125" style="10" bestFit="1" customWidth="1"/>
    <col min="17" max="17" width="2.7109375" style="10" customWidth="1"/>
    <col min="18" max="24" width="2" style="10" bestFit="1" customWidth="1"/>
    <col min="25" max="25" width="4" style="10" bestFit="1" customWidth="1"/>
    <col min="26" max="31" width="2" style="10" bestFit="1" customWidth="1"/>
    <col min="32" max="16384" width="8.85546875" style="13"/>
  </cols>
  <sheetData>
    <row r="1" spans="1:31" ht="15.75" x14ac:dyDescent="0.25">
      <c r="A1" s="29" t="s">
        <v>95</v>
      </c>
      <c r="B1" s="30"/>
    </row>
    <row r="2" spans="1:31" ht="15.75" thickBot="1" x14ac:dyDescent="0.3">
      <c r="A2" s="20"/>
      <c r="B2" s="20" t="s">
        <v>0</v>
      </c>
    </row>
    <row r="3" spans="1:31" x14ac:dyDescent="0.25">
      <c r="A3" s="26" t="s">
        <v>28</v>
      </c>
      <c r="B3" s="32">
        <f t="shared" ref="B3:B21" si="0">SUM(R3:AE3)</f>
        <v>10</v>
      </c>
      <c r="C3" s="59" t="s">
        <v>86</v>
      </c>
      <c r="D3" s="31" t="s">
        <v>90</v>
      </c>
      <c r="E3" s="31" t="s">
        <v>64</v>
      </c>
      <c r="F3" s="31" t="s">
        <v>62</v>
      </c>
      <c r="G3" s="31" t="s">
        <v>71</v>
      </c>
      <c r="H3" s="31" t="s">
        <v>68</v>
      </c>
      <c r="I3" s="31" t="s">
        <v>77</v>
      </c>
      <c r="J3" s="31" t="s">
        <v>72</v>
      </c>
      <c r="K3" s="31" t="s">
        <v>63</v>
      </c>
      <c r="L3" s="31" t="s">
        <v>74</v>
      </c>
      <c r="M3" s="31" t="s">
        <v>73</v>
      </c>
      <c r="N3" s="31" t="s">
        <v>85</v>
      </c>
      <c r="O3" s="31" t="s">
        <v>84</v>
      </c>
      <c r="P3" s="32" t="s">
        <v>61</v>
      </c>
      <c r="R3" s="10">
        <f t="shared" ref="R3:R21" si="1">IF(C3=$C$23,1,0)</f>
        <v>0</v>
      </c>
      <c r="S3" s="10">
        <f t="shared" ref="S3:S21" si="2">IF(D3=$D$23,1,0)</f>
        <v>1</v>
      </c>
      <c r="T3" s="10">
        <f t="shared" ref="T3:T21" si="3">IF(E3=$E$23,1,0)</f>
        <v>1</v>
      </c>
      <c r="U3" s="10">
        <f t="shared" ref="U3:U21" si="4">IF(F3=$F$23,1,0)</f>
        <v>1</v>
      </c>
      <c r="V3" s="10">
        <f t="shared" ref="V3:V21" si="5">IF(G3=$G$23,1,0)</f>
        <v>1</v>
      </c>
      <c r="W3" s="10">
        <f t="shared" ref="W3:W21" si="6">IF(H3=$H$23,1,0)</f>
        <v>1</v>
      </c>
      <c r="X3" s="10">
        <f t="shared" ref="X3:X21" si="7">IF(I3=$I$23,1,0)</f>
        <v>1</v>
      </c>
      <c r="Y3" s="10">
        <f t="shared" ref="Y3:Y20" si="8">IF(J3=$J$23,1,0)</f>
        <v>1</v>
      </c>
      <c r="Z3" s="10">
        <f t="shared" ref="Z3:Z21" si="9">IF(K3=$K$23,1,0)</f>
        <v>1</v>
      </c>
      <c r="AA3" s="10">
        <f t="shared" ref="AA3:AA21" si="10">IF(L3=$L$23,1,0)</f>
        <v>0</v>
      </c>
      <c r="AB3" s="10">
        <f t="shared" ref="AB3:AB21" si="11">IF(M3=$M$23,1,0)</f>
        <v>0</v>
      </c>
      <c r="AC3" s="10">
        <f t="shared" ref="AC3:AC21" si="12">IF(N3=$N$23,1,0)</f>
        <v>1</v>
      </c>
      <c r="AD3" s="10">
        <f t="shared" ref="AD3:AD21" si="13">IF(O3=$O$23,1,0)</f>
        <v>1</v>
      </c>
      <c r="AE3" s="10">
        <f t="shared" ref="AE3:AE21" si="14">IF(P3=$P$23,1,0)</f>
        <v>0</v>
      </c>
    </row>
    <row r="4" spans="1:31" x14ac:dyDescent="0.25">
      <c r="A4" s="7" t="s">
        <v>45</v>
      </c>
      <c r="B4" s="33">
        <f t="shared" si="0"/>
        <v>7</v>
      </c>
      <c r="C4" s="60" t="s">
        <v>86</v>
      </c>
      <c r="D4" s="6" t="s">
        <v>90</v>
      </c>
      <c r="E4" s="6" t="s">
        <v>78</v>
      </c>
      <c r="F4" s="6" t="s">
        <v>81</v>
      </c>
      <c r="G4" s="6" t="s">
        <v>75</v>
      </c>
      <c r="H4" s="6" t="s">
        <v>68</v>
      </c>
      <c r="I4" s="6" t="s">
        <v>77</v>
      </c>
      <c r="J4" s="6" t="s">
        <v>72</v>
      </c>
      <c r="K4" s="6" t="s">
        <v>63</v>
      </c>
      <c r="L4" s="6" t="s">
        <v>67</v>
      </c>
      <c r="M4" s="6" t="s">
        <v>73</v>
      </c>
      <c r="N4" s="6" t="s">
        <v>85</v>
      </c>
      <c r="O4" s="6" t="s">
        <v>91</v>
      </c>
      <c r="P4" s="33" t="s">
        <v>61</v>
      </c>
      <c r="R4" s="10">
        <f t="shared" si="1"/>
        <v>0</v>
      </c>
      <c r="S4" s="10">
        <f t="shared" si="2"/>
        <v>1</v>
      </c>
      <c r="T4" s="10">
        <f t="shared" si="3"/>
        <v>0</v>
      </c>
      <c r="U4" s="10">
        <f t="shared" si="4"/>
        <v>0</v>
      </c>
      <c r="V4" s="10">
        <f t="shared" si="5"/>
        <v>0</v>
      </c>
      <c r="W4" s="10">
        <f t="shared" si="6"/>
        <v>1</v>
      </c>
      <c r="X4" s="10">
        <f t="shared" si="7"/>
        <v>1</v>
      </c>
      <c r="Y4" s="10">
        <f t="shared" si="8"/>
        <v>1</v>
      </c>
      <c r="Z4" s="10">
        <f t="shared" si="9"/>
        <v>1</v>
      </c>
      <c r="AA4" s="10">
        <f t="shared" si="10"/>
        <v>1</v>
      </c>
      <c r="AB4" s="10">
        <f t="shared" si="11"/>
        <v>0</v>
      </c>
      <c r="AC4" s="10">
        <f t="shared" si="12"/>
        <v>1</v>
      </c>
      <c r="AD4" s="10">
        <f t="shared" si="13"/>
        <v>0</v>
      </c>
      <c r="AE4" s="10">
        <f t="shared" si="14"/>
        <v>0</v>
      </c>
    </row>
    <row r="5" spans="1:31" x14ac:dyDescent="0.25">
      <c r="A5" s="7" t="s">
        <v>30</v>
      </c>
      <c r="B5" s="33">
        <f t="shared" si="0"/>
        <v>11</v>
      </c>
      <c r="C5" s="60" t="s">
        <v>76</v>
      </c>
      <c r="D5" s="6" t="s">
        <v>90</v>
      </c>
      <c r="E5" s="6" t="s">
        <v>64</v>
      </c>
      <c r="F5" s="6" t="s">
        <v>62</v>
      </c>
      <c r="G5" s="6" t="s">
        <v>71</v>
      </c>
      <c r="H5" s="6" t="s">
        <v>68</v>
      </c>
      <c r="I5" s="6" t="s">
        <v>77</v>
      </c>
      <c r="J5" s="6" t="s">
        <v>69</v>
      </c>
      <c r="K5" s="6" t="s">
        <v>63</v>
      </c>
      <c r="L5" s="6" t="s">
        <v>74</v>
      </c>
      <c r="M5" s="6" t="s">
        <v>73</v>
      </c>
      <c r="N5" s="6" t="s">
        <v>85</v>
      </c>
      <c r="O5" s="6" t="s">
        <v>84</v>
      </c>
      <c r="P5" s="33" t="s">
        <v>80</v>
      </c>
      <c r="R5" s="10">
        <f t="shared" si="1"/>
        <v>1</v>
      </c>
      <c r="S5" s="10">
        <f t="shared" si="2"/>
        <v>1</v>
      </c>
      <c r="T5" s="10">
        <f t="shared" si="3"/>
        <v>1</v>
      </c>
      <c r="U5" s="10">
        <f t="shared" si="4"/>
        <v>1</v>
      </c>
      <c r="V5" s="10">
        <f t="shared" si="5"/>
        <v>1</v>
      </c>
      <c r="W5" s="10">
        <f t="shared" si="6"/>
        <v>1</v>
      </c>
      <c r="X5" s="10">
        <f t="shared" si="7"/>
        <v>1</v>
      </c>
      <c r="Y5" s="10">
        <f t="shared" si="8"/>
        <v>0</v>
      </c>
      <c r="Z5" s="10">
        <f t="shared" si="9"/>
        <v>1</v>
      </c>
      <c r="AA5" s="10">
        <f t="shared" si="10"/>
        <v>0</v>
      </c>
      <c r="AB5" s="10">
        <f t="shared" si="11"/>
        <v>0</v>
      </c>
      <c r="AC5" s="10">
        <f t="shared" si="12"/>
        <v>1</v>
      </c>
      <c r="AD5" s="10">
        <f t="shared" si="13"/>
        <v>1</v>
      </c>
      <c r="AE5" s="10">
        <f t="shared" si="14"/>
        <v>1</v>
      </c>
    </row>
    <row r="6" spans="1:31" x14ac:dyDescent="0.25">
      <c r="A6" s="7" t="s">
        <v>47</v>
      </c>
      <c r="B6" s="33">
        <f t="shared" si="0"/>
        <v>9</v>
      </c>
      <c r="C6" s="60" t="s">
        <v>86</v>
      </c>
      <c r="D6" s="6" t="s">
        <v>90</v>
      </c>
      <c r="E6" s="6" t="s">
        <v>78</v>
      </c>
      <c r="F6" s="6" t="s">
        <v>81</v>
      </c>
      <c r="G6" s="6" t="s">
        <v>71</v>
      </c>
      <c r="H6" s="6" t="s">
        <v>68</v>
      </c>
      <c r="I6" s="6" t="s">
        <v>77</v>
      </c>
      <c r="J6" s="6" t="s">
        <v>72</v>
      </c>
      <c r="K6" s="6" t="s">
        <v>63</v>
      </c>
      <c r="L6" s="6" t="s">
        <v>67</v>
      </c>
      <c r="M6" s="6" t="s">
        <v>73</v>
      </c>
      <c r="N6" s="6" t="s">
        <v>85</v>
      </c>
      <c r="O6" s="6" t="s">
        <v>84</v>
      </c>
      <c r="P6" s="33" t="s">
        <v>61</v>
      </c>
      <c r="R6" s="10">
        <f t="shared" si="1"/>
        <v>0</v>
      </c>
      <c r="S6" s="10">
        <f t="shared" si="2"/>
        <v>1</v>
      </c>
      <c r="T6" s="10">
        <f t="shared" si="3"/>
        <v>0</v>
      </c>
      <c r="U6" s="10">
        <f t="shared" si="4"/>
        <v>0</v>
      </c>
      <c r="V6" s="10">
        <f t="shared" si="5"/>
        <v>1</v>
      </c>
      <c r="W6" s="10">
        <f t="shared" si="6"/>
        <v>1</v>
      </c>
      <c r="X6" s="10">
        <f t="shared" si="7"/>
        <v>1</v>
      </c>
      <c r="Y6" s="10">
        <f t="shared" si="8"/>
        <v>1</v>
      </c>
      <c r="Z6" s="10">
        <f t="shared" si="9"/>
        <v>1</v>
      </c>
      <c r="AA6" s="10">
        <f t="shared" si="10"/>
        <v>1</v>
      </c>
      <c r="AB6" s="10">
        <f t="shared" si="11"/>
        <v>0</v>
      </c>
      <c r="AC6" s="10">
        <f t="shared" si="12"/>
        <v>1</v>
      </c>
      <c r="AD6" s="10">
        <f t="shared" si="13"/>
        <v>1</v>
      </c>
      <c r="AE6" s="10">
        <f t="shared" si="14"/>
        <v>0</v>
      </c>
    </row>
    <row r="7" spans="1:31" x14ac:dyDescent="0.25">
      <c r="A7" s="7" t="s">
        <v>48</v>
      </c>
      <c r="B7" s="33">
        <f t="shared" si="0"/>
        <v>11</v>
      </c>
      <c r="C7" s="60" t="s">
        <v>76</v>
      </c>
      <c r="D7" s="6" t="s">
        <v>90</v>
      </c>
      <c r="E7" s="6" t="s">
        <v>64</v>
      </c>
      <c r="F7" s="6" t="s">
        <v>62</v>
      </c>
      <c r="G7" s="6" t="s">
        <v>71</v>
      </c>
      <c r="H7" s="6" t="s">
        <v>83</v>
      </c>
      <c r="I7" s="6" t="s">
        <v>77</v>
      </c>
      <c r="J7" s="6" t="s">
        <v>72</v>
      </c>
      <c r="K7" s="6" t="s">
        <v>63</v>
      </c>
      <c r="L7" s="6" t="s">
        <v>74</v>
      </c>
      <c r="M7" s="6" t="s">
        <v>73</v>
      </c>
      <c r="N7" s="6" t="s">
        <v>85</v>
      </c>
      <c r="O7" s="6" t="s">
        <v>84</v>
      </c>
      <c r="P7" s="33" t="s">
        <v>80</v>
      </c>
      <c r="R7" s="10">
        <f t="shared" si="1"/>
        <v>1</v>
      </c>
      <c r="S7" s="10">
        <f t="shared" si="2"/>
        <v>1</v>
      </c>
      <c r="T7" s="10">
        <f t="shared" si="3"/>
        <v>1</v>
      </c>
      <c r="U7" s="10">
        <f t="shared" si="4"/>
        <v>1</v>
      </c>
      <c r="V7" s="10">
        <f t="shared" si="5"/>
        <v>1</v>
      </c>
      <c r="W7" s="10">
        <f t="shared" si="6"/>
        <v>0</v>
      </c>
      <c r="X7" s="10">
        <f t="shared" si="7"/>
        <v>1</v>
      </c>
      <c r="Y7" s="10">
        <f t="shared" si="8"/>
        <v>1</v>
      </c>
      <c r="Z7" s="10">
        <f t="shared" si="9"/>
        <v>1</v>
      </c>
      <c r="AA7" s="10">
        <f t="shared" si="10"/>
        <v>0</v>
      </c>
      <c r="AB7" s="10">
        <f t="shared" si="11"/>
        <v>0</v>
      </c>
      <c r="AC7" s="10">
        <f t="shared" si="12"/>
        <v>1</v>
      </c>
      <c r="AD7" s="10">
        <f t="shared" si="13"/>
        <v>1</v>
      </c>
      <c r="AE7" s="10">
        <f t="shared" si="14"/>
        <v>1</v>
      </c>
    </row>
    <row r="8" spans="1:31" x14ac:dyDescent="0.25">
      <c r="A8" s="7" t="s">
        <v>49</v>
      </c>
      <c r="B8" s="33">
        <f t="shared" si="0"/>
        <v>8</v>
      </c>
      <c r="C8" s="60" t="s">
        <v>76</v>
      </c>
      <c r="D8" s="6" t="s">
        <v>90</v>
      </c>
      <c r="E8" s="6" t="s">
        <v>64</v>
      </c>
      <c r="F8" s="6" t="s">
        <v>62</v>
      </c>
      <c r="G8" s="6" t="s">
        <v>75</v>
      </c>
      <c r="H8" s="6" t="s">
        <v>83</v>
      </c>
      <c r="I8" s="6" t="s">
        <v>77</v>
      </c>
      <c r="J8" s="6" t="s">
        <v>69</v>
      </c>
      <c r="K8" s="6" t="s">
        <v>63</v>
      </c>
      <c r="L8" s="6" t="s">
        <v>74</v>
      </c>
      <c r="M8" s="6" t="s">
        <v>73</v>
      </c>
      <c r="N8" s="6" t="s">
        <v>85</v>
      </c>
      <c r="O8" s="6" t="s">
        <v>84</v>
      </c>
      <c r="P8" s="33" t="s">
        <v>61</v>
      </c>
      <c r="R8" s="10">
        <f t="shared" si="1"/>
        <v>1</v>
      </c>
      <c r="S8" s="10">
        <f t="shared" si="2"/>
        <v>1</v>
      </c>
      <c r="T8" s="10">
        <f t="shared" si="3"/>
        <v>1</v>
      </c>
      <c r="U8" s="10">
        <f t="shared" si="4"/>
        <v>1</v>
      </c>
      <c r="V8" s="10">
        <f t="shared" si="5"/>
        <v>0</v>
      </c>
      <c r="W8" s="10">
        <f t="shared" si="6"/>
        <v>0</v>
      </c>
      <c r="X8" s="10">
        <f t="shared" si="7"/>
        <v>1</v>
      </c>
      <c r="Y8" s="10">
        <f t="shared" si="8"/>
        <v>0</v>
      </c>
      <c r="Z8" s="10">
        <f t="shared" si="9"/>
        <v>1</v>
      </c>
      <c r="AA8" s="10">
        <f t="shared" si="10"/>
        <v>0</v>
      </c>
      <c r="AB8" s="10">
        <f t="shared" si="11"/>
        <v>0</v>
      </c>
      <c r="AC8" s="10">
        <f t="shared" si="12"/>
        <v>1</v>
      </c>
      <c r="AD8" s="10">
        <f t="shared" si="13"/>
        <v>1</v>
      </c>
      <c r="AE8" s="10">
        <f t="shared" si="14"/>
        <v>0</v>
      </c>
    </row>
    <row r="9" spans="1:31" x14ac:dyDescent="0.25">
      <c r="A9" s="7" t="s">
        <v>50</v>
      </c>
      <c r="B9" s="33">
        <f t="shared" si="0"/>
        <v>4</v>
      </c>
      <c r="C9" s="60" t="s">
        <v>76</v>
      </c>
      <c r="D9" s="6" t="s">
        <v>79</v>
      </c>
      <c r="E9" s="6" t="s">
        <v>78</v>
      </c>
      <c r="F9" s="6" t="s">
        <v>62</v>
      </c>
      <c r="G9" s="6" t="s">
        <v>75</v>
      </c>
      <c r="H9" s="6" t="s">
        <v>83</v>
      </c>
      <c r="I9" s="6" t="s">
        <v>99</v>
      </c>
      <c r="J9" s="6" t="s">
        <v>69</v>
      </c>
      <c r="K9" s="6" t="s">
        <v>100</v>
      </c>
      <c r="L9" s="6" t="s">
        <v>74</v>
      </c>
      <c r="M9" s="6" t="s">
        <v>73</v>
      </c>
      <c r="N9" s="6" t="s">
        <v>70</v>
      </c>
      <c r="O9" s="6" t="s">
        <v>84</v>
      </c>
      <c r="P9" s="33" t="s">
        <v>80</v>
      </c>
      <c r="R9" s="10">
        <f t="shared" si="1"/>
        <v>1</v>
      </c>
      <c r="S9" s="10">
        <f t="shared" si="2"/>
        <v>0</v>
      </c>
      <c r="T9" s="10">
        <f t="shared" si="3"/>
        <v>0</v>
      </c>
      <c r="U9" s="10">
        <f t="shared" si="4"/>
        <v>1</v>
      </c>
      <c r="V9" s="10">
        <f t="shared" si="5"/>
        <v>0</v>
      </c>
      <c r="W9" s="10">
        <f t="shared" si="6"/>
        <v>0</v>
      </c>
      <c r="X9" s="10">
        <f t="shared" si="7"/>
        <v>0</v>
      </c>
      <c r="Y9" s="10">
        <f t="shared" si="8"/>
        <v>0</v>
      </c>
      <c r="Z9" s="10">
        <f t="shared" si="9"/>
        <v>0</v>
      </c>
      <c r="AA9" s="10">
        <f t="shared" si="10"/>
        <v>0</v>
      </c>
      <c r="AB9" s="10">
        <f t="shared" si="11"/>
        <v>0</v>
      </c>
      <c r="AC9" s="10">
        <f t="shared" si="12"/>
        <v>0</v>
      </c>
      <c r="AD9" s="10">
        <f t="shared" si="13"/>
        <v>1</v>
      </c>
      <c r="AE9" s="10">
        <f t="shared" si="14"/>
        <v>1</v>
      </c>
    </row>
    <row r="10" spans="1:31" x14ac:dyDescent="0.25">
      <c r="A10" s="7" t="s">
        <v>32</v>
      </c>
      <c r="B10" s="33">
        <f t="shared" si="0"/>
        <v>12</v>
      </c>
      <c r="C10" s="60" t="s">
        <v>76</v>
      </c>
      <c r="D10" s="6" t="s">
        <v>90</v>
      </c>
      <c r="E10" s="6" t="s">
        <v>64</v>
      </c>
      <c r="F10" s="6" t="s">
        <v>62</v>
      </c>
      <c r="G10" s="6" t="s">
        <v>71</v>
      </c>
      <c r="H10" s="6" t="s">
        <v>68</v>
      </c>
      <c r="I10" s="6" t="s">
        <v>99</v>
      </c>
      <c r="J10" s="6" t="s">
        <v>72</v>
      </c>
      <c r="K10" s="6" t="s">
        <v>63</v>
      </c>
      <c r="L10" s="6" t="s">
        <v>74</v>
      </c>
      <c r="M10" s="6" t="s">
        <v>65</v>
      </c>
      <c r="N10" s="6" t="s">
        <v>85</v>
      </c>
      <c r="O10" s="6" t="s">
        <v>84</v>
      </c>
      <c r="P10" s="33" t="s">
        <v>80</v>
      </c>
      <c r="R10" s="10">
        <f t="shared" si="1"/>
        <v>1</v>
      </c>
      <c r="S10" s="10">
        <f t="shared" si="2"/>
        <v>1</v>
      </c>
      <c r="T10" s="10">
        <f t="shared" si="3"/>
        <v>1</v>
      </c>
      <c r="U10" s="10">
        <f t="shared" si="4"/>
        <v>1</v>
      </c>
      <c r="V10" s="10">
        <f t="shared" si="5"/>
        <v>1</v>
      </c>
      <c r="W10" s="10">
        <f t="shared" si="6"/>
        <v>1</v>
      </c>
      <c r="X10" s="10">
        <f t="shared" si="7"/>
        <v>0</v>
      </c>
      <c r="Y10" s="10">
        <f t="shared" si="8"/>
        <v>1</v>
      </c>
      <c r="Z10" s="10">
        <f t="shared" si="9"/>
        <v>1</v>
      </c>
      <c r="AA10" s="10">
        <f t="shared" si="10"/>
        <v>0</v>
      </c>
      <c r="AB10" s="10">
        <f t="shared" si="11"/>
        <v>1</v>
      </c>
      <c r="AC10" s="10">
        <f t="shared" si="12"/>
        <v>1</v>
      </c>
      <c r="AD10" s="10">
        <f t="shared" si="13"/>
        <v>1</v>
      </c>
      <c r="AE10" s="10">
        <f t="shared" si="14"/>
        <v>1</v>
      </c>
    </row>
    <row r="11" spans="1:31" x14ac:dyDescent="0.25">
      <c r="A11" s="7" t="s">
        <v>52</v>
      </c>
      <c r="B11" s="33">
        <f t="shared" si="0"/>
        <v>8</v>
      </c>
      <c r="C11" s="60" t="s">
        <v>86</v>
      </c>
      <c r="D11" s="6" t="s">
        <v>90</v>
      </c>
      <c r="E11" s="6" t="s">
        <v>64</v>
      </c>
      <c r="F11" s="6" t="s">
        <v>62</v>
      </c>
      <c r="G11" s="6" t="s">
        <v>71</v>
      </c>
      <c r="H11" s="6" t="s">
        <v>83</v>
      </c>
      <c r="I11" s="6" t="s">
        <v>99</v>
      </c>
      <c r="J11" s="6" t="s">
        <v>72</v>
      </c>
      <c r="K11" s="6" t="s">
        <v>63</v>
      </c>
      <c r="L11" s="6" t="s">
        <v>74</v>
      </c>
      <c r="M11" s="6" t="s">
        <v>73</v>
      </c>
      <c r="N11" s="6" t="s">
        <v>85</v>
      </c>
      <c r="O11" s="6" t="s">
        <v>84</v>
      </c>
      <c r="P11" s="33" t="s">
        <v>61</v>
      </c>
      <c r="R11" s="10">
        <f t="shared" si="1"/>
        <v>0</v>
      </c>
      <c r="S11" s="10">
        <f t="shared" si="2"/>
        <v>1</v>
      </c>
      <c r="T11" s="10">
        <f t="shared" si="3"/>
        <v>1</v>
      </c>
      <c r="U11" s="10">
        <f t="shared" si="4"/>
        <v>1</v>
      </c>
      <c r="V11" s="10">
        <f t="shared" si="5"/>
        <v>1</v>
      </c>
      <c r="W11" s="10">
        <f t="shared" si="6"/>
        <v>0</v>
      </c>
      <c r="X11" s="10">
        <f t="shared" si="7"/>
        <v>0</v>
      </c>
      <c r="Y11" s="10">
        <f t="shared" si="8"/>
        <v>1</v>
      </c>
      <c r="Z11" s="10">
        <f t="shared" si="9"/>
        <v>1</v>
      </c>
      <c r="AA11" s="10">
        <f t="shared" si="10"/>
        <v>0</v>
      </c>
      <c r="AB11" s="10">
        <f t="shared" si="11"/>
        <v>0</v>
      </c>
      <c r="AC11" s="10">
        <f t="shared" si="12"/>
        <v>1</v>
      </c>
      <c r="AD11" s="10">
        <f t="shared" si="13"/>
        <v>1</v>
      </c>
      <c r="AE11" s="10">
        <f t="shared" si="14"/>
        <v>0</v>
      </c>
    </row>
    <row r="12" spans="1:31" x14ac:dyDescent="0.25">
      <c r="A12" s="7" t="s">
        <v>53</v>
      </c>
      <c r="B12" s="33">
        <f t="shared" si="0"/>
        <v>6</v>
      </c>
      <c r="C12" s="60" t="s">
        <v>86</v>
      </c>
      <c r="D12" s="6" t="s">
        <v>90</v>
      </c>
      <c r="E12" s="6" t="s">
        <v>64</v>
      </c>
      <c r="F12" s="6" t="s">
        <v>81</v>
      </c>
      <c r="G12" s="6" t="s">
        <v>75</v>
      </c>
      <c r="H12" s="6" t="s">
        <v>83</v>
      </c>
      <c r="I12" s="6" t="s">
        <v>99</v>
      </c>
      <c r="J12" s="6" t="s">
        <v>69</v>
      </c>
      <c r="K12" s="6" t="s">
        <v>63</v>
      </c>
      <c r="L12" s="6" t="s">
        <v>74</v>
      </c>
      <c r="M12" s="6" t="s">
        <v>73</v>
      </c>
      <c r="N12" s="6" t="s">
        <v>85</v>
      </c>
      <c r="O12" s="6" t="s">
        <v>84</v>
      </c>
      <c r="P12" s="33" t="s">
        <v>80</v>
      </c>
      <c r="R12" s="10">
        <f t="shared" si="1"/>
        <v>0</v>
      </c>
      <c r="S12" s="10">
        <f t="shared" si="2"/>
        <v>1</v>
      </c>
      <c r="T12" s="10">
        <f t="shared" si="3"/>
        <v>1</v>
      </c>
      <c r="U12" s="10">
        <f t="shared" si="4"/>
        <v>0</v>
      </c>
      <c r="V12" s="10">
        <f t="shared" si="5"/>
        <v>0</v>
      </c>
      <c r="W12" s="10">
        <f t="shared" si="6"/>
        <v>0</v>
      </c>
      <c r="X12" s="10">
        <f t="shared" si="7"/>
        <v>0</v>
      </c>
      <c r="Y12" s="10">
        <f t="shared" si="8"/>
        <v>0</v>
      </c>
      <c r="Z12" s="10">
        <f t="shared" si="9"/>
        <v>1</v>
      </c>
      <c r="AA12" s="10">
        <f t="shared" si="10"/>
        <v>0</v>
      </c>
      <c r="AB12" s="10">
        <f t="shared" si="11"/>
        <v>0</v>
      </c>
      <c r="AC12" s="10">
        <f t="shared" si="12"/>
        <v>1</v>
      </c>
      <c r="AD12" s="10">
        <f t="shared" si="13"/>
        <v>1</v>
      </c>
      <c r="AE12" s="10">
        <f t="shared" si="14"/>
        <v>1</v>
      </c>
    </row>
    <row r="13" spans="1:31" x14ac:dyDescent="0.25">
      <c r="A13" s="7" t="s">
        <v>54</v>
      </c>
      <c r="B13" s="33">
        <f t="shared" si="0"/>
        <v>10</v>
      </c>
      <c r="C13" s="60" t="s">
        <v>86</v>
      </c>
      <c r="D13" s="6" t="s">
        <v>90</v>
      </c>
      <c r="E13" s="6" t="s">
        <v>64</v>
      </c>
      <c r="F13" s="6" t="s">
        <v>62</v>
      </c>
      <c r="G13" s="6" t="s">
        <v>71</v>
      </c>
      <c r="H13" s="6" t="s">
        <v>83</v>
      </c>
      <c r="I13" s="6" t="s">
        <v>77</v>
      </c>
      <c r="J13" s="6" t="s">
        <v>72</v>
      </c>
      <c r="K13" s="6" t="s">
        <v>63</v>
      </c>
      <c r="L13" s="6" t="s">
        <v>74</v>
      </c>
      <c r="M13" s="6" t="s">
        <v>73</v>
      </c>
      <c r="N13" s="6" t="s">
        <v>85</v>
      </c>
      <c r="O13" s="6" t="s">
        <v>84</v>
      </c>
      <c r="P13" s="33" t="s">
        <v>80</v>
      </c>
      <c r="R13" s="10">
        <f t="shared" si="1"/>
        <v>0</v>
      </c>
      <c r="S13" s="10">
        <f t="shared" si="2"/>
        <v>1</v>
      </c>
      <c r="T13" s="10">
        <f t="shared" si="3"/>
        <v>1</v>
      </c>
      <c r="U13" s="10">
        <f t="shared" si="4"/>
        <v>1</v>
      </c>
      <c r="V13" s="10">
        <f t="shared" si="5"/>
        <v>1</v>
      </c>
      <c r="W13" s="10">
        <f t="shared" si="6"/>
        <v>0</v>
      </c>
      <c r="X13" s="10">
        <f t="shared" si="7"/>
        <v>1</v>
      </c>
      <c r="Y13" s="10">
        <f t="shared" si="8"/>
        <v>1</v>
      </c>
      <c r="Z13" s="10">
        <f t="shared" si="9"/>
        <v>1</v>
      </c>
      <c r="AA13" s="10">
        <f t="shared" si="10"/>
        <v>0</v>
      </c>
      <c r="AB13" s="10">
        <f t="shared" si="11"/>
        <v>0</v>
      </c>
      <c r="AC13" s="10">
        <f t="shared" si="12"/>
        <v>1</v>
      </c>
      <c r="AD13" s="10">
        <f t="shared" si="13"/>
        <v>1</v>
      </c>
      <c r="AE13" s="10">
        <f t="shared" si="14"/>
        <v>1</v>
      </c>
    </row>
    <row r="14" spans="1:31" x14ac:dyDescent="0.25">
      <c r="A14" s="7" t="s">
        <v>55</v>
      </c>
      <c r="B14" s="33">
        <f t="shared" si="0"/>
        <v>11</v>
      </c>
      <c r="C14" s="60" t="s">
        <v>76</v>
      </c>
      <c r="D14" s="6" t="s">
        <v>90</v>
      </c>
      <c r="E14" s="6" t="s">
        <v>64</v>
      </c>
      <c r="F14" s="6" t="s">
        <v>62</v>
      </c>
      <c r="G14" s="6" t="s">
        <v>71</v>
      </c>
      <c r="H14" s="6" t="s">
        <v>83</v>
      </c>
      <c r="I14" s="6" t="s">
        <v>77</v>
      </c>
      <c r="J14" s="6" t="s">
        <v>72</v>
      </c>
      <c r="K14" s="6" t="s">
        <v>63</v>
      </c>
      <c r="L14" s="6" t="s">
        <v>74</v>
      </c>
      <c r="M14" s="6" t="s">
        <v>73</v>
      </c>
      <c r="N14" s="6" t="s">
        <v>85</v>
      </c>
      <c r="O14" s="6" t="s">
        <v>84</v>
      </c>
      <c r="P14" s="33" t="s">
        <v>80</v>
      </c>
      <c r="R14" s="10">
        <f t="shared" si="1"/>
        <v>1</v>
      </c>
      <c r="S14" s="10">
        <f t="shared" si="2"/>
        <v>1</v>
      </c>
      <c r="T14" s="10">
        <f t="shared" si="3"/>
        <v>1</v>
      </c>
      <c r="U14" s="10">
        <f t="shared" si="4"/>
        <v>1</v>
      </c>
      <c r="V14" s="10">
        <f t="shared" si="5"/>
        <v>1</v>
      </c>
      <c r="W14" s="10">
        <f t="shared" si="6"/>
        <v>0</v>
      </c>
      <c r="X14" s="10">
        <f t="shared" si="7"/>
        <v>1</v>
      </c>
      <c r="Y14" s="10">
        <f t="shared" si="8"/>
        <v>1</v>
      </c>
      <c r="Z14" s="10">
        <f t="shared" si="9"/>
        <v>1</v>
      </c>
      <c r="AA14" s="10">
        <f t="shared" si="10"/>
        <v>0</v>
      </c>
      <c r="AB14" s="10">
        <f t="shared" si="11"/>
        <v>0</v>
      </c>
      <c r="AC14" s="10">
        <f t="shared" si="12"/>
        <v>1</v>
      </c>
      <c r="AD14" s="10">
        <f t="shared" si="13"/>
        <v>1</v>
      </c>
      <c r="AE14" s="10">
        <f t="shared" si="14"/>
        <v>1</v>
      </c>
    </row>
    <row r="15" spans="1:31" x14ac:dyDescent="0.25">
      <c r="A15" s="7" t="s">
        <v>43</v>
      </c>
      <c r="B15" s="33">
        <f t="shared" si="0"/>
        <v>9</v>
      </c>
      <c r="C15" s="60" t="s">
        <v>86</v>
      </c>
      <c r="D15" s="6" t="s">
        <v>90</v>
      </c>
      <c r="E15" s="6" t="s">
        <v>64</v>
      </c>
      <c r="F15" s="6" t="s">
        <v>62</v>
      </c>
      <c r="G15" s="6" t="s">
        <v>71</v>
      </c>
      <c r="H15" s="6" t="s">
        <v>68</v>
      </c>
      <c r="I15" s="6" t="s">
        <v>77</v>
      </c>
      <c r="J15" s="6" t="s">
        <v>69</v>
      </c>
      <c r="K15" s="6" t="s">
        <v>63</v>
      </c>
      <c r="L15" s="6" t="s">
        <v>74</v>
      </c>
      <c r="M15" s="6" t="s">
        <v>73</v>
      </c>
      <c r="N15" s="6" t="s">
        <v>85</v>
      </c>
      <c r="O15" s="6" t="s">
        <v>84</v>
      </c>
      <c r="P15" s="33" t="s">
        <v>61</v>
      </c>
      <c r="R15" s="10">
        <f t="shared" si="1"/>
        <v>0</v>
      </c>
      <c r="S15" s="10">
        <f t="shared" si="2"/>
        <v>1</v>
      </c>
      <c r="T15" s="10">
        <f t="shared" si="3"/>
        <v>1</v>
      </c>
      <c r="U15" s="10">
        <f t="shared" si="4"/>
        <v>1</v>
      </c>
      <c r="V15" s="10">
        <f t="shared" si="5"/>
        <v>1</v>
      </c>
      <c r="W15" s="10">
        <f t="shared" si="6"/>
        <v>1</v>
      </c>
      <c r="X15" s="10">
        <f t="shared" si="7"/>
        <v>1</v>
      </c>
      <c r="Y15" s="10">
        <f t="shared" si="8"/>
        <v>0</v>
      </c>
      <c r="Z15" s="10">
        <f t="shared" si="9"/>
        <v>1</v>
      </c>
      <c r="AA15" s="10">
        <f t="shared" si="10"/>
        <v>0</v>
      </c>
      <c r="AB15" s="10">
        <f t="shared" si="11"/>
        <v>0</v>
      </c>
      <c r="AC15" s="10">
        <f t="shared" si="12"/>
        <v>1</v>
      </c>
      <c r="AD15" s="10">
        <f t="shared" si="13"/>
        <v>1</v>
      </c>
      <c r="AE15" s="10">
        <f t="shared" si="14"/>
        <v>0</v>
      </c>
    </row>
    <row r="16" spans="1:31" x14ac:dyDescent="0.25">
      <c r="A16" s="7" t="s">
        <v>33</v>
      </c>
      <c r="B16" s="33">
        <f t="shared" si="0"/>
        <v>10</v>
      </c>
      <c r="C16" s="60" t="s">
        <v>86</v>
      </c>
      <c r="D16" s="6" t="s">
        <v>79</v>
      </c>
      <c r="E16" s="6" t="s">
        <v>64</v>
      </c>
      <c r="F16" s="6" t="s">
        <v>62</v>
      </c>
      <c r="G16" s="6" t="s">
        <v>71</v>
      </c>
      <c r="H16" s="6" t="s">
        <v>68</v>
      </c>
      <c r="I16" s="6" t="s">
        <v>77</v>
      </c>
      <c r="J16" s="6" t="s">
        <v>69</v>
      </c>
      <c r="K16" s="6" t="s">
        <v>63</v>
      </c>
      <c r="L16" s="6" t="s">
        <v>67</v>
      </c>
      <c r="M16" s="6" t="s">
        <v>73</v>
      </c>
      <c r="N16" s="6" t="s">
        <v>85</v>
      </c>
      <c r="O16" s="6" t="s">
        <v>84</v>
      </c>
      <c r="P16" s="33" t="s">
        <v>80</v>
      </c>
      <c r="R16" s="10">
        <f t="shared" si="1"/>
        <v>0</v>
      </c>
      <c r="S16" s="10">
        <f t="shared" si="2"/>
        <v>0</v>
      </c>
      <c r="T16" s="10">
        <f t="shared" si="3"/>
        <v>1</v>
      </c>
      <c r="U16" s="10">
        <f t="shared" si="4"/>
        <v>1</v>
      </c>
      <c r="V16" s="10">
        <f t="shared" si="5"/>
        <v>1</v>
      </c>
      <c r="W16" s="10">
        <f t="shared" si="6"/>
        <v>1</v>
      </c>
      <c r="X16" s="10">
        <f t="shared" si="7"/>
        <v>1</v>
      </c>
      <c r="Y16" s="10">
        <f t="shared" si="8"/>
        <v>0</v>
      </c>
      <c r="Z16" s="10">
        <f t="shared" si="9"/>
        <v>1</v>
      </c>
      <c r="AA16" s="10">
        <f t="shared" si="10"/>
        <v>1</v>
      </c>
      <c r="AB16" s="10">
        <f t="shared" si="11"/>
        <v>0</v>
      </c>
      <c r="AC16" s="10">
        <f t="shared" si="12"/>
        <v>1</v>
      </c>
      <c r="AD16" s="10">
        <f t="shared" si="13"/>
        <v>1</v>
      </c>
      <c r="AE16" s="10">
        <f t="shared" si="14"/>
        <v>1</v>
      </c>
    </row>
    <row r="17" spans="1:39" x14ac:dyDescent="0.25">
      <c r="A17" s="7" t="s">
        <v>34</v>
      </c>
      <c r="B17" s="33">
        <f t="shared" si="0"/>
        <v>10</v>
      </c>
      <c r="C17" s="60" t="s">
        <v>76</v>
      </c>
      <c r="D17" s="6" t="s">
        <v>90</v>
      </c>
      <c r="E17" s="6" t="s">
        <v>64</v>
      </c>
      <c r="F17" s="6" t="s">
        <v>62</v>
      </c>
      <c r="G17" s="6" t="s">
        <v>71</v>
      </c>
      <c r="H17" s="6" t="s">
        <v>83</v>
      </c>
      <c r="I17" s="6" t="s">
        <v>77</v>
      </c>
      <c r="J17" s="6" t="s">
        <v>69</v>
      </c>
      <c r="K17" s="6" t="s">
        <v>63</v>
      </c>
      <c r="L17" s="6" t="s">
        <v>74</v>
      </c>
      <c r="M17" s="6" t="s">
        <v>73</v>
      </c>
      <c r="N17" s="6" t="s">
        <v>85</v>
      </c>
      <c r="O17" s="6" t="s">
        <v>84</v>
      </c>
      <c r="P17" s="33" t="s">
        <v>80</v>
      </c>
      <c r="R17" s="10">
        <f t="shared" si="1"/>
        <v>1</v>
      </c>
      <c r="S17" s="10">
        <f t="shared" si="2"/>
        <v>1</v>
      </c>
      <c r="T17" s="10">
        <f t="shared" si="3"/>
        <v>1</v>
      </c>
      <c r="U17" s="10">
        <f t="shared" si="4"/>
        <v>1</v>
      </c>
      <c r="V17" s="10">
        <f t="shared" si="5"/>
        <v>1</v>
      </c>
      <c r="W17" s="10">
        <f t="shared" si="6"/>
        <v>0</v>
      </c>
      <c r="X17" s="10">
        <f t="shared" si="7"/>
        <v>1</v>
      </c>
      <c r="Y17" s="10">
        <f t="shared" si="8"/>
        <v>0</v>
      </c>
      <c r="Z17" s="10">
        <f t="shared" si="9"/>
        <v>1</v>
      </c>
      <c r="AA17" s="10">
        <f t="shared" si="10"/>
        <v>0</v>
      </c>
      <c r="AB17" s="10">
        <f t="shared" si="11"/>
        <v>0</v>
      </c>
      <c r="AC17" s="10">
        <f t="shared" si="12"/>
        <v>1</v>
      </c>
      <c r="AD17" s="10">
        <f t="shared" si="13"/>
        <v>1</v>
      </c>
      <c r="AE17" s="10">
        <f t="shared" si="14"/>
        <v>1</v>
      </c>
    </row>
    <row r="18" spans="1:39" x14ac:dyDescent="0.25">
      <c r="A18" s="7" t="s">
        <v>35</v>
      </c>
      <c r="B18" s="33">
        <f t="shared" si="0"/>
        <v>11</v>
      </c>
      <c r="C18" s="60" t="s">
        <v>76</v>
      </c>
      <c r="D18" s="6" t="s">
        <v>90</v>
      </c>
      <c r="E18" s="6" t="s">
        <v>64</v>
      </c>
      <c r="F18" s="6" t="s">
        <v>62</v>
      </c>
      <c r="G18" s="6" t="s">
        <v>71</v>
      </c>
      <c r="H18" s="6" t="s">
        <v>68</v>
      </c>
      <c r="I18" s="6" t="s">
        <v>99</v>
      </c>
      <c r="J18" s="6" t="s">
        <v>72</v>
      </c>
      <c r="K18" s="6" t="s">
        <v>63</v>
      </c>
      <c r="L18" s="6" t="s">
        <v>74</v>
      </c>
      <c r="M18" s="6" t="s">
        <v>73</v>
      </c>
      <c r="N18" s="6" t="s">
        <v>85</v>
      </c>
      <c r="O18" s="6" t="s">
        <v>84</v>
      </c>
      <c r="P18" s="33" t="s">
        <v>80</v>
      </c>
      <c r="R18" s="10">
        <f t="shared" si="1"/>
        <v>1</v>
      </c>
      <c r="S18" s="10">
        <f t="shared" si="2"/>
        <v>1</v>
      </c>
      <c r="T18" s="10">
        <f t="shared" si="3"/>
        <v>1</v>
      </c>
      <c r="U18" s="10">
        <f t="shared" si="4"/>
        <v>1</v>
      </c>
      <c r="V18" s="10">
        <f t="shared" si="5"/>
        <v>1</v>
      </c>
      <c r="W18" s="10">
        <f t="shared" si="6"/>
        <v>1</v>
      </c>
      <c r="X18" s="10">
        <f t="shared" si="7"/>
        <v>0</v>
      </c>
      <c r="Y18" s="10">
        <f t="shared" si="8"/>
        <v>1</v>
      </c>
      <c r="Z18" s="10">
        <f t="shared" si="9"/>
        <v>1</v>
      </c>
      <c r="AA18" s="10">
        <f t="shared" si="10"/>
        <v>0</v>
      </c>
      <c r="AB18" s="10">
        <f t="shared" si="11"/>
        <v>0</v>
      </c>
      <c r="AC18" s="10">
        <f t="shared" si="12"/>
        <v>1</v>
      </c>
      <c r="AD18" s="10">
        <f t="shared" si="13"/>
        <v>1</v>
      </c>
      <c r="AE18" s="10">
        <f t="shared" si="14"/>
        <v>1</v>
      </c>
    </row>
    <row r="19" spans="1:39" x14ac:dyDescent="0.25">
      <c r="A19" s="7" t="s">
        <v>56</v>
      </c>
      <c r="B19" s="33">
        <f t="shared" si="0"/>
        <v>6</v>
      </c>
      <c r="C19" s="60" t="s">
        <v>86</v>
      </c>
      <c r="D19" s="6" t="s">
        <v>90</v>
      </c>
      <c r="E19" s="6" t="s">
        <v>64</v>
      </c>
      <c r="F19" s="6" t="s">
        <v>62</v>
      </c>
      <c r="G19" s="6" t="s">
        <v>75</v>
      </c>
      <c r="H19" s="6" t="s">
        <v>83</v>
      </c>
      <c r="I19" s="6" t="s">
        <v>77</v>
      </c>
      <c r="J19" s="6" t="s">
        <v>69</v>
      </c>
      <c r="K19" s="6" t="s">
        <v>63</v>
      </c>
      <c r="L19" s="6" t="s">
        <v>74</v>
      </c>
      <c r="M19" s="6" t="s">
        <v>73</v>
      </c>
      <c r="N19" s="6" t="s">
        <v>70</v>
      </c>
      <c r="O19" s="6" t="s">
        <v>91</v>
      </c>
      <c r="P19" s="33" t="s">
        <v>80</v>
      </c>
      <c r="R19" s="10">
        <f t="shared" si="1"/>
        <v>0</v>
      </c>
      <c r="S19" s="10">
        <f t="shared" si="2"/>
        <v>1</v>
      </c>
      <c r="T19" s="10">
        <f t="shared" si="3"/>
        <v>1</v>
      </c>
      <c r="U19" s="10">
        <f t="shared" si="4"/>
        <v>1</v>
      </c>
      <c r="V19" s="10">
        <f t="shared" si="5"/>
        <v>0</v>
      </c>
      <c r="W19" s="10">
        <f t="shared" si="6"/>
        <v>0</v>
      </c>
      <c r="X19" s="10">
        <f t="shared" si="7"/>
        <v>1</v>
      </c>
      <c r="Y19" s="10">
        <f t="shared" si="8"/>
        <v>0</v>
      </c>
      <c r="Z19" s="10">
        <f t="shared" si="9"/>
        <v>1</v>
      </c>
      <c r="AA19" s="10">
        <f t="shared" si="10"/>
        <v>0</v>
      </c>
      <c r="AB19" s="10">
        <f t="shared" si="11"/>
        <v>0</v>
      </c>
      <c r="AC19" s="10">
        <f t="shared" si="12"/>
        <v>0</v>
      </c>
      <c r="AD19" s="10">
        <f t="shared" si="13"/>
        <v>0</v>
      </c>
      <c r="AE19" s="10">
        <f t="shared" si="14"/>
        <v>1</v>
      </c>
    </row>
    <row r="20" spans="1:39" x14ac:dyDescent="0.25">
      <c r="A20" s="7" t="s">
        <v>58</v>
      </c>
      <c r="B20" s="33">
        <f t="shared" si="0"/>
        <v>7</v>
      </c>
      <c r="C20" s="60" t="s">
        <v>86</v>
      </c>
      <c r="D20" s="6" t="s">
        <v>79</v>
      </c>
      <c r="E20" s="6" t="s">
        <v>64</v>
      </c>
      <c r="F20" s="6" t="s">
        <v>81</v>
      </c>
      <c r="G20" s="6" t="s">
        <v>71</v>
      </c>
      <c r="H20" s="6" t="s">
        <v>83</v>
      </c>
      <c r="I20" s="6" t="s">
        <v>77</v>
      </c>
      <c r="J20" s="6" t="s">
        <v>69</v>
      </c>
      <c r="K20" s="6" t="s">
        <v>63</v>
      </c>
      <c r="L20" s="6" t="s">
        <v>74</v>
      </c>
      <c r="M20" s="6" t="s">
        <v>73</v>
      </c>
      <c r="N20" s="6" t="s">
        <v>85</v>
      </c>
      <c r="O20" s="6" t="s">
        <v>84</v>
      </c>
      <c r="P20" s="33" t="s">
        <v>80</v>
      </c>
      <c r="R20" s="10">
        <f t="shared" si="1"/>
        <v>0</v>
      </c>
      <c r="S20" s="10">
        <f t="shared" si="2"/>
        <v>0</v>
      </c>
      <c r="T20" s="10">
        <f t="shared" si="3"/>
        <v>1</v>
      </c>
      <c r="U20" s="10">
        <f t="shared" si="4"/>
        <v>0</v>
      </c>
      <c r="V20" s="10">
        <f t="shared" si="5"/>
        <v>1</v>
      </c>
      <c r="W20" s="10">
        <f t="shared" si="6"/>
        <v>0</v>
      </c>
      <c r="X20" s="10">
        <f t="shared" si="7"/>
        <v>1</v>
      </c>
      <c r="Y20" s="10">
        <f t="shared" si="8"/>
        <v>0</v>
      </c>
      <c r="Z20" s="10">
        <f t="shared" si="9"/>
        <v>1</v>
      </c>
      <c r="AA20" s="10">
        <f t="shared" si="10"/>
        <v>0</v>
      </c>
      <c r="AB20" s="10">
        <f t="shared" si="11"/>
        <v>0</v>
      </c>
      <c r="AC20" s="10">
        <f t="shared" si="12"/>
        <v>1</v>
      </c>
      <c r="AD20" s="10">
        <f t="shared" si="13"/>
        <v>1</v>
      </c>
      <c r="AE20" s="10">
        <f t="shared" si="14"/>
        <v>1</v>
      </c>
    </row>
    <row r="21" spans="1:39" ht="15.75" thickBot="1" x14ac:dyDescent="0.3">
      <c r="A21" s="34" t="s">
        <v>44</v>
      </c>
      <c r="B21" s="36">
        <f t="shared" si="0"/>
        <v>9.5</v>
      </c>
      <c r="C21" s="61" t="str">
        <f t="shared" ref="C21:P21" si="15">IF(C31&gt;0.5, C27, C28)</f>
        <v>Atl</v>
      </c>
      <c r="D21" s="35" t="str">
        <f t="shared" si="15"/>
        <v>Oak</v>
      </c>
      <c r="E21" s="35" t="str">
        <f t="shared" si="15"/>
        <v>Car</v>
      </c>
      <c r="F21" s="35" t="str">
        <f t="shared" si="15"/>
        <v>Balt</v>
      </c>
      <c r="G21" s="35" t="str">
        <f t="shared" si="15"/>
        <v>T.B.</v>
      </c>
      <c r="H21" s="35" t="str">
        <f t="shared" si="15"/>
        <v>Det</v>
      </c>
      <c r="I21" s="35" t="str">
        <f t="shared" si="15"/>
        <v>Indy</v>
      </c>
      <c r="J21" s="65" t="s">
        <v>89</v>
      </c>
      <c r="K21" s="35" t="str">
        <f t="shared" si="15"/>
        <v>Buff</v>
      </c>
      <c r="L21" s="35" t="str">
        <f t="shared" si="15"/>
        <v>Pitt</v>
      </c>
      <c r="M21" s="35" t="str">
        <f t="shared" si="15"/>
        <v>Jax</v>
      </c>
      <c r="N21" s="35" t="str">
        <f t="shared" si="15"/>
        <v>Wash</v>
      </c>
      <c r="O21" s="35" t="str">
        <f t="shared" si="15"/>
        <v>N.E.</v>
      </c>
      <c r="P21" s="36" t="str">
        <f t="shared" si="15"/>
        <v>S.F.</v>
      </c>
      <c r="R21" s="10">
        <f t="shared" si="1"/>
        <v>0</v>
      </c>
      <c r="S21" s="10">
        <f t="shared" si="2"/>
        <v>1</v>
      </c>
      <c r="T21" s="10">
        <f t="shared" si="3"/>
        <v>1</v>
      </c>
      <c r="U21" s="10">
        <f t="shared" si="4"/>
        <v>1</v>
      </c>
      <c r="V21" s="10">
        <f t="shared" si="5"/>
        <v>1</v>
      </c>
      <c r="W21" s="10">
        <f t="shared" si="6"/>
        <v>0</v>
      </c>
      <c r="X21" s="10">
        <f t="shared" si="7"/>
        <v>1</v>
      </c>
      <c r="Y21" s="50">
        <v>0.5</v>
      </c>
      <c r="Z21" s="10">
        <f t="shared" si="9"/>
        <v>1</v>
      </c>
      <c r="AA21" s="10">
        <f t="shared" si="10"/>
        <v>0</v>
      </c>
      <c r="AB21" s="10">
        <f t="shared" si="11"/>
        <v>0</v>
      </c>
      <c r="AC21" s="10">
        <f t="shared" si="12"/>
        <v>1</v>
      </c>
      <c r="AD21" s="10">
        <f t="shared" si="13"/>
        <v>1</v>
      </c>
      <c r="AE21" s="10">
        <f t="shared" si="14"/>
        <v>1</v>
      </c>
    </row>
    <row r="22" spans="1:39" x14ac:dyDescent="0.25">
      <c r="A22" s="28" t="s">
        <v>98</v>
      </c>
    </row>
    <row r="23" spans="1:39" x14ac:dyDescent="0.25">
      <c r="A23" s="27"/>
      <c r="C23" s="6" t="s">
        <v>76</v>
      </c>
      <c r="D23" s="6" t="s">
        <v>90</v>
      </c>
      <c r="E23" s="6" t="s">
        <v>64</v>
      </c>
      <c r="F23" s="6" t="s">
        <v>62</v>
      </c>
      <c r="G23" s="6" t="s">
        <v>71</v>
      </c>
      <c r="H23" s="6" t="s">
        <v>68</v>
      </c>
      <c r="I23" s="6" t="s">
        <v>77</v>
      </c>
      <c r="J23" s="6" t="s">
        <v>72</v>
      </c>
      <c r="K23" s="6" t="s">
        <v>63</v>
      </c>
      <c r="L23" s="6" t="s">
        <v>67</v>
      </c>
      <c r="M23" s="6" t="s">
        <v>65</v>
      </c>
      <c r="N23" s="6" t="s">
        <v>85</v>
      </c>
      <c r="O23" s="6" t="s">
        <v>84</v>
      </c>
      <c r="P23" s="6" t="s">
        <v>80</v>
      </c>
    </row>
    <row r="24" spans="1:39" x14ac:dyDescent="0.25">
      <c r="A24" s="37"/>
      <c r="C24" s="10">
        <v>1</v>
      </c>
      <c r="D24" s="10">
        <v>1</v>
      </c>
      <c r="E24" s="10">
        <v>1</v>
      </c>
      <c r="F24" s="10">
        <v>1</v>
      </c>
      <c r="G24" s="10">
        <v>1</v>
      </c>
      <c r="H24" s="10">
        <v>1</v>
      </c>
      <c r="I24" s="10">
        <v>1</v>
      </c>
      <c r="J24" s="10">
        <v>1</v>
      </c>
      <c r="K24" s="10">
        <v>1</v>
      </c>
      <c r="L24" s="10">
        <v>1</v>
      </c>
      <c r="M24" s="10">
        <v>1</v>
      </c>
      <c r="N24" s="10">
        <v>1</v>
      </c>
      <c r="O24" s="10">
        <v>1</v>
      </c>
      <c r="P24" s="10">
        <v>1</v>
      </c>
    </row>
    <row r="26" spans="1:39" s="45" customFormat="1" x14ac:dyDescent="0.25">
      <c r="A26" s="43" t="s">
        <v>42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</row>
    <row r="27" spans="1:39" customFormat="1" x14ac:dyDescent="0.25">
      <c r="A27" s="46" t="s">
        <v>37</v>
      </c>
      <c r="B27" s="3"/>
      <c r="C27" s="3" t="s">
        <v>86</v>
      </c>
      <c r="D27" s="3" t="s">
        <v>90</v>
      </c>
      <c r="E27" s="3" t="s">
        <v>64</v>
      </c>
      <c r="F27" s="3" t="s">
        <v>62</v>
      </c>
      <c r="G27" s="3" t="s">
        <v>71</v>
      </c>
      <c r="H27" s="3" t="s">
        <v>68</v>
      </c>
      <c r="I27" s="3" t="s">
        <v>77</v>
      </c>
      <c r="J27" s="50" t="s">
        <v>89</v>
      </c>
      <c r="K27" s="3" t="s">
        <v>63</v>
      </c>
      <c r="L27" s="3" t="s">
        <v>74</v>
      </c>
      <c r="M27" s="3" t="s">
        <v>73</v>
      </c>
      <c r="N27" s="3" t="s">
        <v>85</v>
      </c>
      <c r="O27" s="3" t="s">
        <v>84</v>
      </c>
      <c r="P27" s="3" t="s">
        <v>80</v>
      </c>
      <c r="Q27" s="3"/>
      <c r="R27" s="3">
        <f t="shared" ref="R27:X27" si="16">IF(C27=C$23,1,0)</f>
        <v>0</v>
      </c>
      <c r="S27" s="3">
        <f t="shared" si="16"/>
        <v>1</v>
      </c>
      <c r="T27" s="3">
        <f t="shared" si="16"/>
        <v>1</v>
      </c>
      <c r="U27" s="3">
        <f t="shared" si="16"/>
        <v>1</v>
      </c>
      <c r="V27" s="3">
        <f t="shared" si="16"/>
        <v>1</v>
      </c>
      <c r="W27" s="3">
        <f t="shared" si="16"/>
        <v>1</v>
      </c>
      <c r="X27" s="3">
        <f t="shared" si="16"/>
        <v>1</v>
      </c>
      <c r="Y27" s="50">
        <v>0.5</v>
      </c>
      <c r="Z27" s="3">
        <f t="shared" ref="Z27:AE27" si="17">IF(K27=K$23,1,0)</f>
        <v>1</v>
      </c>
      <c r="AA27" s="3">
        <f t="shared" si="17"/>
        <v>0</v>
      </c>
      <c r="AB27" s="3">
        <f t="shared" si="17"/>
        <v>0</v>
      </c>
      <c r="AC27" s="3">
        <f t="shared" si="17"/>
        <v>1</v>
      </c>
      <c r="AD27" s="3">
        <f t="shared" si="17"/>
        <v>1</v>
      </c>
      <c r="AE27" s="3">
        <f t="shared" si="17"/>
        <v>1</v>
      </c>
      <c r="AF27" s="3"/>
      <c r="AG27" s="3"/>
      <c r="AH27" s="3"/>
      <c r="AI27" s="3"/>
      <c r="AJ27" s="3"/>
      <c r="AK27" s="3"/>
      <c r="AL27" s="3"/>
      <c r="AM27" s="3"/>
    </row>
    <row r="28" spans="1:39" customFormat="1" x14ac:dyDescent="0.25">
      <c r="A28" s="46" t="s">
        <v>38</v>
      </c>
      <c r="B28" s="3"/>
      <c r="C28" s="3" t="s">
        <v>76</v>
      </c>
      <c r="D28" s="3" t="s">
        <v>79</v>
      </c>
      <c r="E28" s="3" t="s">
        <v>78</v>
      </c>
      <c r="F28" s="3" t="s">
        <v>81</v>
      </c>
      <c r="G28" s="3" t="s">
        <v>75</v>
      </c>
      <c r="H28" s="3" t="s">
        <v>83</v>
      </c>
      <c r="I28" s="3" t="s">
        <v>99</v>
      </c>
      <c r="J28" s="50" t="s">
        <v>89</v>
      </c>
      <c r="K28" s="3" t="s">
        <v>100</v>
      </c>
      <c r="L28" s="3" t="s">
        <v>67</v>
      </c>
      <c r="M28" s="3" t="s">
        <v>65</v>
      </c>
      <c r="N28" s="3" t="s">
        <v>70</v>
      </c>
      <c r="O28" s="3" t="s">
        <v>91</v>
      </c>
      <c r="P28" s="3" t="s">
        <v>61</v>
      </c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</row>
    <row r="29" spans="1:39" customFormat="1" x14ac:dyDescent="0.25">
      <c r="A29" s="46" t="s">
        <v>39</v>
      </c>
      <c r="B29" s="3"/>
      <c r="C29" s="3">
        <f>COUNTIF(C3:C20,C27)</f>
        <v>10</v>
      </c>
      <c r="D29" s="3">
        <f t="shared" ref="D29:P29" si="18">COUNTIF(D3:D20,D27)</f>
        <v>15</v>
      </c>
      <c r="E29" s="3">
        <f t="shared" si="18"/>
        <v>15</v>
      </c>
      <c r="F29" s="3">
        <f t="shared" si="18"/>
        <v>14</v>
      </c>
      <c r="G29" s="3">
        <f t="shared" si="18"/>
        <v>13</v>
      </c>
      <c r="H29" s="3">
        <f t="shared" si="18"/>
        <v>8</v>
      </c>
      <c r="I29" s="3">
        <f t="shared" si="18"/>
        <v>13</v>
      </c>
      <c r="J29" s="50">
        <v>9</v>
      </c>
      <c r="K29" s="3">
        <f t="shared" si="18"/>
        <v>17</v>
      </c>
      <c r="L29" s="3">
        <f t="shared" si="18"/>
        <v>15</v>
      </c>
      <c r="M29" s="3">
        <f t="shared" si="18"/>
        <v>17</v>
      </c>
      <c r="N29" s="3">
        <f t="shared" si="18"/>
        <v>16</v>
      </c>
      <c r="O29" s="3">
        <f t="shared" si="18"/>
        <v>16</v>
      </c>
      <c r="P29" s="3">
        <f t="shared" si="18"/>
        <v>12</v>
      </c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</row>
    <row r="30" spans="1:39" customFormat="1" x14ac:dyDescent="0.25">
      <c r="A30" s="46" t="s">
        <v>40</v>
      </c>
      <c r="B30" s="3"/>
      <c r="C30" s="3">
        <f>COUNTIF(C3:C20,C28)</f>
        <v>8</v>
      </c>
      <c r="D30" s="3">
        <f t="shared" ref="D30:P30" si="19">COUNTIF(D3:D20,D28)</f>
        <v>3</v>
      </c>
      <c r="E30" s="3">
        <f t="shared" si="19"/>
        <v>3</v>
      </c>
      <c r="F30" s="3">
        <f t="shared" si="19"/>
        <v>4</v>
      </c>
      <c r="G30" s="3">
        <f t="shared" si="19"/>
        <v>5</v>
      </c>
      <c r="H30" s="3">
        <f t="shared" si="19"/>
        <v>10</v>
      </c>
      <c r="I30" s="3">
        <f t="shared" si="19"/>
        <v>5</v>
      </c>
      <c r="J30" s="50">
        <v>9</v>
      </c>
      <c r="K30" s="3">
        <f t="shared" si="19"/>
        <v>1</v>
      </c>
      <c r="L30" s="3">
        <f t="shared" si="19"/>
        <v>3</v>
      </c>
      <c r="M30" s="3">
        <f t="shared" si="19"/>
        <v>1</v>
      </c>
      <c r="N30" s="3">
        <f t="shared" si="19"/>
        <v>2</v>
      </c>
      <c r="O30" s="3">
        <f t="shared" si="19"/>
        <v>2</v>
      </c>
      <c r="P30" s="3">
        <f t="shared" si="19"/>
        <v>6</v>
      </c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</row>
    <row r="31" spans="1:39" customFormat="1" x14ac:dyDescent="0.25">
      <c r="A31" s="46" t="s">
        <v>41</v>
      </c>
      <c r="B31" s="3"/>
      <c r="C31" s="47">
        <f>C29/SUM(C29:C30)</f>
        <v>0.55555555555555558</v>
      </c>
      <c r="D31" s="47">
        <f t="shared" ref="D31:P31" si="20">D29/SUM(D29:D30)</f>
        <v>0.83333333333333337</v>
      </c>
      <c r="E31" s="47">
        <f t="shared" si="20"/>
        <v>0.83333333333333337</v>
      </c>
      <c r="F31" s="47">
        <f t="shared" si="20"/>
        <v>0.77777777777777779</v>
      </c>
      <c r="G31" s="47">
        <f t="shared" si="20"/>
        <v>0.72222222222222221</v>
      </c>
      <c r="H31" s="47">
        <f t="shared" si="20"/>
        <v>0.44444444444444442</v>
      </c>
      <c r="I31" s="47">
        <f t="shared" si="20"/>
        <v>0.72222222222222221</v>
      </c>
      <c r="J31" s="47">
        <f t="shared" si="20"/>
        <v>0.5</v>
      </c>
      <c r="K31" s="47">
        <f t="shared" si="20"/>
        <v>0.94444444444444442</v>
      </c>
      <c r="L31" s="47">
        <f t="shared" si="20"/>
        <v>0.83333333333333337</v>
      </c>
      <c r="M31" s="47">
        <f t="shared" si="20"/>
        <v>0.94444444444444442</v>
      </c>
      <c r="N31" s="47">
        <f t="shared" si="20"/>
        <v>0.88888888888888884</v>
      </c>
      <c r="O31" s="47">
        <f t="shared" si="20"/>
        <v>0.88888888888888884</v>
      </c>
      <c r="P31" s="47">
        <f t="shared" si="20"/>
        <v>0.66666666666666663</v>
      </c>
      <c r="Q31" s="47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</row>
    <row r="33" spans="1:30" s="45" customFormat="1" x14ac:dyDescent="0.25">
      <c r="A33" s="43" t="s">
        <v>23</v>
      </c>
      <c r="B33" s="44">
        <f>SUM(R27:AE27)</f>
        <v>10.5</v>
      </c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</row>
  </sheetData>
  <conditionalFormatting sqref="C3:C21">
    <cfRule type="cellIs" dxfId="228" priority="618" operator="notEqual">
      <formula>$C$23</formula>
    </cfRule>
  </conditionalFormatting>
  <conditionalFormatting sqref="D3:D21">
    <cfRule type="cellIs" dxfId="227" priority="620" operator="notEqual">
      <formula>$D$23</formula>
    </cfRule>
  </conditionalFormatting>
  <conditionalFormatting sqref="E3:E21">
    <cfRule type="cellIs" dxfId="226" priority="622" operator="notEqual">
      <formula>$E$23</formula>
    </cfRule>
  </conditionalFormatting>
  <conditionalFormatting sqref="F3:F21">
    <cfRule type="cellIs" dxfId="225" priority="624" operator="notEqual">
      <formula>$F$23</formula>
    </cfRule>
  </conditionalFormatting>
  <conditionalFormatting sqref="G3:G21">
    <cfRule type="cellIs" dxfId="224" priority="626" operator="notEqual">
      <formula>$G$23</formula>
    </cfRule>
  </conditionalFormatting>
  <conditionalFormatting sqref="H3:H21">
    <cfRule type="cellIs" dxfId="223" priority="628" operator="notEqual">
      <formula>$H$23</formula>
    </cfRule>
  </conditionalFormatting>
  <conditionalFormatting sqref="I3:I21">
    <cfRule type="cellIs" dxfId="222" priority="630" operator="notEqual">
      <formula>$I$23</formula>
    </cfRule>
  </conditionalFormatting>
  <conditionalFormatting sqref="J3:J20">
    <cfRule type="cellIs" dxfId="221" priority="632" operator="notEqual">
      <formula>$J$23</formula>
    </cfRule>
  </conditionalFormatting>
  <conditionalFormatting sqref="K3:K21">
    <cfRule type="cellIs" dxfId="220" priority="634" operator="notEqual">
      <formula>$K$23</formula>
    </cfRule>
  </conditionalFormatting>
  <conditionalFormatting sqref="L3:L21">
    <cfRule type="cellIs" dxfId="219" priority="636" operator="notEqual">
      <formula>$L$23</formula>
    </cfRule>
  </conditionalFormatting>
  <conditionalFormatting sqref="M3:M21">
    <cfRule type="cellIs" dxfId="218" priority="638" operator="notEqual">
      <formula>$M$23</formula>
    </cfRule>
  </conditionalFormatting>
  <conditionalFormatting sqref="N3:N21">
    <cfRule type="cellIs" dxfId="217" priority="640" operator="notEqual">
      <formula>$N$23</formula>
    </cfRule>
  </conditionalFormatting>
  <conditionalFormatting sqref="O3:O21">
    <cfRule type="cellIs" dxfId="216" priority="642" operator="notEqual">
      <formula>$O$23</formula>
    </cfRule>
  </conditionalFormatting>
  <conditionalFormatting sqref="P3:P21">
    <cfRule type="cellIs" dxfId="215" priority="644" operator="notEqual">
      <formula>$P$23</formula>
    </cfRule>
  </conditionalFormatting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3"/>
  <sheetViews>
    <sheetView workbookViewId="0">
      <selection activeCell="E1" sqref="E1"/>
    </sheetView>
  </sheetViews>
  <sheetFormatPr defaultColWidth="8.85546875" defaultRowHeight="15" x14ac:dyDescent="0.25"/>
  <cols>
    <col min="1" max="1" width="20.7109375" style="38" customWidth="1"/>
    <col min="2" max="2" width="7.42578125" style="10" bestFit="1" customWidth="1"/>
    <col min="3" max="14" width="6.5703125" style="10" bestFit="1" customWidth="1"/>
    <col min="15" max="15" width="7.28515625" style="10" bestFit="1" customWidth="1"/>
    <col min="16" max="16" width="6.5703125" style="10" bestFit="1" customWidth="1"/>
    <col min="17" max="17" width="2.7109375" style="10" customWidth="1"/>
    <col min="18" max="23" width="2" style="10" bestFit="1" customWidth="1"/>
    <col min="24" max="24" width="4" style="10" bestFit="1" customWidth="1"/>
    <col min="25" max="31" width="2" style="10" bestFit="1" customWidth="1"/>
    <col min="32" max="16384" width="8.85546875" style="13"/>
  </cols>
  <sheetData>
    <row r="1" spans="1:31" ht="15.75" x14ac:dyDescent="0.25">
      <c r="A1" s="29" t="s">
        <v>102</v>
      </c>
      <c r="B1" s="30"/>
    </row>
    <row r="2" spans="1:31" ht="15.75" thickBot="1" x14ac:dyDescent="0.3">
      <c r="A2" s="20"/>
      <c r="B2" s="20" t="s">
        <v>0</v>
      </c>
    </row>
    <row r="3" spans="1:31" x14ac:dyDescent="0.25">
      <c r="A3" s="26" t="s">
        <v>28</v>
      </c>
      <c r="B3" s="32">
        <f t="shared" ref="B3:B21" si="0">SUM(R3:AE3)</f>
        <v>9</v>
      </c>
      <c r="C3" s="59" t="s">
        <v>66</v>
      </c>
      <c r="D3" s="31" t="s">
        <v>62</v>
      </c>
      <c r="E3" s="31" t="s">
        <v>85</v>
      </c>
      <c r="F3" s="31" t="s">
        <v>73</v>
      </c>
      <c r="G3" s="31" t="s">
        <v>68</v>
      </c>
      <c r="H3" s="31" t="s">
        <v>84</v>
      </c>
      <c r="I3" s="31" t="s">
        <v>79</v>
      </c>
      <c r="J3" s="31" t="s">
        <v>75</v>
      </c>
      <c r="K3" s="31" t="s">
        <v>91</v>
      </c>
      <c r="L3" s="31" t="s">
        <v>76</v>
      </c>
      <c r="M3" s="31" t="s">
        <v>69</v>
      </c>
      <c r="N3" s="31" t="s">
        <v>65</v>
      </c>
      <c r="O3" s="31" t="s">
        <v>90</v>
      </c>
      <c r="P3" s="32" t="s">
        <v>82</v>
      </c>
      <c r="R3" s="10">
        <f t="shared" ref="R3:R21" si="1">IF(C3=$C$23,1,0)</f>
        <v>1</v>
      </c>
      <c r="S3" s="10">
        <f t="shared" ref="S3:S21" si="2">IF(D3=$D$23,1,0)</f>
        <v>1</v>
      </c>
      <c r="T3" s="10">
        <f t="shared" ref="T3:T21" si="3">IF(E3=$E$23,1,0)</f>
        <v>1</v>
      </c>
      <c r="U3" s="10">
        <f t="shared" ref="U3:U21" si="4">IF(F3=$F$23,1,0)</f>
        <v>1</v>
      </c>
      <c r="V3" s="10">
        <f t="shared" ref="V3:V21" si="5">IF(G3=$G$23,1,0)</f>
        <v>0</v>
      </c>
      <c r="W3" s="10">
        <f t="shared" ref="W3:W21" si="6">IF(H3=$H$23,1,0)</f>
        <v>1</v>
      </c>
      <c r="X3" s="10">
        <f t="shared" ref="X3:X20" si="7">IF(I3=$I$23,1,0)</f>
        <v>1</v>
      </c>
      <c r="Y3" s="10">
        <f t="shared" ref="Y3:Y21" si="8">IF(J3=$J$23,1,0)</f>
        <v>0</v>
      </c>
      <c r="Z3" s="10">
        <f t="shared" ref="Z3:Z21" si="9">IF(K3=$K$23,1,0)</f>
        <v>1</v>
      </c>
      <c r="AA3" s="10">
        <f t="shared" ref="AA3:AA21" si="10">IF(L3=$L$23,1,0)</f>
        <v>1</v>
      </c>
      <c r="AB3" s="10">
        <f t="shared" ref="AB3:AB21" si="11">IF(M3=$M$23,1,0)</f>
        <v>1</v>
      </c>
      <c r="AC3" s="10">
        <f t="shared" ref="AC3:AC21" si="12">IF(N3=$N$23,1,0)</f>
        <v>0</v>
      </c>
      <c r="AD3" s="10">
        <f t="shared" ref="AD3:AD21" si="13">IF(O3=$O$23,1,0)</f>
        <v>0</v>
      </c>
      <c r="AE3" s="10">
        <f t="shared" ref="AE3:AE21" si="14">IF(P3=$P$23,1,0)</f>
        <v>0</v>
      </c>
    </row>
    <row r="4" spans="1:31" x14ac:dyDescent="0.25">
      <c r="A4" s="7" t="s">
        <v>45</v>
      </c>
      <c r="B4" s="33">
        <f t="shared" si="0"/>
        <v>6</v>
      </c>
      <c r="C4" s="60" t="s">
        <v>66</v>
      </c>
      <c r="D4" s="6" t="s">
        <v>86</v>
      </c>
      <c r="E4" s="6" t="s">
        <v>85</v>
      </c>
      <c r="F4" s="6" t="s">
        <v>73</v>
      </c>
      <c r="G4" s="6" t="s">
        <v>68</v>
      </c>
      <c r="H4" s="6" t="s">
        <v>84</v>
      </c>
      <c r="I4" s="6" t="s">
        <v>87</v>
      </c>
      <c r="J4" s="6" t="s">
        <v>75</v>
      </c>
      <c r="K4" s="6" t="s">
        <v>91</v>
      </c>
      <c r="L4" s="6" t="s">
        <v>78</v>
      </c>
      <c r="M4" s="6" t="s">
        <v>69</v>
      </c>
      <c r="N4" s="6" t="s">
        <v>65</v>
      </c>
      <c r="O4" s="6" t="s">
        <v>90</v>
      </c>
      <c r="P4" s="33" t="s">
        <v>82</v>
      </c>
      <c r="R4" s="10">
        <f t="shared" si="1"/>
        <v>1</v>
      </c>
      <c r="S4" s="10">
        <f t="shared" si="2"/>
        <v>0</v>
      </c>
      <c r="T4" s="10">
        <f t="shared" si="3"/>
        <v>1</v>
      </c>
      <c r="U4" s="10">
        <f t="shared" si="4"/>
        <v>1</v>
      </c>
      <c r="V4" s="10">
        <f t="shared" si="5"/>
        <v>0</v>
      </c>
      <c r="W4" s="10">
        <f t="shared" si="6"/>
        <v>1</v>
      </c>
      <c r="X4" s="10">
        <f t="shared" si="7"/>
        <v>0</v>
      </c>
      <c r="Y4" s="10">
        <f t="shared" si="8"/>
        <v>0</v>
      </c>
      <c r="Z4" s="10">
        <f t="shared" si="9"/>
        <v>1</v>
      </c>
      <c r="AA4" s="10">
        <f t="shared" si="10"/>
        <v>0</v>
      </c>
      <c r="AB4" s="10">
        <f t="shared" si="11"/>
        <v>1</v>
      </c>
      <c r="AC4" s="10">
        <f t="shared" si="12"/>
        <v>0</v>
      </c>
      <c r="AD4" s="10">
        <f t="shared" si="13"/>
        <v>0</v>
      </c>
      <c r="AE4" s="10">
        <f t="shared" si="14"/>
        <v>0</v>
      </c>
    </row>
    <row r="5" spans="1:31" x14ac:dyDescent="0.25">
      <c r="A5" s="7" t="s">
        <v>30</v>
      </c>
      <c r="B5" s="33">
        <f t="shared" si="0"/>
        <v>9</v>
      </c>
      <c r="C5" s="60" t="s">
        <v>66</v>
      </c>
      <c r="D5" s="6" t="s">
        <v>86</v>
      </c>
      <c r="E5" s="6" t="s">
        <v>85</v>
      </c>
      <c r="F5" s="6" t="s">
        <v>73</v>
      </c>
      <c r="G5" s="6" t="s">
        <v>68</v>
      </c>
      <c r="H5" s="6" t="s">
        <v>84</v>
      </c>
      <c r="I5" s="6" t="s">
        <v>87</v>
      </c>
      <c r="J5" s="6" t="s">
        <v>70</v>
      </c>
      <c r="K5" s="6" t="s">
        <v>91</v>
      </c>
      <c r="L5" s="6" t="s">
        <v>76</v>
      </c>
      <c r="M5" s="6" t="s">
        <v>69</v>
      </c>
      <c r="N5" s="6" t="s">
        <v>65</v>
      </c>
      <c r="O5" s="6" t="s">
        <v>67</v>
      </c>
      <c r="P5" s="33" t="s">
        <v>82</v>
      </c>
      <c r="R5" s="10">
        <f t="shared" si="1"/>
        <v>1</v>
      </c>
      <c r="S5" s="10">
        <f t="shared" si="2"/>
        <v>0</v>
      </c>
      <c r="T5" s="10">
        <f t="shared" si="3"/>
        <v>1</v>
      </c>
      <c r="U5" s="10">
        <f t="shared" si="4"/>
        <v>1</v>
      </c>
      <c r="V5" s="10">
        <f t="shared" si="5"/>
        <v>0</v>
      </c>
      <c r="W5" s="10">
        <f t="shared" si="6"/>
        <v>1</v>
      </c>
      <c r="X5" s="10">
        <f t="shared" si="7"/>
        <v>0</v>
      </c>
      <c r="Y5" s="10">
        <f t="shared" si="8"/>
        <v>1</v>
      </c>
      <c r="Z5" s="10">
        <f t="shared" si="9"/>
        <v>1</v>
      </c>
      <c r="AA5" s="10">
        <f t="shared" si="10"/>
        <v>1</v>
      </c>
      <c r="AB5" s="10">
        <f t="shared" si="11"/>
        <v>1</v>
      </c>
      <c r="AC5" s="10">
        <f t="shared" si="12"/>
        <v>0</v>
      </c>
      <c r="AD5" s="10">
        <f t="shared" si="13"/>
        <v>1</v>
      </c>
      <c r="AE5" s="10">
        <f t="shared" si="14"/>
        <v>0</v>
      </c>
    </row>
    <row r="6" spans="1:31" x14ac:dyDescent="0.25">
      <c r="A6" s="7" t="s">
        <v>47</v>
      </c>
      <c r="B6" s="33">
        <f t="shared" si="0"/>
        <v>10</v>
      </c>
      <c r="C6" s="60" t="s">
        <v>66</v>
      </c>
      <c r="D6" s="6" t="s">
        <v>86</v>
      </c>
      <c r="E6" s="6" t="s">
        <v>85</v>
      </c>
      <c r="F6" s="6" t="s">
        <v>73</v>
      </c>
      <c r="G6" s="6" t="s">
        <v>68</v>
      </c>
      <c r="H6" s="6" t="s">
        <v>84</v>
      </c>
      <c r="I6" s="6" t="s">
        <v>79</v>
      </c>
      <c r="J6" s="6" t="s">
        <v>75</v>
      </c>
      <c r="K6" s="6" t="s">
        <v>91</v>
      </c>
      <c r="L6" s="6" t="s">
        <v>78</v>
      </c>
      <c r="M6" s="6" t="s">
        <v>69</v>
      </c>
      <c r="N6" s="6" t="s">
        <v>80</v>
      </c>
      <c r="O6" s="6" t="s">
        <v>67</v>
      </c>
      <c r="P6" s="33" t="s">
        <v>63</v>
      </c>
      <c r="R6" s="10">
        <f t="shared" si="1"/>
        <v>1</v>
      </c>
      <c r="S6" s="10">
        <f t="shared" si="2"/>
        <v>0</v>
      </c>
      <c r="T6" s="10">
        <f t="shared" si="3"/>
        <v>1</v>
      </c>
      <c r="U6" s="10">
        <f t="shared" si="4"/>
        <v>1</v>
      </c>
      <c r="V6" s="10">
        <f t="shared" si="5"/>
        <v>0</v>
      </c>
      <c r="W6" s="10">
        <f t="shared" si="6"/>
        <v>1</v>
      </c>
      <c r="X6" s="10">
        <f t="shared" si="7"/>
        <v>1</v>
      </c>
      <c r="Y6" s="10">
        <f t="shared" si="8"/>
        <v>0</v>
      </c>
      <c r="Z6" s="10">
        <f t="shared" si="9"/>
        <v>1</v>
      </c>
      <c r="AA6" s="10">
        <f t="shared" si="10"/>
        <v>0</v>
      </c>
      <c r="AB6" s="10">
        <f t="shared" si="11"/>
        <v>1</v>
      </c>
      <c r="AC6" s="10">
        <f t="shared" si="12"/>
        <v>1</v>
      </c>
      <c r="AD6" s="10">
        <f t="shared" si="13"/>
        <v>1</v>
      </c>
      <c r="AE6" s="10">
        <f t="shared" si="14"/>
        <v>1</v>
      </c>
    </row>
    <row r="7" spans="1:31" x14ac:dyDescent="0.25">
      <c r="A7" s="7" t="s">
        <v>48</v>
      </c>
      <c r="B7" s="33">
        <f t="shared" si="0"/>
        <v>10</v>
      </c>
      <c r="C7" s="60" t="s">
        <v>66</v>
      </c>
      <c r="D7" s="6" t="s">
        <v>86</v>
      </c>
      <c r="E7" s="6" t="s">
        <v>85</v>
      </c>
      <c r="F7" s="6" t="s">
        <v>73</v>
      </c>
      <c r="G7" s="6" t="s">
        <v>68</v>
      </c>
      <c r="H7" s="6" t="s">
        <v>84</v>
      </c>
      <c r="I7" s="6" t="s">
        <v>79</v>
      </c>
      <c r="J7" s="6" t="s">
        <v>70</v>
      </c>
      <c r="K7" s="6" t="s">
        <v>91</v>
      </c>
      <c r="L7" s="6" t="s">
        <v>76</v>
      </c>
      <c r="M7" s="6" t="s">
        <v>69</v>
      </c>
      <c r="N7" s="6" t="s">
        <v>65</v>
      </c>
      <c r="O7" s="6" t="s">
        <v>67</v>
      </c>
      <c r="P7" s="33" t="s">
        <v>82</v>
      </c>
      <c r="R7" s="10">
        <f t="shared" si="1"/>
        <v>1</v>
      </c>
      <c r="S7" s="10">
        <f t="shared" si="2"/>
        <v>0</v>
      </c>
      <c r="T7" s="10">
        <f t="shared" si="3"/>
        <v>1</v>
      </c>
      <c r="U7" s="10">
        <f t="shared" si="4"/>
        <v>1</v>
      </c>
      <c r="V7" s="10">
        <f t="shared" si="5"/>
        <v>0</v>
      </c>
      <c r="W7" s="10">
        <f t="shared" si="6"/>
        <v>1</v>
      </c>
      <c r="X7" s="10">
        <f t="shared" si="7"/>
        <v>1</v>
      </c>
      <c r="Y7" s="10">
        <f t="shared" si="8"/>
        <v>1</v>
      </c>
      <c r="Z7" s="10">
        <f t="shared" si="9"/>
        <v>1</v>
      </c>
      <c r="AA7" s="10">
        <f t="shared" si="10"/>
        <v>1</v>
      </c>
      <c r="AB7" s="10">
        <f t="shared" si="11"/>
        <v>1</v>
      </c>
      <c r="AC7" s="10">
        <f t="shared" si="12"/>
        <v>0</v>
      </c>
      <c r="AD7" s="10">
        <f t="shared" si="13"/>
        <v>1</v>
      </c>
      <c r="AE7" s="10">
        <f t="shared" si="14"/>
        <v>0</v>
      </c>
    </row>
    <row r="8" spans="1:31" x14ac:dyDescent="0.25">
      <c r="A8" s="7" t="s">
        <v>49</v>
      </c>
      <c r="B8" s="33">
        <f t="shared" si="0"/>
        <v>11</v>
      </c>
      <c r="C8" s="60" t="s">
        <v>66</v>
      </c>
      <c r="D8" s="6" t="s">
        <v>62</v>
      </c>
      <c r="E8" s="6" t="s">
        <v>85</v>
      </c>
      <c r="F8" s="6" t="s">
        <v>73</v>
      </c>
      <c r="G8" s="6" t="s">
        <v>68</v>
      </c>
      <c r="H8" s="6" t="s">
        <v>84</v>
      </c>
      <c r="I8" s="6" t="s">
        <v>87</v>
      </c>
      <c r="J8" s="6" t="s">
        <v>70</v>
      </c>
      <c r="K8" s="6" t="s">
        <v>91</v>
      </c>
      <c r="L8" s="6" t="s">
        <v>76</v>
      </c>
      <c r="M8" s="6" t="s">
        <v>69</v>
      </c>
      <c r="N8" s="6" t="s">
        <v>80</v>
      </c>
      <c r="O8" s="6" t="s">
        <v>67</v>
      </c>
      <c r="P8" s="33" t="s">
        <v>82</v>
      </c>
      <c r="R8" s="10">
        <f t="shared" si="1"/>
        <v>1</v>
      </c>
      <c r="S8" s="10">
        <f t="shared" si="2"/>
        <v>1</v>
      </c>
      <c r="T8" s="10">
        <f t="shared" si="3"/>
        <v>1</v>
      </c>
      <c r="U8" s="10">
        <f t="shared" si="4"/>
        <v>1</v>
      </c>
      <c r="V8" s="10">
        <f t="shared" si="5"/>
        <v>0</v>
      </c>
      <c r="W8" s="10">
        <f t="shared" si="6"/>
        <v>1</v>
      </c>
      <c r="X8" s="10">
        <f t="shared" si="7"/>
        <v>0</v>
      </c>
      <c r="Y8" s="10">
        <f t="shared" si="8"/>
        <v>1</v>
      </c>
      <c r="Z8" s="10">
        <f t="shared" si="9"/>
        <v>1</v>
      </c>
      <c r="AA8" s="10">
        <f t="shared" si="10"/>
        <v>1</v>
      </c>
      <c r="AB8" s="10">
        <f t="shared" si="11"/>
        <v>1</v>
      </c>
      <c r="AC8" s="10">
        <f t="shared" si="12"/>
        <v>1</v>
      </c>
      <c r="AD8" s="10">
        <f t="shared" si="13"/>
        <v>1</v>
      </c>
      <c r="AE8" s="10">
        <f t="shared" si="14"/>
        <v>0</v>
      </c>
    </row>
    <row r="9" spans="1:31" x14ac:dyDescent="0.25">
      <c r="A9" s="7" t="s">
        <v>50</v>
      </c>
      <c r="B9" s="33">
        <f t="shared" si="0"/>
        <v>11</v>
      </c>
      <c r="C9" s="60" t="s">
        <v>66</v>
      </c>
      <c r="D9" s="6" t="s">
        <v>86</v>
      </c>
      <c r="E9" s="6" t="s">
        <v>85</v>
      </c>
      <c r="F9" s="6" t="s">
        <v>73</v>
      </c>
      <c r="G9" s="6" t="s">
        <v>99</v>
      </c>
      <c r="H9" s="6" t="s">
        <v>84</v>
      </c>
      <c r="I9" s="6" t="s">
        <v>79</v>
      </c>
      <c r="J9" s="6" t="s">
        <v>75</v>
      </c>
      <c r="K9" s="6" t="s">
        <v>91</v>
      </c>
      <c r="L9" s="6" t="s">
        <v>76</v>
      </c>
      <c r="M9" s="6" t="s">
        <v>69</v>
      </c>
      <c r="N9" s="6" t="s">
        <v>80</v>
      </c>
      <c r="O9" s="6" t="s">
        <v>67</v>
      </c>
      <c r="P9" s="33" t="s">
        <v>82</v>
      </c>
      <c r="R9" s="10">
        <f t="shared" si="1"/>
        <v>1</v>
      </c>
      <c r="S9" s="10">
        <f t="shared" si="2"/>
        <v>0</v>
      </c>
      <c r="T9" s="10">
        <f t="shared" si="3"/>
        <v>1</v>
      </c>
      <c r="U9" s="10">
        <f t="shared" si="4"/>
        <v>1</v>
      </c>
      <c r="V9" s="10">
        <f t="shared" si="5"/>
        <v>1</v>
      </c>
      <c r="W9" s="10">
        <f t="shared" si="6"/>
        <v>1</v>
      </c>
      <c r="X9" s="10">
        <f t="shared" si="7"/>
        <v>1</v>
      </c>
      <c r="Y9" s="10">
        <f t="shared" si="8"/>
        <v>0</v>
      </c>
      <c r="Z9" s="10">
        <f t="shared" si="9"/>
        <v>1</v>
      </c>
      <c r="AA9" s="10">
        <f t="shared" si="10"/>
        <v>1</v>
      </c>
      <c r="AB9" s="10">
        <f t="shared" si="11"/>
        <v>1</v>
      </c>
      <c r="AC9" s="10">
        <f t="shared" si="12"/>
        <v>1</v>
      </c>
      <c r="AD9" s="10">
        <f t="shared" si="13"/>
        <v>1</v>
      </c>
      <c r="AE9" s="10">
        <f t="shared" si="14"/>
        <v>0</v>
      </c>
    </row>
    <row r="10" spans="1:31" x14ac:dyDescent="0.25">
      <c r="A10" s="7" t="s">
        <v>32</v>
      </c>
      <c r="B10" s="33">
        <f t="shared" si="0"/>
        <v>9</v>
      </c>
      <c r="C10" s="60" t="s">
        <v>66</v>
      </c>
      <c r="D10" s="6" t="s">
        <v>86</v>
      </c>
      <c r="E10" s="6" t="s">
        <v>85</v>
      </c>
      <c r="F10" s="6" t="s">
        <v>73</v>
      </c>
      <c r="G10" s="6" t="s">
        <v>99</v>
      </c>
      <c r="H10" s="6" t="s">
        <v>84</v>
      </c>
      <c r="I10" s="6" t="s">
        <v>87</v>
      </c>
      <c r="J10" s="6" t="s">
        <v>70</v>
      </c>
      <c r="K10" s="6" t="s">
        <v>91</v>
      </c>
      <c r="L10" s="6" t="s">
        <v>76</v>
      </c>
      <c r="M10" s="6" t="s">
        <v>71</v>
      </c>
      <c r="N10" s="6" t="s">
        <v>65</v>
      </c>
      <c r="O10" s="6" t="s">
        <v>67</v>
      </c>
      <c r="P10" s="33" t="s">
        <v>82</v>
      </c>
      <c r="R10" s="10">
        <f t="shared" si="1"/>
        <v>1</v>
      </c>
      <c r="S10" s="10">
        <f t="shared" si="2"/>
        <v>0</v>
      </c>
      <c r="T10" s="10">
        <f t="shared" si="3"/>
        <v>1</v>
      </c>
      <c r="U10" s="10">
        <f t="shared" si="4"/>
        <v>1</v>
      </c>
      <c r="V10" s="10">
        <f t="shared" si="5"/>
        <v>1</v>
      </c>
      <c r="W10" s="10">
        <f t="shared" si="6"/>
        <v>1</v>
      </c>
      <c r="X10" s="10">
        <f t="shared" si="7"/>
        <v>0</v>
      </c>
      <c r="Y10" s="10">
        <f t="shared" si="8"/>
        <v>1</v>
      </c>
      <c r="Z10" s="10">
        <f t="shared" si="9"/>
        <v>1</v>
      </c>
      <c r="AA10" s="10">
        <f t="shared" si="10"/>
        <v>1</v>
      </c>
      <c r="AB10" s="10">
        <f t="shared" si="11"/>
        <v>0</v>
      </c>
      <c r="AC10" s="10">
        <f t="shared" si="12"/>
        <v>0</v>
      </c>
      <c r="AD10" s="10">
        <f t="shared" si="13"/>
        <v>1</v>
      </c>
      <c r="AE10" s="10">
        <f t="shared" si="14"/>
        <v>0</v>
      </c>
    </row>
    <row r="11" spans="1:31" x14ac:dyDescent="0.25">
      <c r="A11" s="7" t="s">
        <v>52</v>
      </c>
      <c r="B11" s="33">
        <f t="shared" si="0"/>
        <v>13</v>
      </c>
      <c r="C11" s="60" t="s">
        <v>66</v>
      </c>
      <c r="D11" s="6" t="s">
        <v>62</v>
      </c>
      <c r="E11" s="6" t="s">
        <v>85</v>
      </c>
      <c r="F11" s="6" t="s">
        <v>73</v>
      </c>
      <c r="G11" s="6" t="s">
        <v>99</v>
      </c>
      <c r="H11" s="6" t="s">
        <v>84</v>
      </c>
      <c r="I11" s="6" t="s">
        <v>79</v>
      </c>
      <c r="J11" s="6" t="s">
        <v>70</v>
      </c>
      <c r="K11" s="6" t="s">
        <v>91</v>
      </c>
      <c r="L11" s="6" t="s">
        <v>76</v>
      </c>
      <c r="M11" s="6" t="s">
        <v>69</v>
      </c>
      <c r="N11" s="6" t="s">
        <v>80</v>
      </c>
      <c r="O11" s="6" t="s">
        <v>67</v>
      </c>
      <c r="P11" s="33" t="s">
        <v>82</v>
      </c>
      <c r="R11" s="10">
        <f t="shared" si="1"/>
        <v>1</v>
      </c>
      <c r="S11" s="10">
        <f t="shared" si="2"/>
        <v>1</v>
      </c>
      <c r="T11" s="10">
        <f t="shared" si="3"/>
        <v>1</v>
      </c>
      <c r="U11" s="10">
        <f t="shared" si="4"/>
        <v>1</v>
      </c>
      <c r="V11" s="10">
        <f t="shared" si="5"/>
        <v>1</v>
      </c>
      <c r="W11" s="10">
        <f t="shared" si="6"/>
        <v>1</v>
      </c>
      <c r="X11" s="10">
        <f t="shared" si="7"/>
        <v>1</v>
      </c>
      <c r="Y11" s="10">
        <f t="shared" si="8"/>
        <v>1</v>
      </c>
      <c r="Z11" s="10">
        <f t="shared" si="9"/>
        <v>1</v>
      </c>
      <c r="AA11" s="10">
        <f t="shared" si="10"/>
        <v>1</v>
      </c>
      <c r="AB11" s="10">
        <f t="shared" si="11"/>
        <v>1</v>
      </c>
      <c r="AC11" s="10">
        <f t="shared" si="12"/>
        <v>1</v>
      </c>
      <c r="AD11" s="10">
        <f t="shared" si="13"/>
        <v>1</v>
      </c>
      <c r="AE11" s="10">
        <f t="shared" si="14"/>
        <v>0</v>
      </c>
    </row>
    <row r="12" spans="1:31" x14ac:dyDescent="0.25">
      <c r="A12" s="7" t="s">
        <v>53</v>
      </c>
      <c r="B12" s="33">
        <f t="shared" si="0"/>
        <v>9</v>
      </c>
      <c r="C12" s="60" t="s">
        <v>66</v>
      </c>
      <c r="D12" s="6" t="s">
        <v>86</v>
      </c>
      <c r="E12" s="6" t="s">
        <v>85</v>
      </c>
      <c r="F12" s="6" t="s">
        <v>73</v>
      </c>
      <c r="G12" s="6" t="s">
        <v>68</v>
      </c>
      <c r="H12" s="6" t="s">
        <v>84</v>
      </c>
      <c r="I12" s="6" t="s">
        <v>87</v>
      </c>
      <c r="J12" s="6" t="s">
        <v>70</v>
      </c>
      <c r="K12" s="6" t="s">
        <v>100</v>
      </c>
      <c r="L12" s="6" t="s">
        <v>76</v>
      </c>
      <c r="M12" s="6" t="s">
        <v>69</v>
      </c>
      <c r="N12" s="6" t="s">
        <v>80</v>
      </c>
      <c r="O12" s="6" t="s">
        <v>67</v>
      </c>
      <c r="P12" s="33" t="s">
        <v>82</v>
      </c>
      <c r="R12" s="10">
        <f t="shared" si="1"/>
        <v>1</v>
      </c>
      <c r="S12" s="10">
        <f t="shared" si="2"/>
        <v>0</v>
      </c>
      <c r="T12" s="10">
        <f t="shared" si="3"/>
        <v>1</v>
      </c>
      <c r="U12" s="10">
        <f t="shared" si="4"/>
        <v>1</v>
      </c>
      <c r="V12" s="10">
        <f t="shared" si="5"/>
        <v>0</v>
      </c>
      <c r="W12" s="10">
        <f t="shared" si="6"/>
        <v>1</v>
      </c>
      <c r="X12" s="10">
        <f t="shared" si="7"/>
        <v>0</v>
      </c>
      <c r="Y12" s="10">
        <f t="shared" si="8"/>
        <v>1</v>
      </c>
      <c r="Z12" s="10">
        <f t="shared" si="9"/>
        <v>0</v>
      </c>
      <c r="AA12" s="10">
        <f t="shared" si="10"/>
        <v>1</v>
      </c>
      <c r="AB12" s="10">
        <f t="shared" si="11"/>
        <v>1</v>
      </c>
      <c r="AC12" s="10">
        <f t="shared" si="12"/>
        <v>1</v>
      </c>
      <c r="AD12" s="10">
        <f t="shared" si="13"/>
        <v>1</v>
      </c>
      <c r="AE12" s="10">
        <f t="shared" si="14"/>
        <v>0</v>
      </c>
    </row>
    <row r="13" spans="1:31" x14ac:dyDescent="0.25">
      <c r="A13" s="7" t="s">
        <v>54</v>
      </c>
      <c r="B13" s="33">
        <f t="shared" si="0"/>
        <v>6</v>
      </c>
      <c r="C13" s="60" t="s">
        <v>66</v>
      </c>
      <c r="D13" s="6" t="s">
        <v>86</v>
      </c>
      <c r="E13" s="6" t="s">
        <v>85</v>
      </c>
      <c r="F13" s="6" t="s">
        <v>73</v>
      </c>
      <c r="G13" s="6" t="s">
        <v>68</v>
      </c>
      <c r="H13" s="6" t="s">
        <v>84</v>
      </c>
      <c r="I13" s="6" t="s">
        <v>87</v>
      </c>
      <c r="J13" s="6" t="s">
        <v>70</v>
      </c>
      <c r="K13" s="6" t="s">
        <v>100</v>
      </c>
      <c r="L13" s="6" t="s">
        <v>76</v>
      </c>
      <c r="M13" s="6" t="s">
        <v>71</v>
      </c>
      <c r="N13" s="6" t="s">
        <v>65</v>
      </c>
      <c r="O13" s="6" t="s">
        <v>90</v>
      </c>
      <c r="P13" s="33" t="s">
        <v>82</v>
      </c>
      <c r="R13" s="10">
        <f t="shared" si="1"/>
        <v>1</v>
      </c>
      <c r="S13" s="10">
        <f t="shared" si="2"/>
        <v>0</v>
      </c>
      <c r="T13" s="10">
        <f t="shared" si="3"/>
        <v>1</v>
      </c>
      <c r="U13" s="10">
        <f t="shared" si="4"/>
        <v>1</v>
      </c>
      <c r="V13" s="10">
        <f t="shared" si="5"/>
        <v>0</v>
      </c>
      <c r="W13" s="10">
        <f t="shared" si="6"/>
        <v>1</v>
      </c>
      <c r="X13" s="10">
        <f t="shared" si="7"/>
        <v>0</v>
      </c>
      <c r="Y13" s="10">
        <f t="shared" si="8"/>
        <v>1</v>
      </c>
      <c r="Z13" s="10">
        <f t="shared" si="9"/>
        <v>0</v>
      </c>
      <c r="AA13" s="10">
        <f t="shared" si="10"/>
        <v>1</v>
      </c>
      <c r="AB13" s="10">
        <f t="shared" si="11"/>
        <v>0</v>
      </c>
      <c r="AC13" s="10">
        <f t="shared" si="12"/>
        <v>0</v>
      </c>
      <c r="AD13" s="10">
        <f t="shared" si="13"/>
        <v>0</v>
      </c>
      <c r="AE13" s="10">
        <f t="shared" si="14"/>
        <v>0</v>
      </c>
    </row>
    <row r="14" spans="1:31" x14ac:dyDescent="0.25">
      <c r="A14" s="7" t="s">
        <v>55</v>
      </c>
      <c r="B14" s="33">
        <f t="shared" si="0"/>
        <v>8</v>
      </c>
      <c r="C14" s="60" t="s">
        <v>66</v>
      </c>
      <c r="D14" s="6" t="s">
        <v>86</v>
      </c>
      <c r="E14" s="6" t="s">
        <v>85</v>
      </c>
      <c r="F14" s="6" t="s">
        <v>73</v>
      </c>
      <c r="G14" s="6" t="s">
        <v>68</v>
      </c>
      <c r="H14" s="6" t="s">
        <v>84</v>
      </c>
      <c r="I14" s="6" t="s">
        <v>79</v>
      </c>
      <c r="J14" s="6" t="s">
        <v>75</v>
      </c>
      <c r="K14" s="6" t="s">
        <v>91</v>
      </c>
      <c r="L14" s="6" t="s">
        <v>76</v>
      </c>
      <c r="M14" s="6" t="s">
        <v>69</v>
      </c>
      <c r="N14" s="6" t="s">
        <v>65</v>
      </c>
      <c r="O14" s="6" t="s">
        <v>90</v>
      </c>
      <c r="P14" s="33" t="s">
        <v>82</v>
      </c>
      <c r="R14" s="10">
        <f t="shared" si="1"/>
        <v>1</v>
      </c>
      <c r="S14" s="10">
        <f t="shared" si="2"/>
        <v>0</v>
      </c>
      <c r="T14" s="10">
        <f t="shared" si="3"/>
        <v>1</v>
      </c>
      <c r="U14" s="10">
        <f t="shared" si="4"/>
        <v>1</v>
      </c>
      <c r="V14" s="10">
        <f t="shared" si="5"/>
        <v>0</v>
      </c>
      <c r="W14" s="10">
        <f t="shared" si="6"/>
        <v>1</v>
      </c>
      <c r="X14" s="10">
        <f t="shared" si="7"/>
        <v>1</v>
      </c>
      <c r="Y14" s="10">
        <f t="shared" si="8"/>
        <v>0</v>
      </c>
      <c r="Z14" s="10">
        <f t="shared" si="9"/>
        <v>1</v>
      </c>
      <c r="AA14" s="10">
        <f t="shared" si="10"/>
        <v>1</v>
      </c>
      <c r="AB14" s="10">
        <f t="shared" si="11"/>
        <v>1</v>
      </c>
      <c r="AC14" s="10">
        <f t="shared" si="12"/>
        <v>0</v>
      </c>
      <c r="AD14" s="10">
        <f t="shared" si="13"/>
        <v>0</v>
      </c>
      <c r="AE14" s="10">
        <f t="shared" si="14"/>
        <v>0</v>
      </c>
    </row>
    <row r="15" spans="1:31" x14ac:dyDescent="0.25">
      <c r="A15" s="7" t="s">
        <v>43</v>
      </c>
      <c r="B15" s="33">
        <f t="shared" si="0"/>
        <v>7</v>
      </c>
      <c r="C15" s="60" t="s">
        <v>66</v>
      </c>
      <c r="D15" s="6" t="s">
        <v>62</v>
      </c>
      <c r="E15" s="6" t="s">
        <v>85</v>
      </c>
      <c r="F15" s="6" t="s">
        <v>73</v>
      </c>
      <c r="G15" s="6" t="s">
        <v>68</v>
      </c>
      <c r="H15" s="6" t="s">
        <v>84</v>
      </c>
      <c r="I15" s="6" t="s">
        <v>87</v>
      </c>
      <c r="J15" s="6" t="s">
        <v>75</v>
      </c>
      <c r="K15" s="6" t="s">
        <v>91</v>
      </c>
      <c r="L15" s="6" t="s">
        <v>76</v>
      </c>
      <c r="M15" s="6" t="s">
        <v>71</v>
      </c>
      <c r="N15" s="6" t="s">
        <v>65</v>
      </c>
      <c r="O15" s="6" t="s">
        <v>90</v>
      </c>
      <c r="P15" s="33" t="s">
        <v>82</v>
      </c>
      <c r="R15" s="10">
        <f t="shared" si="1"/>
        <v>1</v>
      </c>
      <c r="S15" s="10">
        <f t="shared" si="2"/>
        <v>1</v>
      </c>
      <c r="T15" s="10">
        <f t="shared" si="3"/>
        <v>1</v>
      </c>
      <c r="U15" s="10">
        <f t="shared" si="4"/>
        <v>1</v>
      </c>
      <c r="V15" s="10">
        <f t="shared" si="5"/>
        <v>0</v>
      </c>
      <c r="W15" s="10">
        <f t="shared" si="6"/>
        <v>1</v>
      </c>
      <c r="X15" s="10">
        <f t="shared" si="7"/>
        <v>0</v>
      </c>
      <c r="Y15" s="10">
        <f t="shared" si="8"/>
        <v>0</v>
      </c>
      <c r="Z15" s="10">
        <f t="shared" si="9"/>
        <v>1</v>
      </c>
      <c r="AA15" s="10">
        <f t="shared" si="10"/>
        <v>1</v>
      </c>
      <c r="AB15" s="10">
        <f t="shared" si="11"/>
        <v>0</v>
      </c>
      <c r="AC15" s="10">
        <f t="shared" si="12"/>
        <v>0</v>
      </c>
      <c r="AD15" s="10">
        <f t="shared" si="13"/>
        <v>0</v>
      </c>
      <c r="AE15" s="10">
        <f t="shared" si="14"/>
        <v>0</v>
      </c>
    </row>
    <row r="16" spans="1:31" x14ac:dyDescent="0.25">
      <c r="A16" s="7" t="s">
        <v>33</v>
      </c>
      <c r="B16" s="33">
        <f t="shared" si="0"/>
        <v>9</v>
      </c>
      <c r="C16" s="60" t="s">
        <v>66</v>
      </c>
      <c r="D16" s="6" t="s">
        <v>86</v>
      </c>
      <c r="E16" s="6" t="s">
        <v>85</v>
      </c>
      <c r="F16" s="6" t="s">
        <v>73</v>
      </c>
      <c r="G16" s="6" t="s">
        <v>68</v>
      </c>
      <c r="H16" s="6" t="s">
        <v>84</v>
      </c>
      <c r="I16" s="6" t="s">
        <v>79</v>
      </c>
      <c r="J16" s="6" t="s">
        <v>70</v>
      </c>
      <c r="K16" s="6" t="s">
        <v>91</v>
      </c>
      <c r="L16" s="6" t="s">
        <v>78</v>
      </c>
      <c r="M16" s="6" t="s">
        <v>69</v>
      </c>
      <c r="N16" s="6" t="s">
        <v>80</v>
      </c>
      <c r="O16" s="6" t="s">
        <v>90</v>
      </c>
      <c r="P16" s="33" t="s">
        <v>82</v>
      </c>
      <c r="R16" s="10">
        <f t="shared" si="1"/>
        <v>1</v>
      </c>
      <c r="S16" s="10">
        <f t="shared" si="2"/>
        <v>0</v>
      </c>
      <c r="T16" s="10">
        <f t="shared" si="3"/>
        <v>1</v>
      </c>
      <c r="U16" s="10">
        <f t="shared" si="4"/>
        <v>1</v>
      </c>
      <c r="V16" s="10">
        <f t="shared" si="5"/>
        <v>0</v>
      </c>
      <c r="W16" s="10">
        <f t="shared" si="6"/>
        <v>1</v>
      </c>
      <c r="X16" s="10">
        <f t="shared" si="7"/>
        <v>1</v>
      </c>
      <c r="Y16" s="10">
        <f t="shared" si="8"/>
        <v>1</v>
      </c>
      <c r="Z16" s="10">
        <f t="shared" si="9"/>
        <v>1</v>
      </c>
      <c r="AA16" s="10">
        <f t="shared" si="10"/>
        <v>0</v>
      </c>
      <c r="AB16" s="10">
        <f t="shared" si="11"/>
        <v>1</v>
      </c>
      <c r="AC16" s="10">
        <f t="shared" si="12"/>
        <v>1</v>
      </c>
      <c r="AD16" s="10">
        <f t="shared" si="13"/>
        <v>0</v>
      </c>
      <c r="AE16" s="10">
        <f t="shared" si="14"/>
        <v>0</v>
      </c>
    </row>
    <row r="17" spans="1:39" x14ac:dyDescent="0.25">
      <c r="A17" s="7" t="s">
        <v>34</v>
      </c>
      <c r="B17" s="33">
        <f t="shared" si="0"/>
        <v>9</v>
      </c>
      <c r="C17" s="60" t="s">
        <v>66</v>
      </c>
      <c r="D17" s="6" t="s">
        <v>86</v>
      </c>
      <c r="E17" s="6" t="s">
        <v>85</v>
      </c>
      <c r="F17" s="6" t="s">
        <v>73</v>
      </c>
      <c r="G17" s="6" t="s">
        <v>68</v>
      </c>
      <c r="H17" s="6" t="s">
        <v>84</v>
      </c>
      <c r="I17" s="6" t="s">
        <v>79</v>
      </c>
      <c r="J17" s="6" t="s">
        <v>70</v>
      </c>
      <c r="K17" s="6" t="s">
        <v>91</v>
      </c>
      <c r="L17" s="6" t="s">
        <v>76</v>
      </c>
      <c r="M17" s="6" t="s">
        <v>69</v>
      </c>
      <c r="N17" s="6" t="s">
        <v>65</v>
      </c>
      <c r="O17" s="6" t="s">
        <v>90</v>
      </c>
      <c r="P17" s="33" t="s">
        <v>82</v>
      </c>
      <c r="R17" s="10">
        <f t="shared" si="1"/>
        <v>1</v>
      </c>
      <c r="S17" s="10">
        <f t="shared" si="2"/>
        <v>0</v>
      </c>
      <c r="T17" s="10">
        <f t="shared" si="3"/>
        <v>1</v>
      </c>
      <c r="U17" s="10">
        <f t="shared" si="4"/>
        <v>1</v>
      </c>
      <c r="V17" s="10">
        <f t="shared" si="5"/>
        <v>0</v>
      </c>
      <c r="W17" s="10">
        <f t="shared" si="6"/>
        <v>1</v>
      </c>
      <c r="X17" s="10">
        <f t="shared" si="7"/>
        <v>1</v>
      </c>
      <c r="Y17" s="10">
        <f t="shared" si="8"/>
        <v>1</v>
      </c>
      <c r="Z17" s="10">
        <f t="shared" si="9"/>
        <v>1</v>
      </c>
      <c r="AA17" s="10">
        <f t="shared" si="10"/>
        <v>1</v>
      </c>
      <c r="AB17" s="10">
        <f t="shared" si="11"/>
        <v>1</v>
      </c>
      <c r="AC17" s="10">
        <f t="shared" si="12"/>
        <v>0</v>
      </c>
      <c r="AD17" s="10">
        <f t="shared" si="13"/>
        <v>0</v>
      </c>
      <c r="AE17" s="10">
        <f t="shared" si="14"/>
        <v>0</v>
      </c>
    </row>
    <row r="18" spans="1:39" x14ac:dyDescent="0.25">
      <c r="A18" s="7" t="s">
        <v>35</v>
      </c>
      <c r="B18" s="33">
        <f t="shared" si="0"/>
        <v>9</v>
      </c>
      <c r="C18" s="60" t="s">
        <v>66</v>
      </c>
      <c r="D18" s="6" t="s">
        <v>86</v>
      </c>
      <c r="E18" s="6" t="s">
        <v>85</v>
      </c>
      <c r="F18" s="6" t="s">
        <v>73</v>
      </c>
      <c r="G18" s="6" t="s">
        <v>68</v>
      </c>
      <c r="H18" s="6" t="s">
        <v>84</v>
      </c>
      <c r="I18" s="6" t="s">
        <v>87</v>
      </c>
      <c r="J18" s="6" t="s">
        <v>70</v>
      </c>
      <c r="K18" s="6" t="s">
        <v>91</v>
      </c>
      <c r="L18" s="6" t="s">
        <v>76</v>
      </c>
      <c r="M18" s="6" t="s">
        <v>69</v>
      </c>
      <c r="N18" s="6" t="s">
        <v>65</v>
      </c>
      <c r="O18" s="6" t="s">
        <v>67</v>
      </c>
      <c r="P18" s="33" t="s">
        <v>82</v>
      </c>
      <c r="R18" s="10">
        <f t="shared" si="1"/>
        <v>1</v>
      </c>
      <c r="S18" s="10">
        <f t="shared" si="2"/>
        <v>0</v>
      </c>
      <c r="T18" s="10">
        <f t="shared" si="3"/>
        <v>1</v>
      </c>
      <c r="U18" s="10">
        <f t="shared" si="4"/>
        <v>1</v>
      </c>
      <c r="V18" s="10">
        <f t="shared" si="5"/>
        <v>0</v>
      </c>
      <c r="W18" s="10">
        <f t="shared" si="6"/>
        <v>1</v>
      </c>
      <c r="X18" s="10">
        <f t="shared" si="7"/>
        <v>0</v>
      </c>
      <c r="Y18" s="10">
        <f t="shared" si="8"/>
        <v>1</v>
      </c>
      <c r="Z18" s="10">
        <f t="shared" si="9"/>
        <v>1</v>
      </c>
      <c r="AA18" s="10">
        <f t="shared" si="10"/>
        <v>1</v>
      </c>
      <c r="AB18" s="10">
        <f t="shared" si="11"/>
        <v>1</v>
      </c>
      <c r="AC18" s="10">
        <f t="shared" si="12"/>
        <v>0</v>
      </c>
      <c r="AD18" s="10">
        <f t="shared" si="13"/>
        <v>1</v>
      </c>
      <c r="AE18" s="10">
        <f t="shared" si="14"/>
        <v>0</v>
      </c>
    </row>
    <row r="19" spans="1:39" x14ac:dyDescent="0.25">
      <c r="A19" s="7" t="s">
        <v>56</v>
      </c>
      <c r="B19" s="33">
        <f t="shared" si="0"/>
        <v>9</v>
      </c>
      <c r="C19" s="60" t="s">
        <v>66</v>
      </c>
      <c r="D19" s="6" t="s">
        <v>86</v>
      </c>
      <c r="E19" s="6" t="s">
        <v>85</v>
      </c>
      <c r="F19" s="6" t="s">
        <v>73</v>
      </c>
      <c r="G19" s="6" t="s">
        <v>68</v>
      </c>
      <c r="H19" s="6" t="s">
        <v>84</v>
      </c>
      <c r="I19" s="6" t="s">
        <v>87</v>
      </c>
      <c r="J19" s="6" t="s">
        <v>75</v>
      </c>
      <c r="K19" s="6" t="s">
        <v>91</v>
      </c>
      <c r="L19" s="6" t="s">
        <v>76</v>
      </c>
      <c r="M19" s="6" t="s">
        <v>69</v>
      </c>
      <c r="N19" s="6" t="s">
        <v>80</v>
      </c>
      <c r="O19" s="6" t="s">
        <v>67</v>
      </c>
      <c r="P19" s="33" t="s">
        <v>82</v>
      </c>
      <c r="R19" s="10">
        <f t="shared" si="1"/>
        <v>1</v>
      </c>
      <c r="S19" s="10">
        <f t="shared" si="2"/>
        <v>0</v>
      </c>
      <c r="T19" s="10">
        <f t="shared" si="3"/>
        <v>1</v>
      </c>
      <c r="U19" s="10">
        <f t="shared" si="4"/>
        <v>1</v>
      </c>
      <c r="V19" s="10">
        <f t="shared" si="5"/>
        <v>0</v>
      </c>
      <c r="W19" s="10">
        <f t="shared" si="6"/>
        <v>1</v>
      </c>
      <c r="X19" s="10">
        <f t="shared" si="7"/>
        <v>0</v>
      </c>
      <c r="Y19" s="10">
        <f t="shared" si="8"/>
        <v>0</v>
      </c>
      <c r="Z19" s="10">
        <f t="shared" si="9"/>
        <v>1</v>
      </c>
      <c r="AA19" s="10">
        <f t="shared" si="10"/>
        <v>1</v>
      </c>
      <c r="AB19" s="10">
        <f t="shared" si="11"/>
        <v>1</v>
      </c>
      <c r="AC19" s="10">
        <f t="shared" si="12"/>
        <v>1</v>
      </c>
      <c r="AD19" s="10">
        <f t="shared" si="13"/>
        <v>1</v>
      </c>
      <c r="AE19" s="10">
        <f t="shared" si="14"/>
        <v>0</v>
      </c>
    </row>
    <row r="20" spans="1:39" x14ac:dyDescent="0.25">
      <c r="A20" s="7" t="s">
        <v>58</v>
      </c>
      <c r="B20" s="33">
        <f t="shared" si="0"/>
        <v>8</v>
      </c>
      <c r="C20" s="60" t="s">
        <v>66</v>
      </c>
      <c r="D20" s="6" t="s">
        <v>86</v>
      </c>
      <c r="E20" s="6" t="s">
        <v>85</v>
      </c>
      <c r="F20" s="6" t="s">
        <v>73</v>
      </c>
      <c r="G20" s="6" t="s">
        <v>68</v>
      </c>
      <c r="H20" s="6" t="s">
        <v>81</v>
      </c>
      <c r="I20" s="6" t="s">
        <v>79</v>
      </c>
      <c r="J20" s="6" t="s">
        <v>75</v>
      </c>
      <c r="K20" s="6" t="s">
        <v>91</v>
      </c>
      <c r="L20" s="6" t="s">
        <v>76</v>
      </c>
      <c r="M20" s="6" t="s">
        <v>69</v>
      </c>
      <c r="N20" s="6" t="s">
        <v>65</v>
      </c>
      <c r="O20" s="6" t="s">
        <v>67</v>
      </c>
      <c r="P20" s="33" t="s">
        <v>82</v>
      </c>
      <c r="R20" s="10">
        <f t="shared" si="1"/>
        <v>1</v>
      </c>
      <c r="S20" s="10">
        <f t="shared" si="2"/>
        <v>0</v>
      </c>
      <c r="T20" s="10">
        <f t="shared" si="3"/>
        <v>1</v>
      </c>
      <c r="U20" s="10">
        <f t="shared" si="4"/>
        <v>1</v>
      </c>
      <c r="V20" s="10">
        <f t="shared" si="5"/>
        <v>0</v>
      </c>
      <c r="W20" s="10">
        <f t="shared" si="6"/>
        <v>0</v>
      </c>
      <c r="X20" s="10">
        <f t="shared" si="7"/>
        <v>1</v>
      </c>
      <c r="Y20" s="10">
        <f t="shared" si="8"/>
        <v>0</v>
      </c>
      <c r="Z20" s="10">
        <f t="shared" si="9"/>
        <v>1</v>
      </c>
      <c r="AA20" s="10">
        <f t="shared" si="10"/>
        <v>1</v>
      </c>
      <c r="AB20" s="10">
        <f t="shared" si="11"/>
        <v>1</v>
      </c>
      <c r="AC20" s="10">
        <f t="shared" si="12"/>
        <v>0</v>
      </c>
      <c r="AD20" s="10">
        <f t="shared" si="13"/>
        <v>1</v>
      </c>
      <c r="AE20" s="10">
        <f t="shared" si="14"/>
        <v>0</v>
      </c>
    </row>
    <row r="21" spans="1:39" ht="15.75" thickBot="1" x14ac:dyDescent="0.3">
      <c r="A21" s="34" t="s">
        <v>44</v>
      </c>
      <c r="B21" s="36">
        <f t="shared" si="0"/>
        <v>9.5</v>
      </c>
      <c r="C21" s="61" t="str">
        <f t="shared" ref="C21:P21" si="15">IF(C31&gt;0.5, C27, C28)</f>
        <v>Dallas</v>
      </c>
      <c r="D21" s="35" t="str">
        <f t="shared" si="15"/>
        <v>Atl</v>
      </c>
      <c r="E21" s="35" t="str">
        <f t="shared" si="15"/>
        <v>Wash</v>
      </c>
      <c r="F21" s="35" t="str">
        <f t="shared" si="15"/>
        <v>Jax</v>
      </c>
      <c r="G21" s="35" t="str">
        <f t="shared" si="15"/>
        <v>K.C.</v>
      </c>
      <c r="H21" s="35" t="str">
        <f t="shared" si="15"/>
        <v>N.E.</v>
      </c>
      <c r="I21" s="65" t="s">
        <v>89</v>
      </c>
      <c r="J21" s="35" t="str">
        <f t="shared" si="15"/>
        <v>N.Y.J.</v>
      </c>
      <c r="K21" s="35" t="str">
        <f t="shared" si="15"/>
        <v>N.Y.G.</v>
      </c>
      <c r="L21" s="35" t="str">
        <f t="shared" si="15"/>
        <v>St.L.</v>
      </c>
      <c r="M21" s="35" t="str">
        <f t="shared" si="15"/>
        <v>Minn</v>
      </c>
      <c r="N21" s="35" t="str">
        <f t="shared" si="15"/>
        <v>Tenn</v>
      </c>
      <c r="O21" s="35" t="str">
        <f t="shared" si="15"/>
        <v>Seattle</v>
      </c>
      <c r="P21" s="36" t="str">
        <f t="shared" si="15"/>
        <v>Miami</v>
      </c>
      <c r="R21" s="10">
        <f t="shared" si="1"/>
        <v>1</v>
      </c>
      <c r="S21" s="10">
        <f t="shared" si="2"/>
        <v>0</v>
      </c>
      <c r="T21" s="10">
        <f t="shared" si="3"/>
        <v>1</v>
      </c>
      <c r="U21" s="10">
        <f t="shared" si="4"/>
        <v>1</v>
      </c>
      <c r="V21" s="10">
        <f t="shared" si="5"/>
        <v>0</v>
      </c>
      <c r="W21" s="10">
        <f t="shared" si="6"/>
        <v>1</v>
      </c>
      <c r="X21" s="50">
        <v>0.5</v>
      </c>
      <c r="Y21" s="10">
        <f t="shared" si="8"/>
        <v>1</v>
      </c>
      <c r="Z21" s="10">
        <f t="shared" si="9"/>
        <v>1</v>
      </c>
      <c r="AA21" s="10">
        <f t="shared" si="10"/>
        <v>1</v>
      </c>
      <c r="AB21" s="10">
        <f t="shared" si="11"/>
        <v>1</v>
      </c>
      <c r="AC21" s="10">
        <f t="shared" si="12"/>
        <v>0</v>
      </c>
      <c r="AD21" s="10">
        <f t="shared" si="13"/>
        <v>1</v>
      </c>
      <c r="AE21" s="10">
        <f t="shared" si="14"/>
        <v>0</v>
      </c>
    </row>
    <row r="22" spans="1:39" x14ac:dyDescent="0.25">
      <c r="A22" s="28" t="s">
        <v>98</v>
      </c>
    </row>
    <row r="23" spans="1:39" x14ac:dyDescent="0.25">
      <c r="A23" s="27"/>
      <c r="C23" s="6" t="s">
        <v>66</v>
      </c>
      <c r="D23" s="6" t="s">
        <v>62</v>
      </c>
      <c r="E23" s="6" t="s">
        <v>85</v>
      </c>
      <c r="F23" s="6" t="s">
        <v>73</v>
      </c>
      <c r="G23" s="6" t="s">
        <v>99</v>
      </c>
      <c r="H23" s="6" t="s">
        <v>84</v>
      </c>
      <c r="I23" s="6" t="s">
        <v>79</v>
      </c>
      <c r="J23" s="6" t="s">
        <v>70</v>
      </c>
      <c r="K23" s="6" t="s">
        <v>91</v>
      </c>
      <c r="L23" s="6" t="s">
        <v>76</v>
      </c>
      <c r="M23" s="6" t="s">
        <v>69</v>
      </c>
      <c r="N23" s="6" t="s">
        <v>80</v>
      </c>
      <c r="O23" s="6" t="s">
        <v>67</v>
      </c>
      <c r="P23" s="6" t="s">
        <v>63</v>
      </c>
    </row>
    <row r="24" spans="1:39" x14ac:dyDescent="0.25">
      <c r="A24" s="37"/>
      <c r="C24" s="10">
        <v>1</v>
      </c>
      <c r="D24" s="10">
        <v>1</v>
      </c>
      <c r="E24" s="10">
        <v>1</v>
      </c>
      <c r="F24" s="10">
        <v>1</v>
      </c>
      <c r="G24" s="10">
        <v>1</v>
      </c>
      <c r="H24" s="10">
        <v>1</v>
      </c>
      <c r="I24" s="10">
        <v>1</v>
      </c>
      <c r="J24" s="10">
        <v>1</v>
      </c>
      <c r="K24" s="10">
        <v>1</v>
      </c>
      <c r="L24" s="10">
        <v>1</v>
      </c>
      <c r="M24" s="10">
        <v>1</v>
      </c>
      <c r="N24" s="10">
        <v>1</v>
      </c>
      <c r="O24" s="10">
        <v>1</v>
      </c>
      <c r="P24" s="10">
        <v>1</v>
      </c>
    </row>
    <row r="26" spans="1:39" s="45" customFormat="1" x14ac:dyDescent="0.25">
      <c r="A26" s="43" t="s">
        <v>42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</row>
    <row r="27" spans="1:39" customFormat="1" x14ac:dyDescent="0.25">
      <c r="A27" s="46" t="s">
        <v>37</v>
      </c>
      <c r="B27" s="3"/>
      <c r="C27" s="3" t="s">
        <v>66</v>
      </c>
      <c r="D27" s="3" t="s">
        <v>86</v>
      </c>
      <c r="E27" s="3" t="s">
        <v>85</v>
      </c>
      <c r="F27" s="3" t="s">
        <v>73</v>
      </c>
      <c r="G27" s="3" t="s">
        <v>99</v>
      </c>
      <c r="H27" s="3" t="s">
        <v>84</v>
      </c>
      <c r="I27" s="3" t="s">
        <v>87</v>
      </c>
      <c r="J27" s="3" t="s">
        <v>75</v>
      </c>
      <c r="K27" s="3" t="s">
        <v>91</v>
      </c>
      <c r="L27" s="3" t="s">
        <v>76</v>
      </c>
      <c r="M27" s="3" t="s">
        <v>69</v>
      </c>
      <c r="N27" s="3" t="s">
        <v>80</v>
      </c>
      <c r="O27" s="3" t="s">
        <v>67</v>
      </c>
      <c r="P27" s="3" t="s">
        <v>82</v>
      </c>
      <c r="Q27" s="3"/>
      <c r="R27" s="3">
        <f t="shared" ref="R27:AE27" si="16">IF(C27=C$23,1,0)</f>
        <v>1</v>
      </c>
      <c r="S27" s="3">
        <f t="shared" si="16"/>
        <v>0</v>
      </c>
      <c r="T27" s="3">
        <f t="shared" si="16"/>
        <v>1</v>
      </c>
      <c r="U27" s="3">
        <f t="shared" si="16"/>
        <v>1</v>
      </c>
      <c r="V27" s="3">
        <f t="shared" si="16"/>
        <v>1</v>
      </c>
      <c r="W27" s="3">
        <f t="shared" si="16"/>
        <v>1</v>
      </c>
      <c r="X27" s="3">
        <f t="shared" si="16"/>
        <v>0</v>
      </c>
      <c r="Y27" s="3">
        <f t="shared" si="16"/>
        <v>0</v>
      </c>
      <c r="Z27" s="3">
        <f t="shared" si="16"/>
        <v>1</v>
      </c>
      <c r="AA27" s="3">
        <f t="shared" si="16"/>
        <v>1</v>
      </c>
      <c r="AB27" s="3">
        <f t="shared" si="16"/>
        <v>1</v>
      </c>
      <c r="AC27" s="3">
        <f t="shared" si="16"/>
        <v>1</v>
      </c>
      <c r="AD27" s="3">
        <f t="shared" si="16"/>
        <v>1</v>
      </c>
      <c r="AE27" s="3">
        <f t="shared" si="16"/>
        <v>0</v>
      </c>
      <c r="AF27" s="3"/>
      <c r="AG27" s="3"/>
      <c r="AH27" s="3"/>
      <c r="AI27" s="3"/>
      <c r="AJ27" s="3"/>
      <c r="AK27" s="3"/>
      <c r="AL27" s="3"/>
      <c r="AM27" s="3"/>
    </row>
    <row r="28" spans="1:39" customFormat="1" x14ac:dyDescent="0.25">
      <c r="A28" s="46" t="s">
        <v>38</v>
      </c>
      <c r="B28" s="3"/>
      <c r="C28" s="3" t="s">
        <v>61</v>
      </c>
      <c r="D28" s="3" t="s">
        <v>62</v>
      </c>
      <c r="E28" s="3" t="s">
        <v>64</v>
      </c>
      <c r="F28" s="3" t="s">
        <v>74</v>
      </c>
      <c r="G28" s="3" t="s">
        <v>68</v>
      </c>
      <c r="H28" s="3" t="s">
        <v>81</v>
      </c>
      <c r="I28" s="3" t="s">
        <v>79</v>
      </c>
      <c r="J28" s="3" t="s">
        <v>70</v>
      </c>
      <c r="K28" s="3" t="s">
        <v>100</v>
      </c>
      <c r="L28" s="3" t="s">
        <v>78</v>
      </c>
      <c r="M28" s="3" t="s">
        <v>71</v>
      </c>
      <c r="N28" s="3" t="s">
        <v>65</v>
      </c>
      <c r="O28" s="3" t="s">
        <v>90</v>
      </c>
      <c r="P28" s="3" t="s">
        <v>63</v>
      </c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</row>
    <row r="29" spans="1:39" customFormat="1" x14ac:dyDescent="0.25">
      <c r="A29" s="46" t="s">
        <v>39</v>
      </c>
      <c r="B29" s="3"/>
      <c r="C29" s="3">
        <f>COUNTIF(C3:C20,C27)</f>
        <v>18</v>
      </c>
      <c r="D29" s="3">
        <f t="shared" ref="D29:P29" si="17">COUNTIF(D3:D20,D27)</f>
        <v>14</v>
      </c>
      <c r="E29" s="3">
        <f t="shared" si="17"/>
        <v>18</v>
      </c>
      <c r="F29" s="3">
        <f t="shared" si="17"/>
        <v>18</v>
      </c>
      <c r="G29" s="3">
        <f t="shared" si="17"/>
        <v>3</v>
      </c>
      <c r="H29" s="3">
        <f t="shared" si="17"/>
        <v>17</v>
      </c>
      <c r="I29" s="3">
        <f t="shared" si="17"/>
        <v>9</v>
      </c>
      <c r="J29" s="3">
        <f t="shared" si="17"/>
        <v>8</v>
      </c>
      <c r="K29" s="3">
        <f t="shared" si="17"/>
        <v>16</v>
      </c>
      <c r="L29" s="3">
        <f t="shared" si="17"/>
        <v>15</v>
      </c>
      <c r="M29" s="3">
        <f t="shared" si="17"/>
        <v>15</v>
      </c>
      <c r="N29" s="3">
        <f t="shared" si="17"/>
        <v>7</v>
      </c>
      <c r="O29" s="3">
        <f t="shared" si="17"/>
        <v>11</v>
      </c>
      <c r="P29" s="3">
        <f t="shared" si="17"/>
        <v>17</v>
      </c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</row>
    <row r="30" spans="1:39" customFormat="1" x14ac:dyDescent="0.25">
      <c r="A30" s="46" t="s">
        <v>40</v>
      </c>
      <c r="B30" s="3"/>
      <c r="C30" s="3">
        <f>COUNTIF(C3:C20,C28)</f>
        <v>0</v>
      </c>
      <c r="D30" s="3">
        <f t="shared" ref="D30:P30" si="18">COUNTIF(D3:D20,D28)</f>
        <v>4</v>
      </c>
      <c r="E30" s="3">
        <f t="shared" si="18"/>
        <v>0</v>
      </c>
      <c r="F30" s="3">
        <f t="shared" si="18"/>
        <v>0</v>
      </c>
      <c r="G30" s="3">
        <f t="shared" si="18"/>
        <v>15</v>
      </c>
      <c r="H30" s="3">
        <f t="shared" si="18"/>
        <v>1</v>
      </c>
      <c r="I30" s="3">
        <f t="shared" si="18"/>
        <v>9</v>
      </c>
      <c r="J30" s="3">
        <f t="shared" si="18"/>
        <v>10</v>
      </c>
      <c r="K30" s="3">
        <f t="shared" si="18"/>
        <v>2</v>
      </c>
      <c r="L30" s="3">
        <f t="shared" si="18"/>
        <v>3</v>
      </c>
      <c r="M30" s="3">
        <f t="shared" si="18"/>
        <v>3</v>
      </c>
      <c r="N30" s="3">
        <f t="shared" si="18"/>
        <v>11</v>
      </c>
      <c r="O30" s="3">
        <f t="shared" si="18"/>
        <v>7</v>
      </c>
      <c r="P30" s="3">
        <f t="shared" si="18"/>
        <v>1</v>
      </c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</row>
    <row r="31" spans="1:39" customFormat="1" x14ac:dyDescent="0.25">
      <c r="A31" s="46" t="s">
        <v>41</v>
      </c>
      <c r="B31" s="3"/>
      <c r="C31" s="47">
        <f>C29/SUM(C29:C30)</f>
        <v>1</v>
      </c>
      <c r="D31" s="47">
        <f t="shared" ref="D31:P31" si="19">D29/SUM(D29:D30)</f>
        <v>0.77777777777777779</v>
      </c>
      <c r="E31" s="47">
        <f t="shared" si="19"/>
        <v>1</v>
      </c>
      <c r="F31" s="47">
        <f t="shared" si="19"/>
        <v>1</v>
      </c>
      <c r="G31" s="47">
        <f t="shared" si="19"/>
        <v>0.16666666666666666</v>
      </c>
      <c r="H31" s="47">
        <f t="shared" si="19"/>
        <v>0.94444444444444442</v>
      </c>
      <c r="I31" s="47">
        <f t="shared" si="19"/>
        <v>0.5</v>
      </c>
      <c r="J31" s="47">
        <f t="shared" si="19"/>
        <v>0.44444444444444442</v>
      </c>
      <c r="K31" s="47">
        <f t="shared" si="19"/>
        <v>0.88888888888888884</v>
      </c>
      <c r="L31" s="47">
        <f t="shared" si="19"/>
        <v>0.83333333333333337</v>
      </c>
      <c r="M31" s="47">
        <f t="shared" si="19"/>
        <v>0.83333333333333337</v>
      </c>
      <c r="N31" s="47">
        <f t="shared" si="19"/>
        <v>0.3888888888888889</v>
      </c>
      <c r="O31" s="47">
        <f t="shared" si="19"/>
        <v>0.61111111111111116</v>
      </c>
      <c r="P31" s="47">
        <f t="shared" si="19"/>
        <v>0.94444444444444442</v>
      </c>
      <c r="Q31" s="47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</row>
    <row r="33" spans="1:30" s="45" customFormat="1" x14ac:dyDescent="0.25">
      <c r="A33" s="43" t="s">
        <v>23</v>
      </c>
      <c r="B33" s="44">
        <f>SUM(R27:AE27)</f>
        <v>10</v>
      </c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</row>
  </sheetData>
  <conditionalFormatting sqref="C3:C21">
    <cfRule type="cellIs" dxfId="214" priority="738" operator="notEqual">
      <formula>$C$23</formula>
    </cfRule>
  </conditionalFormatting>
  <conditionalFormatting sqref="D3:D21">
    <cfRule type="cellIs" dxfId="213" priority="740" operator="notEqual">
      <formula>$D$23</formula>
    </cfRule>
  </conditionalFormatting>
  <conditionalFormatting sqref="E3:E21">
    <cfRule type="cellIs" dxfId="212" priority="742" operator="notEqual">
      <formula>$E$23</formula>
    </cfRule>
  </conditionalFormatting>
  <conditionalFormatting sqref="F3:F21">
    <cfRule type="cellIs" dxfId="211" priority="744" operator="notEqual">
      <formula>$F$23</formula>
    </cfRule>
  </conditionalFormatting>
  <conditionalFormatting sqref="G3:G21">
    <cfRule type="cellIs" dxfId="210" priority="746" operator="notEqual">
      <formula>$G$23</formula>
    </cfRule>
  </conditionalFormatting>
  <conditionalFormatting sqref="H3:H21">
    <cfRule type="cellIs" dxfId="209" priority="748" operator="notEqual">
      <formula>$H$23</formula>
    </cfRule>
  </conditionalFormatting>
  <conditionalFormatting sqref="I3:I20">
    <cfRule type="cellIs" dxfId="208" priority="750" operator="notEqual">
      <formula>$I$23</formula>
    </cfRule>
  </conditionalFormatting>
  <conditionalFormatting sqref="J3:J21">
    <cfRule type="cellIs" dxfId="207" priority="752" operator="notEqual">
      <formula>$J$23</formula>
    </cfRule>
  </conditionalFormatting>
  <conditionalFormatting sqref="K3:K21">
    <cfRule type="cellIs" dxfId="206" priority="754" operator="notEqual">
      <formula>$K$23</formula>
    </cfRule>
  </conditionalFormatting>
  <conditionalFormatting sqref="L3:L21">
    <cfRule type="cellIs" dxfId="205" priority="756" operator="notEqual">
      <formula>$L$23</formula>
    </cfRule>
  </conditionalFormatting>
  <conditionalFormatting sqref="M3:M21">
    <cfRule type="cellIs" dxfId="204" priority="758" operator="notEqual">
      <formula>$M$23</formula>
    </cfRule>
  </conditionalFormatting>
  <conditionalFormatting sqref="N3:N21">
    <cfRule type="cellIs" dxfId="203" priority="760" operator="notEqual">
      <formula>$N$23</formula>
    </cfRule>
  </conditionalFormatting>
  <conditionalFormatting sqref="O3:O21">
    <cfRule type="cellIs" dxfId="202" priority="762" operator="notEqual">
      <formula>$O$23</formula>
    </cfRule>
  </conditionalFormatting>
  <conditionalFormatting sqref="P3:P21">
    <cfRule type="cellIs" dxfId="201" priority="764" operator="notEqual">
      <formula>$P$23</formula>
    </cfRule>
  </conditionalFormatting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4"/>
  <sheetViews>
    <sheetView workbookViewId="0">
      <selection activeCell="E1" sqref="E1"/>
    </sheetView>
  </sheetViews>
  <sheetFormatPr defaultColWidth="8.85546875" defaultRowHeight="15" x14ac:dyDescent="0.25"/>
  <cols>
    <col min="1" max="1" width="20.7109375" style="38" customWidth="1"/>
    <col min="2" max="2" width="7.42578125" style="10" bestFit="1" customWidth="1"/>
    <col min="3" max="16" width="6.5703125" style="10" bestFit="1" customWidth="1"/>
    <col min="17" max="17" width="2.7109375" style="10" customWidth="1"/>
    <col min="18" max="31" width="2" style="10" bestFit="1" customWidth="1"/>
    <col min="32" max="16384" width="8.85546875" style="13"/>
  </cols>
  <sheetData>
    <row r="1" spans="1:31" ht="15.75" x14ac:dyDescent="0.25">
      <c r="A1" s="29" t="s">
        <v>103</v>
      </c>
      <c r="B1" s="30"/>
    </row>
    <row r="2" spans="1:31" ht="15.75" thickBot="1" x14ac:dyDescent="0.3">
      <c r="A2" s="20"/>
      <c r="B2" s="20" t="s">
        <v>0</v>
      </c>
    </row>
    <row r="3" spans="1:31" x14ac:dyDescent="0.25">
      <c r="A3" s="26" t="s">
        <v>28</v>
      </c>
      <c r="B3" s="32">
        <f t="shared" ref="B3:B22" si="0">SUM(R3:AE3)</f>
        <v>7</v>
      </c>
      <c r="C3" s="59" t="s">
        <v>87</v>
      </c>
      <c r="D3" s="31" t="s">
        <v>65</v>
      </c>
      <c r="E3" s="31" t="s">
        <v>69</v>
      </c>
      <c r="F3" s="31" t="s">
        <v>78</v>
      </c>
      <c r="G3" s="31" t="s">
        <v>66</v>
      </c>
      <c r="H3" s="31" t="s">
        <v>90</v>
      </c>
      <c r="I3" s="31" t="s">
        <v>82</v>
      </c>
      <c r="J3" s="31" t="s">
        <v>84</v>
      </c>
      <c r="K3" s="31" t="s">
        <v>61</v>
      </c>
      <c r="L3" s="31" t="s">
        <v>63</v>
      </c>
      <c r="M3" s="31" t="s">
        <v>83</v>
      </c>
      <c r="N3" s="31" t="s">
        <v>80</v>
      </c>
      <c r="O3" s="31" t="s">
        <v>72</v>
      </c>
      <c r="P3" s="32" t="s">
        <v>73</v>
      </c>
      <c r="R3" s="10">
        <f t="shared" ref="R3:R22" si="1">IF(C3=$C$24,1,0)</f>
        <v>0</v>
      </c>
      <c r="S3" s="10">
        <f t="shared" ref="S3:S22" si="2">IF(D3=$D$24,1,0)</f>
        <v>1</v>
      </c>
      <c r="T3" s="10">
        <f t="shared" ref="T3:T22" si="3">IF(E3=$E$24,1,0)</f>
        <v>0</v>
      </c>
      <c r="U3" s="10">
        <f t="shared" ref="U3:U22" si="4">IF(F3=$F$24,1,0)</f>
        <v>1</v>
      </c>
      <c r="V3" s="10">
        <f t="shared" ref="V3:V22" si="5">IF(G3=$G$24,1,0)</f>
        <v>0</v>
      </c>
      <c r="W3" s="10">
        <f t="shared" ref="W3:W22" si="6">IF(H3=$H$24,1,0)</f>
        <v>0</v>
      </c>
      <c r="X3" s="10">
        <f t="shared" ref="X3:X22" si="7">IF(I3=$I$24,1,0)</f>
        <v>1</v>
      </c>
      <c r="Y3" s="10">
        <f t="shared" ref="Y3:Y22" si="8">IF(J3=$J$24,1,0)</f>
        <v>0</v>
      </c>
      <c r="Z3" s="10">
        <f t="shared" ref="Z3:Z22" si="9">IF(K3=$K$24,1,0)</f>
        <v>1</v>
      </c>
      <c r="AA3" s="10">
        <f t="shared" ref="AA3:AA22" si="10">IF(L3=$L$24,1,0)</f>
        <v>1</v>
      </c>
      <c r="AB3" s="10">
        <f t="shared" ref="AB3:AB22" si="11">IF(M3=$M$24,1,0)</f>
        <v>0</v>
      </c>
      <c r="AC3" s="10">
        <f t="shared" ref="AC3:AC22" si="12">IF(N3=$N$24,1,0)</f>
        <v>0</v>
      </c>
      <c r="AD3" s="10">
        <f t="shared" ref="AD3:AD22" si="13">IF(O3=$O$24,1,0)</f>
        <v>1</v>
      </c>
      <c r="AE3" s="10">
        <f t="shared" ref="AE3:AE22" si="14">IF(P3=$P$24,1,0)</f>
        <v>1</v>
      </c>
    </row>
    <row r="4" spans="1:31" x14ac:dyDescent="0.25">
      <c r="A4" s="7" t="s">
        <v>45</v>
      </c>
      <c r="B4" s="33">
        <f t="shared" si="0"/>
        <v>8</v>
      </c>
      <c r="C4" s="60" t="s">
        <v>86</v>
      </c>
      <c r="D4" s="6" t="s">
        <v>65</v>
      </c>
      <c r="E4" s="6" t="s">
        <v>69</v>
      </c>
      <c r="F4" s="6" t="s">
        <v>81</v>
      </c>
      <c r="G4" s="6" t="s">
        <v>66</v>
      </c>
      <c r="H4" s="6" t="s">
        <v>75</v>
      </c>
      <c r="I4" s="6" t="s">
        <v>82</v>
      </c>
      <c r="J4" s="6" t="s">
        <v>68</v>
      </c>
      <c r="K4" s="6" t="s">
        <v>91</v>
      </c>
      <c r="L4" s="6" t="s">
        <v>63</v>
      </c>
      <c r="M4" s="6" t="s">
        <v>83</v>
      </c>
      <c r="N4" s="6" t="s">
        <v>80</v>
      </c>
      <c r="O4" s="6" t="s">
        <v>72</v>
      </c>
      <c r="P4" s="33" t="s">
        <v>73</v>
      </c>
      <c r="R4" s="10">
        <f t="shared" si="1"/>
        <v>1</v>
      </c>
      <c r="S4" s="10">
        <f t="shared" si="2"/>
        <v>1</v>
      </c>
      <c r="T4" s="10">
        <f t="shared" si="3"/>
        <v>0</v>
      </c>
      <c r="U4" s="10">
        <f t="shared" si="4"/>
        <v>0</v>
      </c>
      <c r="V4" s="10">
        <f t="shared" si="5"/>
        <v>0</v>
      </c>
      <c r="W4" s="10">
        <f t="shared" si="6"/>
        <v>1</v>
      </c>
      <c r="X4" s="10">
        <f t="shared" si="7"/>
        <v>1</v>
      </c>
      <c r="Y4" s="10">
        <f t="shared" si="8"/>
        <v>1</v>
      </c>
      <c r="Z4" s="10">
        <f t="shared" si="9"/>
        <v>0</v>
      </c>
      <c r="AA4" s="10">
        <f t="shared" si="10"/>
        <v>1</v>
      </c>
      <c r="AB4" s="10">
        <f t="shared" si="11"/>
        <v>0</v>
      </c>
      <c r="AC4" s="10">
        <f t="shared" si="12"/>
        <v>0</v>
      </c>
      <c r="AD4" s="10">
        <f t="shared" si="13"/>
        <v>1</v>
      </c>
      <c r="AE4" s="10">
        <f t="shared" si="14"/>
        <v>1</v>
      </c>
    </row>
    <row r="5" spans="1:31" x14ac:dyDescent="0.25">
      <c r="A5" s="7" t="s">
        <v>30</v>
      </c>
      <c r="B5" s="33">
        <f t="shared" si="0"/>
        <v>8</v>
      </c>
      <c r="C5" s="60" t="s">
        <v>87</v>
      </c>
      <c r="D5" s="6" t="s">
        <v>65</v>
      </c>
      <c r="E5" s="6" t="s">
        <v>69</v>
      </c>
      <c r="F5" s="6" t="s">
        <v>78</v>
      </c>
      <c r="G5" s="6" t="s">
        <v>66</v>
      </c>
      <c r="H5" s="6" t="s">
        <v>90</v>
      </c>
      <c r="I5" s="6" t="s">
        <v>82</v>
      </c>
      <c r="J5" s="6" t="s">
        <v>84</v>
      </c>
      <c r="K5" s="6" t="s">
        <v>61</v>
      </c>
      <c r="L5" s="6" t="s">
        <v>63</v>
      </c>
      <c r="M5" s="6" t="s">
        <v>99</v>
      </c>
      <c r="N5" s="6" t="s">
        <v>76</v>
      </c>
      <c r="O5" s="6" t="s">
        <v>72</v>
      </c>
      <c r="P5" s="33" t="s">
        <v>70</v>
      </c>
      <c r="R5" s="10">
        <f t="shared" si="1"/>
        <v>0</v>
      </c>
      <c r="S5" s="10">
        <f t="shared" si="2"/>
        <v>1</v>
      </c>
      <c r="T5" s="10">
        <f t="shared" si="3"/>
        <v>0</v>
      </c>
      <c r="U5" s="10">
        <f t="shared" si="4"/>
        <v>1</v>
      </c>
      <c r="V5" s="10">
        <f t="shared" si="5"/>
        <v>0</v>
      </c>
      <c r="W5" s="10">
        <f t="shared" si="6"/>
        <v>0</v>
      </c>
      <c r="X5" s="10">
        <f t="shared" si="7"/>
        <v>1</v>
      </c>
      <c r="Y5" s="10">
        <f t="shared" si="8"/>
        <v>0</v>
      </c>
      <c r="Z5" s="10">
        <f t="shared" si="9"/>
        <v>1</v>
      </c>
      <c r="AA5" s="10">
        <f t="shared" si="10"/>
        <v>1</v>
      </c>
      <c r="AB5" s="10">
        <f t="shared" si="11"/>
        <v>1</v>
      </c>
      <c r="AC5" s="10">
        <f t="shared" si="12"/>
        <v>1</v>
      </c>
      <c r="AD5" s="10">
        <f t="shared" si="13"/>
        <v>1</v>
      </c>
      <c r="AE5" s="10">
        <f t="shared" si="14"/>
        <v>0</v>
      </c>
    </row>
    <row r="6" spans="1:31" x14ac:dyDescent="0.25">
      <c r="A6" s="7" t="s">
        <v>47</v>
      </c>
      <c r="B6" s="33">
        <f t="shared" si="0"/>
        <v>4</v>
      </c>
      <c r="C6" s="60" t="s">
        <v>87</v>
      </c>
      <c r="D6" s="6" t="s">
        <v>65</v>
      </c>
      <c r="E6" s="6" t="s">
        <v>69</v>
      </c>
      <c r="F6" s="6" t="s">
        <v>81</v>
      </c>
      <c r="G6" s="6" t="s">
        <v>66</v>
      </c>
      <c r="H6" s="6" t="s">
        <v>90</v>
      </c>
      <c r="I6" s="6" t="s">
        <v>77</v>
      </c>
      <c r="J6" s="6" t="s">
        <v>84</v>
      </c>
      <c r="K6" s="6" t="s">
        <v>61</v>
      </c>
      <c r="L6" s="6" t="s">
        <v>63</v>
      </c>
      <c r="M6" s="6" t="s">
        <v>83</v>
      </c>
      <c r="N6" s="6" t="s">
        <v>80</v>
      </c>
      <c r="O6" s="6" t="s">
        <v>72</v>
      </c>
      <c r="P6" s="33" t="s">
        <v>70</v>
      </c>
      <c r="R6" s="10">
        <f t="shared" si="1"/>
        <v>0</v>
      </c>
      <c r="S6" s="10">
        <f t="shared" si="2"/>
        <v>1</v>
      </c>
      <c r="T6" s="10">
        <f t="shared" si="3"/>
        <v>0</v>
      </c>
      <c r="U6" s="10">
        <f t="shared" si="4"/>
        <v>0</v>
      </c>
      <c r="V6" s="10">
        <f t="shared" si="5"/>
        <v>0</v>
      </c>
      <c r="W6" s="10">
        <f t="shared" si="6"/>
        <v>0</v>
      </c>
      <c r="X6" s="10">
        <f t="shared" si="7"/>
        <v>0</v>
      </c>
      <c r="Y6" s="10">
        <f t="shared" si="8"/>
        <v>0</v>
      </c>
      <c r="Z6" s="10">
        <f t="shared" si="9"/>
        <v>1</v>
      </c>
      <c r="AA6" s="10">
        <f t="shared" si="10"/>
        <v>1</v>
      </c>
      <c r="AB6" s="10">
        <f t="shared" si="11"/>
        <v>0</v>
      </c>
      <c r="AC6" s="10">
        <f t="shared" si="12"/>
        <v>0</v>
      </c>
      <c r="AD6" s="10">
        <f t="shared" si="13"/>
        <v>1</v>
      </c>
      <c r="AE6" s="10">
        <f t="shared" si="14"/>
        <v>0</v>
      </c>
    </row>
    <row r="7" spans="1:31" x14ac:dyDescent="0.25">
      <c r="A7" s="7" t="s">
        <v>48</v>
      </c>
      <c r="B7" s="33">
        <f t="shared" si="0"/>
        <v>7</v>
      </c>
      <c r="C7" s="60" t="s">
        <v>87</v>
      </c>
      <c r="D7" s="6" t="s">
        <v>65</v>
      </c>
      <c r="E7" s="6" t="s">
        <v>69</v>
      </c>
      <c r="F7" s="6" t="s">
        <v>78</v>
      </c>
      <c r="G7" s="6" t="s">
        <v>66</v>
      </c>
      <c r="H7" s="6" t="s">
        <v>90</v>
      </c>
      <c r="I7" s="6" t="s">
        <v>77</v>
      </c>
      <c r="J7" s="6" t="s">
        <v>84</v>
      </c>
      <c r="K7" s="6" t="s">
        <v>61</v>
      </c>
      <c r="L7" s="6" t="s">
        <v>63</v>
      </c>
      <c r="M7" s="6" t="s">
        <v>83</v>
      </c>
      <c r="N7" s="6" t="s">
        <v>76</v>
      </c>
      <c r="O7" s="6" t="s">
        <v>72</v>
      </c>
      <c r="P7" s="33" t="s">
        <v>73</v>
      </c>
      <c r="R7" s="10">
        <f t="shared" si="1"/>
        <v>0</v>
      </c>
      <c r="S7" s="10">
        <f t="shared" si="2"/>
        <v>1</v>
      </c>
      <c r="T7" s="10">
        <f t="shared" si="3"/>
        <v>0</v>
      </c>
      <c r="U7" s="10">
        <f t="shared" si="4"/>
        <v>1</v>
      </c>
      <c r="V7" s="10">
        <f t="shared" si="5"/>
        <v>0</v>
      </c>
      <c r="W7" s="10">
        <f t="shared" si="6"/>
        <v>0</v>
      </c>
      <c r="X7" s="10">
        <f t="shared" si="7"/>
        <v>0</v>
      </c>
      <c r="Y7" s="10">
        <f t="shared" si="8"/>
        <v>0</v>
      </c>
      <c r="Z7" s="10">
        <f t="shared" si="9"/>
        <v>1</v>
      </c>
      <c r="AA7" s="10">
        <f t="shared" si="10"/>
        <v>1</v>
      </c>
      <c r="AB7" s="10">
        <f t="shared" si="11"/>
        <v>0</v>
      </c>
      <c r="AC7" s="10">
        <f t="shared" si="12"/>
        <v>1</v>
      </c>
      <c r="AD7" s="10">
        <f t="shared" si="13"/>
        <v>1</v>
      </c>
      <c r="AE7" s="10">
        <f t="shared" si="14"/>
        <v>1</v>
      </c>
    </row>
    <row r="8" spans="1:31" x14ac:dyDescent="0.25">
      <c r="A8" s="7" t="s">
        <v>49</v>
      </c>
      <c r="B8" s="33">
        <f t="shared" si="0"/>
        <v>7</v>
      </c>
      <c r="C8" s="60" t="s">
        <v>87</v>
      </c>
      <c r="D8" s="6" t="s">
        <v>65</v>
      </c>
      <c r="E8" s="6" t="s">
        <v>69</v>
      </c>
      <c r="F8" s="6" t="s">
        <v>78</v>
      </c>
      <c r="G8" s="6" t="s">
        <v>66</v>
      </c>
      <c r="H8" s="6" t="s">
        <v>90</v>
      </c>
      <c r="I8" s="6" t="s">
        <v>77</v>
      </c>
      <c r="J8" s="6" t="s">
        <v>84</v>
      </c>
      <c r="K8" s="6" t="s">
        <v>61</v>
      </c>
      <c r="L8" s="6" t="s">
        <v>63</v>
      </c>
      <c r="M8" s="6" t="s">
        <v>83</v>
      </c>
      <c r="N8" s="6" t="s">
        <v>76</v>
      </c>
      <c r="O8" s="6" t="s">
        <v>72</v>
      </c>
      <c r="P8" s="33" t="s">
        <v>73</v>
      </c>
      <c r="R8" s="10">
        <f t="shared" si="1"/>
        <v>0</v>
      </c>
      <c r="S8" s="10">
        <f t="shared" si="2"/>
        <v>1</v>
      </c>
      <c r="T8" s="10">
        <f t="shared" si="3"/>
        <v>0</v>
      </c>
      <c r="U8" s="10">
        <f t="shared" si="4"/>
        <v>1</v>
      </c>
      <c r="V8" s="10">
        <f t="shared" si="5"/>
        <v>0</v>
      </c>
      <c r="W8" s="10">
        <f t="shared" si="6"/>
        <v>0</v>
      </c>
      <c r="X8" s="10">
        <f t="shared" si="7"/>
        <v>0</v>
      </c>
      <c r="Y8" s="10">
        <f t="shared" si="8"/>
        <v>0</v>
      </c>
      <c r="Z8" s="10">
        <f t="shared" si="9"/>
        <v>1</v>
      </c>
      <c r="AA8" s="10">
        <f t="shared" si="10"/>
        <v>1</v>
      </c>
      <c r="AB8" s="10">
        <f t="shared" si="11"/>
        <v>0</v>
      </c>
      <c r="AC8" s="10">
        <f t="shared" si="12"/>
        <v>1</v>
      </c>
      <c r="AD8" s="10">
        <f t="shared" si="13"/>
        <v>1</v>
      </c>
      <c r="AE8" s="10">
        <f t="shared" si="14"/>
        <v>1</v>
      </c>
    </row>
    <row r="9" spans="1:31" x14ac:dyDescent="0.25">
      <c r="A9" s="7" t="s">
        <v>50</v>
      </c>
      <c r="B9" s="33">
        <f t="shared" si="0"/>
        <v>7</v>
      </c>
      <c r="C9" s="60" t="s">
        <v>86</v>
      </c>
      <c r="D9" s="6" t="s">
        <v>65</v>
      </c>
      <c r="E9" s="6" t="s">
        <v>69</v>
      </c>
      <c r="F9" s="6" t="s">
        <v>81</v>
      </c>
      <c r="G9" s="6" t="s">
        <v>66</v>
      </c>
      <c r="H9" s="6" t="s">
        <v>75</v>
      </c>
      <c r="I9" s="6" t="s">
        <v>82</v>
      </c>
      <c r="J9" s="6" t="s">
        <v>84</v>
      </c>
      <c r="K9" s="6" t="s">
        <v>61</v>
      </c>
      <c r="L9" s="6" t="s">
        <v>63</v>
      </c>
      <c r="M9" s="6" t="s">
        <v>83</v>
      </c>
      <c r="N9" s="6" t="s">
        <v>80</v>
      </c>
      <c r="O9" s="6" t="s">
        <v>72</v>
      </c>
      <c r="P9" s="33" t="s">
        <v>70</v>
      </c>
      <c r="R9" s="10">
        <f t="shared" si="1"/>
        <v>1</v>
      </c>
      <c r="S9" s="10">
        <f t="shared" si="2"/>
        <v>1</v>
      </c>
      <c r="T9" s="10">
        <f t="shared" si="3"/>
        <v>0</v>
      </c>
      <c r="U9" s="10">
        <f t="shared" si="4"/>
        <v>0</v>
      </c>
      <c r="V9" s="10">
        <f t="shared" si="5"/>
        <v>0</v>
      </c>
      <c r="W9" s="10">
        <f t="shared" si="6"/>
        <v>1</v>
      </c>
      <c r="X9" s="10">
        <f t="shared" si="7"/>
        <v>1</v>
      </c>
      <c r="Y9" s="10">
        <f t="shared" si="8"/>
        <v>0</v>
      </c>
      <c r="Z9" s="10">
        <f t="shared" si="9"/>
        <v>1</v>
      </c>
      <c r="AA9" s="10">
        <f t="shared" si="10"/>
        <v>1</v>
      </c>
      <c r="AB9" s="10">
        <f t="shared" si="11"/>
        <v>0</v>
      </c>
      <c r="AC9" s="10">
        <f t="shared" si="12"/>
        <v>0</v>
      </c>
      <c r="AD9" s="10">
        <f t="shared" si="13"/>
        <v>1</v>
      </c>
      <c r="AE9" s="10">
        <f t="shared" si="14"/>
        <v>0</v>
      </c>
    </row>
    <row r="10" spans="1:31" x14ac:dyDescent="0.25">
      <c r="A10" s="7" t="s">
        <v>32</v>
      </c>
      <c r="B10" s="33">
        <f t="shared" si="0"/>
        <v>7</v>
      </c>
      <c r="C10" s="60" t="s">
        <v>87</v>
      </c>
      <c r="D10" s="6" t="s">
        <v>65</v>
      </c>
      <c r="E10" s="6" t="s">
        <v>69</v>
      </c>
      <c r="F10" s="6" t="s">
        <v>81</v>
      </c>
      <c r="G10" s="6" t="s">
        <v>66</v>
      </c>
      <c r="H10" s="6" t="s">
        <v>90</v>
      </c>
      <c r="I10" s="6" t="s">
        <v>82</v>
      </c>
      <c r="J10" s="6" t="s">
        <v>68</v>
      </c>
      <c r="K10" s="6" t="s">
        <v>61</v>
      </c>
      <c r="L10" s="6" t="s">
        <v>74</v>
      </c>
      <c r="M10" s="6" t="s">
        <v>99</v>
      </c>
      <c r="N10" s="6" t="s">
        <v>76</v>
      </c>
      <c r="O10" s="6" t="s">
        <v>72</v>
      </c>
      <c r="P10" s="33" t="s">
        <v>70</v>
      </c>
      <c r="R10" s="10">
        <f t="shared" si="1"/>
        <v>0</v>
      </c>
      <c r="S10" s="10">
        <f t="shared" si="2"/>
        <v>1</v>
      </c>
      <c r="T10" s="10">
        <f t="shared" si="3"/>
        <v>0</v>
      </c>
      <c r="U10" s="10">
        <f t="shared" si="4"/>
        <v>0</v>
      </c>
      <c r="V10" s="10">
        <f t="shared" si="5"/>
        <v>0</v>
      </c>
      <c r="W10" s="10">
        <f t="shared" si="6"/>
        <v>0</v>
      </c>
      <c r="X10" s="10">
        <f t="shared" si="7"/>
        <v>1</v>
      </c>
      <c r="Y10" s="10">
        <f t="shared" si="8"/>
        <v>1</v>
      </c>
      <c r="Z10" s="10">
        <f t="shared" si="9"/>
        <v>1</v>
      </c>
      <c r="AA10" s="10">
        <f t="shared" si="10"/>
        <v>0</v>
      </c>
      <c r="AB10" s="10">
        <f t="shared" si="11"/>
        <v>1</v>
      </c>
      <c r="AC10" s="10">
        <f t="shared" si="12"/>
        <v>1</v>
      </c>
      <c r="AD10" s="10">
        <f t="shared" si="13"/>
        <v>1</v>
      </c>
      <c r="AE10" s="10">
        <f t="shared" si="14"/>
        <v>0</v>
      </c>
    </row>
    <row r="11" spans="1:31" x14ac:dyDescent="0.25">
      <c r="A11" s="7" t="s">
        <v>52</v>
      </c>
      <c r="B11" s="33">
        <f t="shared" si="0"/>
        <v>9</v>
      </c>
      <c r="C11" s="60" t="s">
        <v>87</v>
      </c>
      <c r="D11" s="6" t="s">
        <v>65</v>
      </c>
      <c r="E11" s="6" t="s">
        <v>69</v>
      </c>
      <c r="F11" s="6" t="s">
        <v>78</v>
      </c>
      <c r="G11" s="6" t="s">
        <v>66</v>
      </c>
      <c r="H11" s="6" t="s">
        <v>90</v>
      </c>
      <c r="I11" s="6" t="s">
        <v>82</v>
      </c>
      <c r="J11" s="6" t="s">
        <v>84</v>
      </c>
      <c r="K11" s="6" t="s">
        <v>61</v>
      </c>
      <c r="L11" s="6" t="s">
        <v>63</v>
      </c>
      <c r="M11" s="6" t="s">
        <v>99</v>
      </c>
      <c r="N11" s="6" t="s">
        <v>76</v>
      </c>
      <c r="O11" s="6" t="s">
        <v>72</v>
      </c>
      <c r="P11" s="33" t="s">
        <v>73</v>
      </c>
      <c r="R11" s="10">
        <f t="shared" si="1"/>
        <v>0</v>
      </c>
      <c r="S11" s="10">
        <f t="shared" si="2"/>
        <v>1</v>
      </c>
      <c r="T11" s="10">
        <f t="shared" si="3"/>
        <v>0</v>
      </c>
      <c r="U11" s="10">
        <f t="shared" si="4"/>
        <v>1</v>
      </c>
      <c r="V11" s="10">
        <f t="shared" si="5"/>
        <v>0</v>
      </c>
      <c r="W11" s="10">
        <f t="shared" si="6"/>
        <v>0</v>
      </c>
      <c r="X11" s="10">
        <f t="shared" si="7"/>
        <v>1</v>
      </c>
      <c r="Y11" s="10">
        <f t="shared" si="8"/>
        <v>0</v>
      </c>
      <c r="Z11" s="10">
        <f t="shared" si="9"/>
        <v>1</v>
      </c>
      <c r="AA11" s="10">
        <f t="shared" si="10"/>
        <v>1</v>
      </c>
      <c r="AB11" s="10">
        <f t="shared" si="11"/>
        <v>1</v>
      </c>
      <c r="AC11" s="10">
        <f t="shared" si="12"/>
        <v>1</v>
      </c>
      <c r="AD11" s="10">
        <f t="shared" si="13"/>
        <v>1</v>
      </c>
      <c r="AE11" s="10">
        <f t="shared" si="14"/>
        <v>1</v>
      </c>
    </row>
    <row r="12" spans="1:31" x14ac:dyDescent="0.25">
      <c r="A12" s="7" t="s">
        <v>53</v>
      </c>
      <c r="B12" s="33">
        <f t="shared" si="0"/>
        <v>9</v>
      </c>
      <c r="C12" s="60" t="s">
        <v>86</v>
      </c>
      <c r="D12" s="6" t="s">
        <v>65</v>
      </c>
      <c r="E12" s="6" t="s">
        <v>69</v>
      </c>
      <c r="F12" s="6" t="s">
        <v>81</v>
      </c>
      <c r="G12" s="6" t="s">
        <v>66</v>
      </c>
      <c r="H12" s="6" t="s">
        <v>90</v>
      </c>
      <c r="I12" s="6" t="s">
        <v>82</v>
      </c>
      <c r="J12" s="6" t="s">
        <v>84</v>
      </c>
      <c r="K12" s="6" t="s">
        <v>61</v>
      </c>
      <c r="L12" s="6" t="s">
        <v>63</v>
      </c>
      <c r="M12" s="6" t="s">
        <v>99</v>
      </c>
      <c r="N12" s="6" t="s">
        <v>76</v>
      </c>
      <c r="O12" s="6" t="s">
        <v>72</v>
      </c>
      <c r="P12" s="33" t="s">
        <v>73</v>
      </c>
      <c r="R12" s="10">
        <f t="shared" si="1"/>
        <v>1</v>
      </c>
      <c r="S12" s="10">
        <f t="shared" si="2"/>
        <v>1</v>
      </c>
      <c r="T12" s="10">
        <f t="shared" si="3"/>
        <v>0</v>
      </c>
      <c r="U12" s="10">
        <f t="shared" si="4"/>
        <v>0</v>
      </c>
      <c r="V12" s="10">
        <f t="shared" si="5"/>
        <v>0</v>
      </c>
      <c r="W12" s="10">
        <f t="shared" si="6"/>
        <v>0</v>
      </c>
      <c r="X12" s="10">
        <f t="shared" si="7"/>
        <v>1</v>
      </c>
      <c r="Y12" s="10">
        <f t="shared" si="8"/>
        <v>0</v>
      </c>
      <c r="Z12" s="10">
        <f t="shared" si="9"/>
        <v>1</v>
      </c>
      <c r="AA12" s="10">
        <f t="shared" si="10"/>
        <v>1</v>
      </c>
      <c r="AB12" s="10">
        <f t="shared" si="11"/>
        <v>1</v>
      </c>
      <c r="AC12" s="10">
        <f t="shared" si="12"/>
        <v>1</v>
      </c>
      <c r="AD12" s="10">
        <f t="shared" si="13"/>
        <v>1</v>
      </c>
      <c r="AE12" s="10">
        <f t="shared" si="14"/>
        <v>1</v>
      </c>
    </row>
    <row r="13" spans="1:31" x14ac:dyDescent="0.25">
      <c r="A13" s="7" t="s">
        <v>54</v>
      </c>
      <c r="B13" s="33">
        <f t="shared" si="0"/>
        <v>7</v>
      </c>
      <c r="C13" s="60" t="s">
        <v>87</v>
      </c>
      <c r="D13" s="6" t="s">
        <v>65</v>
      </c>
      <c r="E13" s="6" t="s">
        <v>69</v>
      </c>
      <c r="F13" s="6" t="s">
        <v>81</v>
      </c>
      <c r="G13" s="6" t="s">
        <v>66</v>
      </c>
      <c r="H13" s="6" t="s">
        <v>90</v>
      </c>
      <c r="I13" s="6" t="s">
        <v>82</v>
      </c>
      <c r="J13" s="6" t="s">
        <v>84</v>
      </c>
      <c r="K13" s="6" t="s">
        <v>91</v>
      </c>
      <c r="L13" s="6" t="s">
        <v>63</v>
      </c>
      <c r="M13" s="6" t="s">
        <v>99</v>
      </c>
      <c r="N13" s="6" t="s">
        <v>76</v>
      </c>
      <c r="O13" s="6" t="s">
        <v>72</v>
      </c>
      <c r="P13" s="33" t="s">
        <v>73</v>
      </c>
      <c r="R13" s="10">
        <f t="shared" si="1"/>
        <v>0</v>
      </c>
      <c r="S13" s="10">
        <f t="shared" si="2"/>
        <v>1</v>
      </c>
      <c r="T13" s="10">
        <f t="shared" si="3"/>
        <v>0</v>
      </c>
      <c r="U13" s="10">
        <f t="shared" si="4"/>
        <v>0</v>
      </c>
      <c r="V13" s="10">
        <f t="shared" si="5"/>
        <v>0</v>
      </c>
      <c r="W13" s="10">
        <f t="shared" si="6"/>
        <v>0</v>
      </c>
      <c r="X13" s="10">
        <f t="shared" si="7"/>
        <v>1</v>
      </c>
      <c r="Y13" s="10">
        <f t="shared" si="8"/>
        <v>0</v>
      </c>
      <c r="Z13" s="10">
        <f t="shared" si="9"/>
        <v>0</v>
      </c>
      <c r="AA13" s="10">
        <f t="shared" si="10"/>
        <v>1</v>
      </c>
      <c r="AB13" s="10">
        <f t="shared" si="11"/>
        <v>1</v>
      </c>
      <c r="AC13" s="10">
        <f t="shared" si="12"/>
        <v>1</v>
      </c>
      <c r="AD13" s="10">
        <f t="shared" si="13"/>
        <v>1</v>
      </c>
      <c r="AE13" s="10">
        <f t="shared" si="14"/>
        <v>1</v>
      </c>
    </row>
    <row r="14" spans="1:31" x14ac:dyDescent="0.25">
      <c r="A14" s="7" t="s">
        <v>55</v>
      </c>
      <c r="B14" s="33">
        <f t="shared" si="0"/>
        <v>7</v>
      </c>
      <c r="C14" s="60" t="s">
        <v>87</v>
      </c>
      <c r="D14" s="6" t="s">
        <v>65</v>
      </c>
      <c r="E14" s="6" t="s">
        <v>69</v>
      </c>
      <c r="F14" s="6" t="s">
        <v>81</v>
      </c>
      <c r="G14" s="6" t="s">
        <v>66</v>
      </c>
      <c r="H14" s="6" t="s">
        <v>90</v>
      </c>
      <c r="I14" s="6" t="s">
        <v>77</v>
      </c>
      <c r="J14" s="6" t="s">
        <v>84</v>
      </c>
      <c r="K14" s="6" t="s">
        <v>61</v>
      </c>
      <c r="L14" s="6" t="s">
        <v>63</v>
      </c>
      <c r="M14" s="6" t="s">
        <v>99</v>
      </c>
      <c r="N14" s="6" t="s">
        <v>76</v>
      </c>
      <c r="O14" s="6" t="s">
        <v>72</v>
      </c>
      <c r="P14" s="33" t="s">
        <v>73</v>
      </c>
      <c r="R14" s="10">
        <f t="shared" si="1"/>
        <v>0</v>
      </c>
      <c r="S14" s="10">
        <f t="shared" si="2"/>
        <v>1</v>
      </c>
      <c r="T14" s="10">
        <f t="shared" si="3"/>
        <v>0</v>
      </c>
      <c r="U14" s="10">
        <f t="shared" si="4"/>
        <v>0</v>
      </c>
      <c r="V14" s="10">
        <f t="shared" si="5"/>
        <v>0</v>
      </c>
      <c r="W14" s="10">
        <f t="shared" si="6"/>
        <v>0</v>
      </c>
      <c r="X14" s="10">
        <f t="shared" si="7"/>
        <v>0</v>
      </c>
      <c r="Y14" s="10">
        <f t="shared" si="8"/>
        <v>0</v>
      </c>
      <c r="Z14" s="10">
        <f t="shared" si="9"/>
        <v>1</v>
      </c>
      <c r="AA14" s="10">
        <f t="shared" si="10"/>
        <v>1</v>
      </c>
      <c r="AB14" s="10">
        <f t="shared" si="11"/>
        <v>1</v>
      </c>
      <c r="AC14" s="10">
        <f t="shared" si="12"/>
        <v>1</v>
      </c>
      <c r="AD14" s="10">
        <f t="shared" si="13"/>
        <v>1</v>
      </c>
      <c r="AE14" s="10">
        <f t="shared" si="14"/>
        <v>1</v>
      </c>
    </row>
    <row r="15" spans="1:31" x14ac:dyDescent="0.25">
      <c r="A15" s="7" t="s">
        <v>43</v>
      </c>
      <c r="B15" s="33">
        <f t="shared" si="0"/>
        <v>5</v>
      </c>
      <c r="C15" s="60" t="s">
        <v>87</v>
      </c>
      <c r="D15" s="6" t="s">
        <v>65</v>
      </c>
      <c r="E15" s="6" t="s">
        <v>69</v>
      </c>
      <c r="F15" s="6" t="s">
        <v>81</v>
      </c>
      <c r="G15" s="6" t="s">
        <v>66</v>
      </c>
      <c r="H15" s="6" t="s">
        <v>90</v>
      </c>
      <c r="I15" s="6" t="s">
        <v>82</v>
      </c>
      <c r="J15" s="6" t="s">
        <v>84</v>
      </c>
      <c r="K15" s="6" t="s">
        <v>91</v>
      </c>
      <c r="L15" s="6" t="s">
        <v>74</v>
      </c>
      <c r="M15" s="6" t="s">
        <v>99</v>
      </c>
      <c r="N15" s="6" t="s">
        <v>80</v>
      </c>
      <c r="O15" s="6" t="s">
        <v>72</v>
      </c>
      <c r="P15" s="33" t="s">
        <v>73</v>
      </c>
      <c r="R15" s="10">
        <f t="shared" si="1"/>
        <v>0</v>
      </c>
      <c r="S15" s="10">
        <f t="shared" si="2"/>
        <v>1</v>
      </c>
      <c r="T15" s="10">
        <f t="shared" si="3"/>
        <v>0</v>
      </c>
      <c r="U15" s="10">
        <f t="shared" si="4"/>
        <v>0</v>
      </c>
      <c r="V15" s="10">
        <f t="shared" si="5"/>
        <v>0</v>
      </c>
      <c r="W15" s="10">
        <f t="shared" si="6"/>
        <v>0</v>
      </c>
      <c r="X15" s="10">
        <f t="shared" si="7"/>
        <v>1</v>
      </c>
      <c r="Y15" s="10">
        <f t="shared" si="8"/>
        <v>0</v>
      </c>
      <c r="Z15" s="10">
        <f t="shared" si="9"/>
        <v>0</v>
      </c>
      <c r="AA15" s="10">
        <f t="shared" si="10"/>
        <v>0</v>
      </c>
      <c r="AB15" s="10">
        <f t="shared" si="11"/>
        <v>1</v>
      </c>
      <c r="AC15" s="10">
        <f t="shared" si="12"/>
        <v>0</v>
      </c>
      <c r="AD15" s="10">
        <f t="shared" si="13"/>
        <v>1</v>
      </c>
      <c r="AE15" s="10">
        <f t="shared" si="14"/>
        <v>1</v>
      </c>
    </row>
    <row r="16" spans="1:31" x14ac:dyDescent="0.25">
      <c r="A16" s="7" t="s">
        <v>33</v>
      </c>
      <c r="B16" s="33">
        <f t="shared" si="0"/>
        <v>9</v>
      </c>
      <c r="C16" s="60" t="s">
        <v>87</v>
      </c>
      <c r="D16" s="6" t="s">
        <v>65</v>
      </c>
      <c r="E16" s="6" t="s">
        <v>69</v>
      </c>
      <c r="F16" s="6" t="s">
        <v>78</v>
      </c>
      <c r="G16" s="6" t="s">
        <v>66</v>
      </c>
      <c r="H16" s="6" t="s">
        <v>90</v>
      </c>
      <c r="I16" s="6" t="s">
        <v>82</v>
      </c>
      <c r="J16" s="6" t="s">
        <v>84</v>
      </c>
      <c r="K16" s="6" t="s">
        <v>61</v>
      </c>
      <c r="L16" s="6" t="s">
        <v>63</v>
      </c>
      <c r="M16" s="6" t="s">
        <v>99</v>
      </c>
      <c r="N16" s="6" t="s">
        <v>76</v>
      </c>
      <c r="O16" s="6" t="s">
        <v>72</v>
      </c>
      <c r="P16" s="33" t="s">
        <v>73</v>
      </c>
      <c r="R16" s="10">
        <f t="shared" si="1"/>
        <v>0</v>
      </c>
      <c r="S16" s="10">
        <f t="shared" si="2"/>
        <v>1</v>
      </c>
      <c r="T16" s="10">
        <f t="shared" si="3"/>
        <v>0</v>
      </c>
      <c r="U16" s="10">
        <f t="shared" si="4"/>
        <v>1</v>
      </c>
      <c r="V16" s="10">
        <f t="shared" si="5"/>
        <v>0</v>
      </c>
      <c r="W16" s="10">
        <f t="shared" si="6"/>
        <v>0</v>
      </c>
      <c r="X16" s="10">
        <f t="shared" si="7"/>
        <v>1</v>
      </c>
      <c r="Y16" s="10">
        <f t="shared" si="8"/>
        <v>0</v>
      </c>
      <c r="Z16" s="10">
        <f t="shared" si="9"/>
        <v>1</v>
      </c>
      <c r="AA16" s="10">
        <f t="shared" si="10"/>
        <v>1</v>
      </c>
      <c r="AB16" s="10">
        <f t="shared" si="11"/>
        <v>1</v>
      </c>
      <c r="AC16" s="10">
        <f t="shared" si="12"/>
        <v>1</v>
      </c>
      <c r="AD16" s="10">
        <f t="shared" si="13"/>
        <v>1</v>
      </c>
      <c r="AE16" s="10">
        <f t="shared" si="14"/>
        <v>1</v>
      </c>
    </row>
    <row r="17" spans="1:39" x14ac:dyDescent="0.25">
      <c r="A17" s="7" t="s">
        <v>34</v>
      </c>
      <c r="B17" s="33">
        <f t="shared" si="0"/>
        <v>8</v>
      </c>
      <c r="C17" s="60" t="s">
        <v>87</v>
      </c>
      <c r="D17" s="6" t="s">
        <v>65</v>
      </c>
      <c r="E17" s="6" t="s">
        <v>69</v>
      </c>
      <c r="F17" s="6" t="s">
        <v>78</v>
      </c>
      <c r="G17" s="6" t="s">
        <v>66</v>
      </c>
      <c r="H17" s="6" t="s">
        <v>90</v>
      </c>
      <c r="I17" s="6" t="s">
        <v>77</v>
      </c>
      <c r="J17" s="6" t="s">
        <v>84</v>
      </c>
      <c r="K17" s="6" t="s">
        <v>61</v>
      </c>
      <c r="L17" s="6" t="s">
        <v>63</v>
      </c>
      <c r="M17" s="6" t="s">
        <v>99</v>
      </c>
      <c r="N17" s="6" t="s">
        <v>76</v>
      </c>
      <c r="O17" s="6" t="s">
        <v>72</v>
      </c>
      <c r="P17" s="33" t="s">
        <v>73</v>
      </c>
      <c r="R17" s="10">
        <f t="shared" si="1"/>
        <v>0</v>
      </c>
      <c r="S17" s="10">
        <f t="shared" si="2"/>
        <v>1</v>
      </c>
      <c r="T17" s="10">
        <f t="shared" si="3"/>
        <v>0</v>
      </c>
      <c r="U17" s="10">
        <f t="shared" si="4"/>
        <v>1</v>
      </c>
      <c r="V17" s="10">
        <f t="shared" si="5"/>
        <v>0</v>
      </c>
      <c r="W17" s="10">
        <f t="shared" si="6"/>
        <v>0</v>
      </c>
      <c r="X17" s="10">
        <f t="shared" si="7"/>
        <v>0</v>
      </c>
      <c r="Y17" s="10">
        <f t="shared" si="8"/>
        <v>0</v>
      </c>
      <c r="Z17" s="10">
        <f t="shared" si="9"/>
        <v>1</v>
      </c>
      <c r="AA17" s="10">
        <f t="shared" si="10"/>
        <v>1</v>
      </c>
      <c r="AB17" s="10">
        <f t="shared" si="11"/>
        <v>1</v>
      </c>
      <c r="AC17" s="10">
        <f t="shared" si="12"/>
        <v>1</v>
      </c>
      <c r="AD17" s="10">
        <f t="shared" si="13"/>
        <v>1</v>
      </c>
      <c r="AE17" s="10">
        <f t="shared" si="14"/>
        <v>1</v>
      </c>
    </row>
    <row r="18" spans="1:39" x14ac:dyDescent="0.25">
      <c r="A18" s="7" t="s">
        <v>35</v>
      </c>
      <c r="B18" s="33">
        <f t="shared" si="0"/>
        <v>8</v>
      </c>
      <c r="C18" s="60" t="s">
        <v>87</v>
      </c>
      <c r="D18" s="6" t="s">
        <v>65</v>
      </c>
      <c r="E18" s="6" t="s">
        <v>69</v>
      </c>
      <c r="F18" s="6" t="s">
        <v>78</v>
      </c>
      <c r="G18" s="6" t="s">
        <v>66</v>
      </c>
      <c r="H18" s="6" t="s">
        <v>90</v>
      </c>
      <c r="I18" s="6" t="s">
        <v>82</v>
      </c>
      <c r="J18" s="6" t="s">
        <v>84</v>
      </c>
      <c r="K18" s="6" t="s">
        <v>61</v>
      </c>
      <c r="L18" s="6" t="s">
        <v>63</v>
      </c>
      <c r="M18" s="6" t="s">
        <v>83</v>
      </c>
      <c r="N18" s="6" t="s">
        <v>76</v>
      </c>
      <c r="O18" s="6" t="s">
        <v>72</v>
      </c>
      <c r="P18" s="33" t="s">
        <v>73</v>
      </c>
      <c r="R18" s="10">
        <f t="shared" si="1"/>
        <v>0</v>
      </c>
      <c r="S18" s="10">
        <f t="shared" si="2"/>
        <v>1</v>
      </c>
      <c r="T18" s="10">
        <f t="shared" si="3"/>
        <v>0</v>
      </c>
      <c r="U18" s="10">
        <f t="shared" si="4"/>
        <v>1</v>
      </c>
      <c r="V18" s="10">
        <f t="shared" si="5"/>
        <v>0</v>
      </c>
      <c r="W18" s="10">
        <f t="shared" si="6"/>
        <v>0</v>
      </c>
      <c r="X18" s="10">
        <f t="shared" si="7"/>
        <v>1</v>
      </c>
      <c r="Y18" s="10">
        <f t="shared" si="8"/>
        <v>0</v>
      </c>
      <c r="Z18" s="10">
        <f t="shared" si="9"/>
        <v>1</v>
      </c>
      <c r="AA18" s="10">
        <f t="shared" si="10"/>
        <v>1</v>
      </c>
      <c r="AB18" s="10">
        <f t="shared" si="11"/>
        <v>0</v>
      </c>
      <c r="AC18" s="10">
        <f t="shared" si="12"/>
        <v>1</v>
      </c>
      <c r="AD18" s="10">
        <f t="shared" si="13"/>
        <v>1</v>
      </c>
      <c r="AE18" s="10">
        <f t="shared" si="14"/>
        <v>1</v>
      </c>
    </row>
    <row r="19" spans="1:39" x14ac:dyDescent="0.25">
      <c r="A19" s="7" t="s">
        <v>56</v>
      </c>
      <c r="B19" s="33">
        <f t="shared" si="0"/>
        <v>6</v>
      </c>
      <c r="C19" s="60" t="s">
        <v>87</v>
      </c>
      <c r="D19" s="6" t="s">
        <v>65</v>
      </c>
      <c r="E19" s="6" t="s">
        <v>69</v>
      </c>
      <c r="F19" s="6" t="s">
        <v>81</v>
      </c>
      <c r="G19" s="6" t="s">
        <v>66</v>
      </c>
      <c r="H19" s="6" t="s">
        <v>90</v>
      </c>
      <c r="I19" s="6" t="s">
        <v>82</v>
      </c>
      <c r="J19" s="6" t="s">
        <v>84</v>
      </c>
      <c r="K19" s="6" t="s">
        <v>61</v>
      </c>
      <c r="L19" s="6" t="s">
        <v>63</v>
      </c>
      <c r="M19" s="6" t="s">
        <v>99</v>
      </c>
      <c r="N19" s="6" t="s">
        <v>80</v>
      </c>
      <c r="O19" s="6" t="s">
        <v>71</v>
      </c>
      <c r="P19" s="33" t="s">
        <v>73</v>
      </c>
      <c r="R19" s="10">
        <f t="shared" si="1"/>
        <v>0</v>
      </c>
      <c r="S19" s="10">
        <f t="shared" si="2"/>
        <v>1</v>
      </c>
      <c r="T19" s="10">
        <f t="shared" si="3"/>
        <v>0</v>
      </c>
      <c r="U19" s="10">
        <f t="shared" si="4"/>
        <v>0</v>
      </c>
      <c r="V19" s="10">
        <f t="shared" si="5"/>
        <v>0</v>
      </c>
      <c r="W19" s="10">
        <f t="shared" si="6"/>
        <v>0</v>
      </c>
      <c r="X19" s="10">
        <f t="shared" si="7"/>
        <v>1</v>
      </c>
      <c r="Y19" s="10">
        <f t="shared" si="8"/>
        <v>0</v>
      </c>
      <c r="Z19" s="10">
        <f t="shared" si="9"/>
        <v>1</v>
      </c>
      <c r="AA19" s="10">
        <f t="shared" si="10"/>
        <v>1</v>
      </c>
      <c r="AB19" s="10">
        <f t="shared" si="11"/>
        <v>1</v>
      </c>
      <c r="AC19" s="10">
        <f t="shared" si="12"/>
        <v>0</v>
      </c>
      <c r="AD19" s="10">
        <f t="shared" si="13"/>
        <v>0</v>
      </c>
      <c r="AE19" s="10">
        <f t="shared" si="14"/>
        <v>1</v>
      </c>
    </row>
    <row r="20" spans="1:39" x14ac:dyDescent="0.25">
      <c r="A20" s="7" t="s">
        <v>57</v>
      </c>
      <c r="B20" s="33">
        <f t="shared" si="0"/>
        <v>7</v>
      </c>
      <c r="C20" s="60" t="s">
        <v>87</v>
      </c>
      <c r="D20" s="6" t="s">
        <v>65</v>
      </c>
      <c r="E20" s="6" t="s">
        <v>69</v>
      </c>
      <c r="F20" s="6" t="s">
        <v>78</v>
      </c>
      <c r="G20" s="6" t="s">
        <v>66</v>
      </c>
      <c r="H20" s="6" t="s">
        <v>90</v>
      </c>
      <c r="I20" s="6" t="s">
        <v>82</v>
      </c>
      <c r="J20" s="6" t="s">
        <v>84</v>
      </c>
      <c r="K20" s="6" t="s">
        <v>61</v>
      </c>
      <c r="L20" s="6" t="s">
        <v>63</v>
      </c>
      <c r="M20" s="6" t="s">
        <v>83</v>
      </c>
      <c r="N20" s="6" t="s">
        <v>80</v>
      </c>
      <c r="O20" s="6" t="s">
        <v>72</v>
      </c>
      <c r="P20" s="33" t="s">
        <v>73</v>
      </c>
      <c r="R20" s="10">
        <f t="shared" si="1"/>
        <v>0</v>
      </c>
      <c r="S20" s="10">
        <f t="shared" si="2"/>
        <v>1</v>
      </c>
      <c r="T20" s="10">
        <f t="shared" si="3"/>
        <v>0</v>
      </c>
      <c r="U20" s="10">
        <f t="shared" si="4"/>
        <v>1</v>
      </c>
      <c r="V20" s="10">
        <f t="shared" si="5"/>
        <v>0</v>
      </c>
      <c r="W20" s="10">
        <f t="shared" si="6"/>
        <v>0</v>
      </c>
      <c r="X20" s="10">
        <f t="shared" si="7"/>
        <v>1</v>
      </c>
      <c r="Y20" s="10">
        <f t="shared" si="8"/>
        <v>0</v>
      </c>
      <c r="Z20" s="10">
        <f t="shared" si="9"/>
        <v>1</v>
      </c>
      <c r="AA20" s="10">
        <f t="shared" si="10"/>
        <v>1</v>
      </c>
      <c r="AB20" s="10">
        <f t="shared" si="11"/>
        <v>0</v>
      </c>
      <c r="AC20" s="10">
        <f t="shared" si="12"/>
        <v>0</v>
      </c>
      <c r="AD20" s="10">
        <f t="shared" si="13"/>
        <v>1</v>
      </c>
      <c r="AE20" s="10">
        <f t="shared" si="14"/>
        <v>1</v>
      </c>
    </row>
    <row r="21" spans="1:39" x14ac:dyDescent="0.25">
      <c r="A21" s="7" t="s">
        <v>58</v>
      </c>
      <c r="B21" s="33">
        <f t="shared" si="0"/>
        <v>7</v>
      </c>
      <c r="C21" s="60" t="s">
        <v>87</v>
      </c>
      <c r="D21" s="6" t="s">
        <v>65</v>
      </c>
      <c r="E21" s="6" t="s">
        <v>69</v>
      </c>
      <c r="F21" s="6" t="s">
        <v>81</v>
      </c>
      <c r="G21" s="6" t="s">
        <v>66</v>
      </c>
      <c r="H21" s="6" t="s">
        <v>90</v>
      </c>
      <c r="I21" s="6" t="s">
        <v>77</v>
      </c>
      <c r="J21" s="6" t="s">
        <v>68</v>
      </c>
      <c r="K21" s="6" t="s">
        <v>61</v>
      </c>
      <c r="L21" s="6" t="s">
        <v>63</v>
      </c>
      <c r="M21" s="6" t="s">
        <v>83</v>
      </c>
      <c r="N21" s="6" t="s">
        <v>76</v>
      </c>
      <c r="O21" s="6" t="s">
        <v>72</v>
      </c>
      <c r="P21" s="33" t="s">
        <v>73</v>
      </c>
      <c r="R21" s="10">
        <f t="shared" si="1"/>
        <v>0</v>
      </c>
      <c r="S21" s="10">
        <f t="shared" si="2"/>
        <v>1</v>
      </c>
      <c r="T21" s="10">
        <f t="shared" si="3"/>
        <v>0</v>
      </c>
      <c r="U21" s="10">
        <f t="shared" si="4"/>
        <v>0</v>
      </c>
      <c r="V21" s="10">
        <f t="shared" si="5"/>
        <v>0</v>
      </c>
      <c r="W21" s="10">
        <f t="shared" si="6"/>
        <v>0</v>
      </c>
      <c r="X21" s="10">
        <f t="shared" si="7"/>
        <v>0</v>
      </c>
      <c r="Y21" s="10">
        <f t="shared" si="8"/>
        <v>1</v>
      </c>
      <c r="Z21" s="10">
        <f t="shared" si="9"/>
        <v>1</v>
      </c>
      <c r="AA21" s="10">
        <f t="shared" si="10"/>
        <v>1</v>
      </c>
      <c r="AB21" s="10">
        <f t="shared" si="11"/>
        <v>0</v>
      </c>
      <c r="AC21" s="10">
        <f t="shared" si="12"/>
        <v>1</v>
      </c>
      <c r="AD21" s="10">
        <f t="shared" si="13"/>
        <v>1</v>
      </c>
      <c r="AE21" s="10">
        <f t="shared" si="14"/>
        <v>1</v>
      </c>
    </row>
    <row r="22" spans="1:39" ht="15.75" thickBot="1" x14ac:dyDescent="0.3">
      <c r="A22" s="34" t="s">
        <v>44</v>
      </c>
      <c r="B22" s="36">
        <f t="shared" si="0"/>
        <v>8</v>
      </c>
      <c r="C22" s="61" t="str">
        <f t="shared" ref="C22:P22" si="15">IF(C32&gt;0.5, C28, C29)</f>
        <v>N.O.</v>
      </c>
      <c r="D22" s="35" t="str">
        <f t="shared" si="15"/>
        <v>Tenn</v>
      </c>
      <c r="E22" s="35" t="str">
        <f t="shared" si="15"/>
        <v>Minn</v>
      </c>
      <c r="F22" s="35" t="str">
        <f t="shared" si="15"/>
        <v>Clev</v>
      </c>
      <c r="G22" s="35" t="str">
        <f t="shared" si="15"/>
        <v>Dallas</v>
      </c>
      <c r="H22" s="35" t="str">
        <f t="shared" si="15"/>
        <v>Oak</v>
      </c>
      <c r="I22" s="35" t="str">
        <f t="shared" si="15"/>
        <v>Miami</v>
      </c>
      <c r="J22" s="35" t="str">
        <f t="shared" si="15"/>
        <v>N.E.</v>
      </c>
      <c r="K22" s="35" t="str">
        <f t="shared" si="15"/>
        <v>Ariz</v>
      </c>
      <c r="L22" s="35" t="str">
        <f t="shared" si="15"/>
        <v>Buff</v>
      </c>
      <c r="M22" s="35" t="str">
        <f t="shared" si="15"/>
        <v>S.D.</v>
      </c>
      <c r="N22" s="35" t="str">
        <f t="shared" si="15"/>
        <v>St.L.</v>
      </c>
      <c r="O22" s="35" t="str">
        <f t="shared" si="15"/>
        <v>G.B.</v>
      </c>
      <c r="P22" s="36" t="str">
        <f t="shared" si="15"/>
        <v>Jax</v>
      </c>
      <c r="R22" s="10">
        <f t="shared" si="1"/>
        <v>0</v>
      </c>
      <c r="S22" s="10">
        <f t="shared" si="2"/>
        <v>1</v>
      </c>
      <c r="T22" s="10">
        <f t="shared" si="3"/>
        <v>0</v>
      </c>
      <c r="U22" s="10">
        <f t="shared" si="4"/>
        <v>0</v>
      </c>
      <c r="V22" s="10">
        <f t="shared" si="5"/>
        <v>0</v>
      </c>
      <c r="W22" s="10">
        <f t="shared" si="6"/>
        <v>0</v>
      </c>
      <c r="X22" s="10">
        <f t="shared" si="7"/>
        <v>1</v>
      </c>
      <c r="Y22" s="10">
        <f t="shared" si="8"/>
        <v>0</v>
      </c>
      <c r="Z22" s="10">
        <f t="shared" si="9"/>
        <v>1</v>
      </c>
      <c r="AA22" s="10">
        <f t="shared" si="10"/>
        <v>1</v>
      </c>
      <c r="AB22" s="10">
        <f t="shared" si="11"/>
        <v>1</v>
      </c>
      <c r="AC22" s="10">
        <f t="shared" si="12"/>
        <v>1</v>
      </c>
      <c r="AD22" s="10">
        <f t="shared" si="13"/>
        <v>1</v>
      </c>
      <c r="AE22" s="10">
        <f t="shared" si="14"/>
        <v>1</v>
      </c>
    </row>
    <row r="23" spans="1:39" x14ac:dyDescent="0.25">
      <c r="A23" s="28" t="s">
        <v>105</v>
      </c>
    </row>
    <row r="24" spans="1:39" x14ac:dyDescent="0.25">
      <c r="A24" s="27"/>
      <c r="C24" s="6" t="s">
        <v>86</v>
      </c>
      <c r="D24" s="6" t="s">
        <v>65</v>
      </c>
      <c r="E24" s="6" t="s">
        <v>79</v>
      </c>
      <c r="F24" s="6" t="s">
        <v>78</v>
      </c>
      <c r="G24" s="6" t="s">
        <v>100</v>
      </c>
      <c r="H24" s="6" t="s">
        <v>75</v>
      </c>
      <c r="I24" s="6" t="s">
        <v>82</v>
      </c>
      <c r="J24" s="6" t="s">
        <v>68</v>
      </c>
      <c r="K24" s="6" t="s">
        <v>61</v>
      </c>
      <c r="L24" s="6" t="s">
        <v>63</v>
      </c>
      <c r="M24" s="6" t="s">
        <v>99</v>
      </c>
      <c r="N24" s="6" t="s">
        <v>76</v>
      </c>
      <c r="O24" s="6" t="s">
        <v>72</v>
      </c>
      <c r="P24" s="6" t="s">
        <v>73</v>
      </c>
    </row>
    <row r="25" spans="1:39" x14ac:dyDescent="0.25">
      <c r="A25" s="37"/>
      <c r="C25" s="10">
        <v>1</v>
      </c>
      <c r="D25" s="10">
        <v>1</v>
      </c>
      <c r="E25" s="10">
        <v>1</v>
      </c>
      <c r="F25" s="10">
        <v>1</v>
      </c>
      <c r="G25" s="10">
        <v>1</v>
      </c>
      <c r="H25" s="10">
        <v>1</v>
      </c>
      <c r="I25" s="10">
        <v>1</v>
      </c>
      <c r="J25" s="10">
        <v>1</v>
      </c>
      <c r="K25" s="10">
        <v>1</v>
      </c>
      <c r="L25" s="10">
        <v>1</v>
      </c>
      <c r="M25" s="10">
        <v>1</v>
      </c>
      <c r="N25" s="10">
        <v>1</v>
      </c>
      <c r="O25" s="10">
        <v>1</v>
      </c>
      <c r="P25" s="10">
        <v>1</v>
      </c>
    </row>
    <row r="27" spans="1:39" s="45" customFormat="1" x14ac:dyDescent="0.25">
      <c r="A27" s="43" t="s">
        <v>42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</row>
    <row r="28" spans="1:39" customFormat="1" x14ac:dyDescent="0.25">
      <c r="A28" s="46" t="s">
        <v>37</v>
      </c>
      <c r="B28" s="3"/>
      <c r="C28" s="3" t="s">
        <v>87</v>
      </c>
      <c r="D28" s="3" t="s">
        <v>65</v>
      </c>
      <c r="E28" s="3" t="s">
        <v>69</v>
      </c>
      <c r="F28" s="3" t="s">
        <v>78</v>
      </c>
      <c r="G28" s="3" t="s">
        <v>66</v>
      </c>
      <c r="H28" s="3" t="s">
        <v>90</v>
      </c>
      <c r="I28" s="3" t="s">
        <v>82</v>
      </c>
      <c r="J28" s="3" t="s">
        <v>68</v>
      </c>
      <c r="K28" s="3" t="s">
        <v>61</v>
      </c>
      <c r="L28" s="3" t="s">
        <v>63</v>
      </c>
      <c r="M28" s="3" t="s">
        <v>83</v>
      </c>
      <c r="N28" s="3" t="s">
        <v>76</v>
      </c>
      <c r="O28" s="3" t="s">
        <v>72</v>
      </c>
      <c r="P28" s="3" t="s">
        <v>73</v>
      </c>
      <c r="Q28" s="3"/>
      <c r="R28" s="3">
        <f t="shared" ref="R28:AE28" si="16">IF(C28=C$24,1,0)</f>
        <v>0</v>
      </c>
      <c r="S28" s="3">
        <f t="shared" si="16"/>
        <v>1</v>
      </c>
      <c r="T28" s="3">
        <f t="shared" si="16"/>
        <v>0</v>
      </c>
      <c r="U28" s="3">
        <f t="shared" si="16"/>
        <v>1</v>
      </c>
      <c r="V28" s="3">
        <f t="shared" si="16"/>
        <v>0</v>
      </c>
      <c r="W28" s="3">
        <f t="shared" si="16"/>
        <v>0</v>
      </c>
      <c r="X28" s="3">
        <f t="shared" si="16"/>
        <v>1</v>
      </c>
      <c r="Y28" s="3">
        <f t="shared" si="16"/>
        <v>1</v>
      </c>
      <c r="Z28" s="3">
        <f t="shared" si="16"/>
        <v>1</v>
      </c>
      <c r="AA28" s="3">
        <f t="shared" si="16"/>
        <v>1</v>
      </c>
      <c r="AB28" s="3">
        <f t="shared" si="16"/>
        <v>0</v>
      </c>
      <c r="AC28" s="3">
        <f t="shared" si="16"/>
        <v>1</v>
      </c>
      <c r="AD28" s="3">
        <f t="shared" si="16"/>
        <v>1</v>
      </c>
      <c r="AE28" s="3">
        <f t="shared" si="16"/>
        <v>1</v>
      </c>
      <c r="AF28" s="3"/>
      <c r="AG28" s="3"/>
      <c r="AH28" s="3"/>
      <c r="AI28" s="3"/>
      <c r="AJ28" s="3"/>
      <c r="AK28" s="3"/>
      <c r="AL28" s="3"/>
      <c r="AM28" s="3"/>
    </row>
    <row r="29" spans="1:39" customFormat="1" x14ac:dyDescent="0.25">
      <c r="A29" s="46" t="s">
        <v>38</v>
      </c>
      <c r="B29" s="3"/>
      <c r="C29" s="3" t="s">
        <v>86</v>
      </c>
      <c r="D29" s="3" t="s">
        <v>62</v>
      </c>
      <c r="E29" s="3" t="s">
        <v>79</v>
      </c>
      <c r="F29" s="3" t="s">
        <v>81</v>
      </c>
      <c r="G29" s="3" t="s">
        <v>100</v>
      </c>
      <c r="H29" s="3" t="s">
        <v>75</v>
      </c>
      <c r="I29" s="3" t="s">
        <v>77</v>
      </c>
      <c r="J29" s="3" t="s">
        <v>84</v>
      </c>
      <c r="K29" s="3" t="s">
        <v>91</v>
      </c>
      <c r="L29" s="3" t="s">
        <v>74</v>
      </c>
      <c r="M29" s="3" t="s">
        <v>99</v>
      </c>
      <c r="N29" s="3" t="s">
        <v>80</v>
      </c>
      <c r="O29" s="3" t="s">
        <v>71</v>
      </c>
      <c r="P29" s="3" t="s">
        <v>70</v>
      </c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</row>
    <row r="30" spans="1:39" customFormat="1" x14ac:dyDescent="0.25">
      <c r="A30" s="46" t="s">
        <v>39</v>
      </c>
      <c r="B30" s="3"/>
      <c r="C30" s="3">
        <f t="shared" ref="C30:P30" si="17">COUNTIF(C3:C21,C28)</f>
        <v>16</v>
      </c>
      <c r="D30" s="3">
        <f t="shared" si="17"/>
        <v>19</v>
      </c>
      <c r="E30" s="3">
        <f t="shared" si="17"/>
        <v>19</v>
      </c>
      <c r="F30" s="3">
        <f t="shared" si="17"/>
        <v>9</v>
      </c>
      <c r="G30" s="3">
        <f t="shared" si="17"/>
        <v>19</v>
      </c>
      <c r="H30" s="3">
        <f t="shared" si="17"/>
        <v>17</v>
      </c>
      <c r="I30" s="3">
        <f t="shared" si="17"/>
        <v>13</v>
      </c>
      <c r="J30" s="3">
        <f t="shared" si="17"/>
        <v>3</v>
      </c>
      <c r="K30" s="3">
        <f t="shared" si="17"/>
        <v>16</v>
      </c>
      <c r="L30" s="3">
        <f t="shared" si="17"/>
        <v>17</v>
      </c>
      <c r="M30" s="3">
        <f t="shared" si="17"/>
        <v>9</v>
      </c>
      <c r="N30" s="3">
        <f t="shared" si="17"/>
        <v>12</v>
      </c>
      <c r="O30" s="3">
        <f t="shared" si="17"/>
        <v>18</v>
      </c>
      <c r="P30" s="3">
        <f t="shared" si="17"/>
        <v>15</v>
      </c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</row>
    <row r="31" spans="1:39" customFormat="1" x14ac:dyDescent="0.25">
      <c r="A31" s="46" t="s">
        <v>40</v>
      </c>
      <c r="B31" s="3"/>
      <c r="C31" s="3">
        <f t="shared" ref="C31:P31" si="18">COUNTIF(C3:C21,C29)</f>
        <v>3</v>
      </c>
      <c r="D31" s="3">
        <f t="shared" si="18"/>
        <v>0</v>
      </c>
      <c r="E31" s="3">
        <f t="shared" si="18"/>
        <v>0</v>
      </c>
      <c r="F31" s="3">
        <f t="shared" si="18"/>
        <v>10</v>
      </c>
      <c r="G31" s="3">
        <f t="shared" si="18"/>
        <v>0</v>
      </c>
      <c r="H31" s="3">
        <f t="shared" si="18"/>
        <v>2</v>
      </c>
      <c r="I31" s="3">
        <f t="shared" si="18"/>
        <v>6</v>
      </c>
      <c r="J31" s="3">
        <f t="shared" si="18"/>
        <v>16</v>
      </c>
      <c r="K31" s="3">
        <f t="shared" si="18"/>
        <v>3</v>
      </c>
      <c r="L31" s="3">
        <f t="shared" si="18"/>
        <v>2</v>
      </c>
      <c r="M31" s="3">
        <f t="shared" si="18"/>
        <v>10</v>
      </c>
      <c r="N31" s="3">
        <f t="shared" si="18"/>
        <v>7</v>
      </c>
      <c r="O31" s="3">
        <f t="shared" si="18"/>
        <v>1</v>
      </c>
      <c r="P31" s="3">
        <f t="shared" si="18"/>
        <v>4</v>
      </c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</row>
    <row r="32" spans="1:39" customFormat="1" x14ac:dyDescent="0.25">
      <c r="A32" s="46" t="s">
        <v>41</v>
      </c>
      <c r="B32" s="3"/>
      <c r="C32" s="47">
        <f>C30/SUM(C30:C31)</f>
        <v>0.84210526315789469</v>
      </c>
      <c r="D32" s="47">
        <f t="shared" ref="D32:P32" si="19">D30/SUM(D30:D31)</f>
        <v>1</v>
      </c>
      <c r="E32" s="47">
        <f t="shared" si="19"/>
        <v>1</v>
      </c>
      <c r="F32" s="47">
        <f t="shared" si="19"/>
        <v>0.47368421052631576</v>
      </c>
      <c r="G32" s="47">
        <f t="shared" si="19"/>
        <v>1</v>
      </c>
      <c r="H32" s="47">
        <f t="shared" si="19"/>
        <v>0.89473684210526316</v>
      </c>
      <c r="I32" s="47">
        <f t="shared" si="19"/>
        <v>0.68421052631578949</v>
      </c>
      <c r="J32" s="47">
        <f t="shared" si="19"/>
        <v>0.15789473684210525</v>
      </c>
      <c r="K32" s="47">
        <f t="shared" si="19"/>
        <v>0.84210526315789469</v>
      </c>
      <c r="L32" s="47">
        <f t="shared" si="19"/>
        <v>0.89473684210526316</v>
      </c>
      <c r="M32" s="47">
        <f t="shared" si="19"/>
        <v>0.47368421052631576</v>
      </c>
      <c r="N32" s="47">
        <f t="shared" si="19"/>
        <v>0.63157894736842102</v>
      </c>
      <c r="O32" s="47">
        <f t="shared" si="19"/>
        <v>0.94736842105263153</v>
      </c>
      <c r="P32" s="47">
        <f t="shared" si="19"/>
        <v>0.78947368421052633</v>
      </c>
      <c r="Q32" s="47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</row>
    <row r="34" spans="1:30" s="45" customFormat="1" x14ac:dyDescent="0.25">
      <c r="A34" s="43" t="s">
        <v>23</v>
      </c>
      <c r="B34" s="44">
        <f>SUM(R28:AE28)</f>
        <v>9</v>
      </c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</row>
  </sheetData>
  <conditionalFormatting sqref="C3:C22">
    <cfRule type="cellIs" dxfId="200" priority="858" operator="notEqual">
      <formula>$C$24</formula>
    </cfRule>
  </conditionalFormatting>
  <conditionalFormatting sqref="D3:D22">
    <cfRule type="cellIs" dxfId="199" priority="860" operator="notEqual">
      <formula>$D$24</formula>
    </cfRule>
  </conditionalFormatting>
  <conditionalFormatting sqref="E3:E22">
    <cfRule type="cellIs" dxfId="198" priority="862" operator="notEqual">
      <formula>$E$24</formula>
    </cfRule>
  </conditionalFormatting>
  <conditionalFormatting sqref="F3:F22">
    <cfRule type="cellIs" dxfId="197" priority="864" operator="notEqual">
      <formula>$F$24</formula>
    </cfRule>
  </conditionalFormatting>
  <conditionalFormatting sqref="G3:G22">
    <cfRule type="cellIs" dxfId="196" priority="866" operator="notEqual">
      <formula>$G$24</formula>
    </cfRule>
  </conditionalFormatting>
  <conditionalFormatting sqref="H3:H22">
    <cfRule type="cellIs" dxfId="195" priority="868" operator="notEqual">
      <formula>$H$24</formula>
    </cfRule>
  </conditionalFormatting>
  <conditionalFormatting sqref="I3:I22">
    <cfRule type="cellIs" dxfId="194" priority="870" operator="notEqual">
      <formula>$I$24</formula>
    </cfRule>
  </conditionalFormatting>
  <conditionalFormatting sqref="J3:J22">
    <cfRule type="cellIs" dxfId="193" priority="872" operator="notEqual">
      <formula>$J$24</formula>
    </cfRule>
  </conditionalFormatting>
  <conditionalFormatting sqref="K3:K22">
    <cfRule type="cellIs" dxfId="192" priority="874" operator="notEqual">
      <formula>$K$24</formula>
    </cfRule>
  </conditionalFormatting>
  <conditionalFormatting sqref="L3:L22">
    <cfRule type="cellIs" dxfId="191" priority="876" operator="notEqual">
      <formula>$L$24</formula>
    </cfRule>
  </conditionalFormatting>
  <conditionalFormatting sqref="M3:M22">
    <cfRule type="cellIs" dxfId="190" priority="878" operator="notEqual">
      <formula>$M$24</formula>
    </cfRule>
  </conditionalFormatting>
  <conditionalFormatting sqref="N3:N22">
    <cfRule type="cellIs" dxfId="189" priority="880" operator="notEqual">
      <formula>$N$24</formula>
    </cfRule>
  </conditionalFormatting>
  <conditionalFormatting sqref="O3:O22">
    <cfRule type="cellIs" dxfId="188" priority="882" operator="notEqual">
      <formula>$O$24</formula>
    </cfRule>
  </conditionalFormatting>
  <conditionalFormatting sqref="P3:P22">
    <cfRule type="cellIs" dxfId="187" priority="884" operator="notEqual">
      <formula>$P$24</formula>
    </cfRule>
  </conditionalFormatting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4"/>
  <sheetViews>
    <sheetView workbookViewId="0">
      <selection activeCell="E1" sqref="E1"/>
    </sheetView>
  </sheetViews>
  <sheetFormatPr defaultColWidth="8.85546875" defaultRowHeight="15" x14ac:dyDescent="0.25"/>
  <cols>
    <col min="1" max="1" width="20.7109375" style="38" customWidth="1"/>
    <col min="2" max="2" width="7.42578125" style="10" bestFit="1" customWidth="1"/>
    <col min="3" max="16" width="7.7109375" style="10" bestFit="1" customWidth="1"/>
    <col min="17" max="17" width="2.7109375" style="10" customWidth="1"/>
    <col min="18" max="31" width="2" style="10" bestFit="1" customWidth="1"/>
    <col min="32" max="16384" width="8.85546875" style="13"/>
  </cols>
  <sheetData>
    <row r="1" spans="1:31" ht="15.75" x14ac:dyDescent="0.25">
      <c r="A1" s="29" t="s">
        <v>104</v>
      </c>
      <c r="B1" s="30"/>
    </row>
    <row r="2" spans="1:31" ht="15.75" thickBot="1" x14ac:dyDescent="0.3">
      <c r="A2" s="20"/>
      <c r="B2" s="20" t="s">
        <v>0</v>
      </c>
    </row>
    <row r="3" spans="1:31" x14ac:dyDescent="0.25">
      <c r="A3" s="26" t="s">
        <v>28</v>
      </c>
      <c r="B3" s="32">
        <f t="shared" ref="B3:B22" si="0">SUM(R3:AE3)</f>
        <v>7</v>
      </c>
      <c r="C3" s="59" t="s">
        <v>80</v>
      </c>
      <c r="D3" s="31" t="s">
        <v>73</v>
      </c>
      <c r="E3" s="31" t="s">
        <v>72</v>
      </c>
      <c r="F3" s="31" t="s">
        <v>77</v>
      </c>
      <c r="G3" s="31" t="s">
        <v>84</v>
      </c>
      <c r="H3" s="31" t="s">
        <v>69</v>
      </c>
      <c r="I3" s="31" t="s">
        <v>90</v>
      </c>
      <c r="J3" s="31" t="s">
        <v>79</v>
      </c>
      <c r="K3" s="31" t="s">
        <v>74</v>
      </c>
      <c r="L3" s="31" t="s">
        <v>76</v>
      </c>
      <c r="M3" s="31" t="s">
        <v>67</v>
      </c>
      <c r="N3" s="31" t="s">
        <v>65</v>
      </c>
      <c r="O3" s="31" t="s">
        <v>85</v>
      </c>
      <c r="P3" s="32" t="s">
        <v>66</v>
      </c>
      <c r="R3" s="10">
        <f t="shared" ref="R3:R22" si="1">IF(C3=$C$24,1,0)</f>
        <v>0</v>
      </c>
      <c r="S3" s="10">
        <f t="shared" ref="S3:S22" si="2">IF(D3=$D$24,1,0)</f>
        <v>1</v>
      </c>
      <c r="T3" s="10">
        <f t="shared" ref="T3:T22" si="3">IF(E3=$E$24,1,0)</f>
        <v>0</v>
      </c>
      <c r="U3" s="10">
        <f t="shared" ref="U3:U22" si="4">IF(F3=$F$24,1,0)</f>
        <v>1</v>
      </c>
      <c r="V3" s="10">
        <f t="shared" ref="V3:V22" si="5">IF(G3=$G$24,1,0)</f>
        <v>0</v>
      </c>
      <c r="W3" s="10">
        <f t="shared" ref="W3:W22" si="6">IF(H3=$H$24,1,0)</f>
        <v>0</v>
      </c>
      <c r="X3" s="10">
        <f t="shared" ref="X3:X22" si="7">IF(I3=$I$24,1,0)</f>
        <v>1</v>
      </c>
      <c r="Y3" s="10">
        <f t="shared" ref="Y3:Y22" si="8">IF(J3=$J$24,1,0)</f>
        <v>0</v>
      </c>
      <c r="Z3" s="10">
        <f t="shared" ref="Z3:Z22" si="9">IF(K3=$K$24,1,0)</f>
        <v>1</v>
      </c>
      <c r="AA3" s="10">
        <f t="shared" ref="AA3:AA22" si="10">IF(L3=$L$24,1,0)</f>
        <v>1</v>
      </c>
      <c r="AB3" s="10">
        <f t="shared" ref="AB3:AB22" si="11">IF(M3=$M$24,1,0)</f>
        <v>0</v>
      </c>
      <c r="AC3" s="10">
        <f t="shared" ref="AC3:AC22" si="12">IF(N3=$N$24,1,0)</f>
        <v>1</v>
      </c>
      <c r="AD3" s="10">
        <f t="shared" ref="AD3:AD22" si="13">IF(O3=$O$24,1,0)</f>
        <v>1</v>
      </c>
      <c r="AE3" s="10">
        <f t="shared" ref="AE3:AE22" si="14">IF(P3=$P$24,1,0)</f>
        <v>0</v>
      </c>
    </row>
    <row r="4" spans="1:31" x14ac:dyDescent="0.25">
      <c r="A4" s="7" t="s">
        <v>45</v>
      </c>
      <c r="B4" s="33">
        <f t="shared" si="0"/>
        <v>6</v>
      </c>
      <c r="C4" s="60" t="s">
        <v>80</v>
      </c>
      <c r="D4" s="6" t="s">
        <v>73</v>
      </c>
      <c r="E4" s="6" t="s">
        <v>72</v>
      </c>
      <c r="F4" s="6" t="s">
        <v>77</v>
      </c>
      <c r="G4" s="6" t="s">
        <v>84</v>
      </c>
      <c r="H4" s="6" t="s">
        <v>69</v>
      </c>
      <c r="I4" s="6" t="s">
        <v>63</v>
      </c>
      <c r="J4" s="6" t="s">
        <v>79</v>
      </c>
      <c r="K4" s="6" t="s">
        <v>74</v>
      </c>
      <c r="L4" s="6" t="s">
        <v>76</v>
      </c>
      <c r="M4" s="6" t="s">
        <v>67</v>
      </c>
      <c r="N4" s="6" t="s">
        <v>65</v>
      </c>
      <c r="O4" s="6" t="s">
        <v>85</v>
      </c>
      <c r="P4" s="33" t="s">
        <v>66</v>
      </c>
      <c r="R4" s="10">
        <f t="shared" si="1"/>
        <v>0</v>
      </c>
      <c r="S4" s="10">
        <f t="shared" si="2"/>
        <v>1</v>
      </c>
      <c r="T4" s="10">
        <f t="shared" si="3"/>
        <v>0</v>
      </c>
      <c r="U4" s="10">
        <f t="shared" si="4"/>
        <v>1</v>
      </c>
      <c r="V4" s="10">
        <f t="shared" si="5"/>
        <v>0</v>
      </c>
      <c r="W4" s="10">
        <f t="shared" si="6"/>
        <v>0</v>
      </c>
      <c r="X4" s="10">
        <f t="shared" si="7"/>
        <v>0</v>
      </c>
      <c r="Y4" s="10">
        <f t="shared" si="8"/>
        <v>0</v>
      </c>
      <c r="Z4" s="10">
        <f t="shared" si="9"/>
        <v>1</v>
      </c>
      <c r="AA4" s="10">
        <f t="shared" si="10"/>
        <v>1</v>
      </c>
      <c r="AB4" s="10">
        <f t="shared" si="11"/>
        <v>0</v>
      </c>
      <c r="AC4" s="10">
        <f t="shared" si="12"/>
        <v>1</v>
      </c>
      <c r="AD4" s="10">
        <f t="shared" si="13"/>
        <v>1</v>
      </c>
      <c r="AE4" s="10">
        <f t="shared" si="14"/>
        <v>0</v>
      </c>
    </row>
    <row r="5" spans="1:31" x14ac:dyDescent="0.25">
      <c r="A5" s="7" t="s">
        <v>30</v>
      </c>
      <c r="B5" s="33">
        <f t="shared" si="0"/>
        <v>6</v>
      </c>
      <c r="C5" s="60" t="s">
        <v>80</v>
      </c>
      <c r="D5" s="6" t="s">
        <v>73</v>
      </c>
      <c r="E5" s="6" t="s">
        <v>72</v>
      </c>
      <c r="F5" s="6" t="s">
        <v>70</v>
      </c>
      <c r="G5" s="6" t="s">
        <v>82</v>
      </c>
      <c r="H5" s="6" t="s">
        <v>69</v>
      </c>
      <c r="I5" s="6" t="s">
        <v>63</v>
      </c>
      <c r="J5" s="6" t="s">
        <v>79</v>
      </c>
      <c r="K5" s="6" t="s">
        <v>74</v>
      </c>
      <c r="L5" s="6" t="s">
        <v>86</v>
      </c>
      <c r="M5" s="6" t="s">
        <v>99</v>
      </c>
      <c r="N5" s="6" t="s">
        <v>65</v>
      </c>
      <c r="O5" s="6" t="s">
        <v>85</v>
      </c>
      <c r="P5" s="33" t="s">
        <v>66</v>
      </c>
      <c r="R5" s="10">
        <f t="shared" si="1"/>
        <v>0</v>
      </c>
      <c r="S5" s="10">
        <f t="shared" si="2"/>
        <v>1</v>
      </c>
      <c r="T5" s="10">
        <f t="shared" si="3"/>
        <v>0</v>
      </c>
      <c r="U5" s="10">
        <f t="shared" si="4"/>
        <v>0</v>
      </c>
      <c r="V5" s="10">
        <f t="shared" si="5"/>
        <v>1</v>
      </c>
      <c r="W5" s="10">
        <f t="shared" si="6"/>
        <v>0</v>
      </c>
      <c r="X5" s="10">
        <f t="shared" si="7"/>
        <v>0</v>
      </c>
      <c r="Y5" s="10">
        <f t="shared" si="8"/>
        <v>0</v>
      </c>
      <c r="Z5" s="10">
        <f t="shared" si="9"/>
        <v>1</v>
      </c>
      <c r="AA5" s="10">
        <f t="shared" si="10"/>
        <v>0</v>
      </c>
      <c r="AB5" s="10">
        <f t="shared" si="11"/>
        <v>1</v>
      </c>
      <c r="AC5" s="10">
        <f t="shared" si="12"/>
        <v>1</v>
      </c>
      <c r="AD5" s="10">
        <f t="shared" si="13"/>
        <v>1</v>
      </c>
      <c r="AE5" s="10">
        <f t="shared" si="14"/>
        <v>0</v>
      </c>
    </row>
    <row r="6" spans="1:31" x14ac:dyDescent="0.25">
      <c r="A6" s="7" t="s">
        <v>47</v>
      </c>
      <c r="B6" s="33">
        <f t="shared" si="0"/>
        <v>5</v>
      </c>
      <c r="C6" s="60" t="s">
        <v>80</v>
      </c>
      <c r="D6" s="6" t="s">
        <v>73</v>
      </c>
      <c r="E6" s="6" t="s">
        <v>72</v>
      </c>
      <c r="F6" s="6" t="s">
        <v>77</v>
      </c>
      <c r="G6" s="6" t="s">
        <v>84</v>
      </c>
      <c r="H6" s="6" t="s">
        <v>69</v>
      </c>
      <c r="I6" s="6" t="s">
        <v>90</v>
      </c>
      <c r="J6" s="6" t="s">
        <v>79</v>
      </c>
      <c r="K6" s="6" t="s">
        <v>78</v>
      </c>
      <c r="L6" s="6" t="s">
        <v>86</v>
      </c>
      <c r="M6" s="6" t="s">
        <v>99</v>
      </c>
      <c r="N6" s="6" t="s">
        <v>87</v>
      </c>
      <c r="O6" s="6" t="s">
        <v>85</v>
      </c>
      <c r="P6" s="33" t="s">
        <v>66</v>
      </c>
      <c r="R6" s="10">
        <f t="shared" si="1"/>
        <v>0</v>
      </c>
      <c r="S6" s="10">
        <f t="shared" si="2"/>
        <v>1</v>
      </c>
      <c r="T6" s="10">
        <f t="shared" si="3"/>
        <v>0</v>
      </c>
      <c r="U6" s="10">
        <f t="shared" si="4"/>
        <v>1</v>
      </c>
      <c r="V6" s="10">
        <f t="shared" si="5"/>
        <v>0</v>
      </c>
      <c r="W6" s="10">
        <f t="shared" si="6"/>
        <v>0</v>
      </c>
      <c r="X6" s="10">
        <f t="shared" si="7"/>
        <v>1</v>
      </c>
      <c r="Y6" s="10">
        <f t="shared" si="8"/>
        <v>0</v>
      </c>
      <c r="Z6" s="10">
        <f t="shared" si="9"/>
        <v>0</v>
      </c>
      <c r="AA6" s="10">
        <f t="shared" si="10"/>
        <v>0</v>
      </c>
      <c r="AB6" s="10">
        <f t="shared" si="11"/>
        <v>1</v>
      </c>
      <c r="AC6" s="10">
        <f t="shared" si="12"/>
        <v>0</v>
      </c>
      <c r="AD6" s="10">
        <f t="shared" si="13"/>
        <v>1</v>
      </c>
      <c r="AE6" s="10">
        <f t="shared" si="14"/>
        <v>0</v>
      </c>
    </row>
    <row r="7" spans="1:31" x14ac:dyDescent="0.25">
      <c r="A7" s="7" t="s">
        <v>48</v>
      </c>
      <c r="B7" s="33">
        <f t="shared" si="0"/>
        <v>6</v>
      </c>
      <c r="C7" s="60" t="s">
        <v>80</v>
      </c>
      <c r="D7" s="6" t="s">
        <v>73</v>
      </c>
      <c r="E7" s="6" t="s">
        <v>72</v>
      </c>
      <c r="F7" s="6" t="s">
        <v>77</v>
      </c>
      <c r="G7" s="6" t="s">
        <v>84</v>
      </c>
      <c r="H7" s="6" t="s">
        <v>69</v>
      </c>
      <c r="I7" s="6" t="s">
        <v>63</v>
      </c>
      <c r="J7" s="6" t="s">
        <v>79</v>
      </c>
      <c r="K7" s="6" t="s">
        <v>74</v>
      </c>
      <c r="L7" s="6" t="s">
        <v>76</v>
      </c>
      <c r="M7" s="6" t="s">
        <v>67</v>
      </c>
      <c r="N7" s="6" t="s">
        <v>65</v>
      </c>
      <c r="O7" s="6" t="s">
        <v>85</v>
      </c>
      <c r="P7" s="33" t="s">
        <v>66</v>
      </c>
      <c r="R7" s="10">
        <f t="shared" si="1"/>
        <v>0</v>
      </c>
      <c r="S7" s="10">
        <f t="shared" si="2"/>
        <v>1</v>
      </c>
      <c r="T7" s="10">
        <f t="shared" si="3"/>
        <v>0</v>
      </c>
      <c r="U7" s="10">
        <f t="shared" si="4"/>
        <v>1</v>
      </c>
      <c r="V7" s="10">
        <f t="shared" si="5"/>
        <v>0</v>
      </c>
      <c r="W7" s="10">
        <f t="shared" si="6"/>
        <v>0</v>
      </c>
      <c r="X7" s="10">
        <f t="shared" si="7"/>
        <v>0</v>
      </c>
      <c r="Y7" s="10">
        <f t="shared" si="8"/>
        <v>0</v>
      </c>
      <c r="Z7" s="10">
        <f t="shared" si="9"/>
        <v>1</v>
      </c>
      <c r="AA7" s="10">
        <f t="shared" si="10"/>
        <v>1</v>
      </c>
      <c r="AB7" s="10">
        <f t="shared" si="11"/>
        <v>0</v>
      </c>
      <c r="AC7" s="10">
        <f t="shared" si="12"/>
        <v>1</v>
      </c>
      <c r="AD7" s="10">
        <f t="shared" si="13"/>
        <v>1</v>
      </c>
      <c r="AE7" s="10">
        <f t="shared" si="14"/>
        <v>0</v>
      </c>
    </row>
    <row r="8" spans="1:31" x14ac:dyDescent="0.25">
      <c r="A8" s="7" t="s">
        <v>49</v>
      </c>
      <c r="B8" s="33">
        <f t="shared" si="0"/>
        <v>8</v>
      </c>
      <c r="C8" s="60" t="s">
        <v>80</v>
      </c>
      <c r="D8" s="6" t="s">
        <v>73</v>
      </c>
      <c r="E8" s="6" t="s">
        <v>72</v>
      </c>
      <c r="F8" s="6" t="s">
        <v>70</v>
      </c>
      <c r="G8" s="6" t="s">
        <v>84</v>
      </c>
      <c r="H8" s="6" t="s">
        <v>83</v>
      </c>
      <c r="I8" s="6" t="s">
        <v>90</v>
      </c>
      <c r="J8" s="6" t="s">
        <v>100</v>
      </c>
      <c r="K8" s="6" t="s">
        <v>74</v>
      </c>
      <c r="L8" s="6" t="s">
        <v>76</v>
      </c>
      <c r="M8" s="6" t="s">
        <v>67</v>
      </c>
      <c r="N8" s="6" t="s">
        <v>65</v>
      </c>
      <c r="O8" s="6" t="s">
        <v>85</v>
      </c>
      <c r="P8" s="33" t="s">
        <v>66</v>
      </c>
      <c r="R8" s="10">
        <f t="shared" si="1"/>
        <v>0</v>
      </c>
      <c r="S8" s="10">
        <f t="shared" si="2"/>
        <v>1</v>
      </c>
      <c r="T8" s="10">
        <f t="shared" si="3"/>
        <v>0</v>
      </c>
      <c r="U8" s="10">
        <f t="shared" si="4"/>
        <v>0</v>
      </c>
      <c r="V8" s="10">
        <f t="shared" si="5"/>
        <v>0</v>
      </c>
      <c r="W8" s="10">
        <f t="shared" si="6"/>
        <v>1</v>
      </c>
      <c r="X8" s="10">
        <f t="shared" si="7"/>
        <v>1</v>
      </c>
      <c r="Y8" s="10">
        <f t="shared" si="8"/>
        <v>1</v>
      </c>
      <c r="Z8" s="10">
        <f t="shared" si="9"/>
        <v>1</v>
      </c>
      <c r="AA8" s="10">
        <f t="shared" si="10"/>
        <v>1</v>
      </c>
      <c r="AB8" s="10">
        <f t="shared" si="11"/>
        <v>0</v>
      </c>
      <c r="AC8" s="10">
        <f t="shared" si="12"/>
        <v>1</v>
      </c>
      <c r="AD8" s="10">
        <f t="shared" si="13"/>
        <v>1</v>
      </c>
      <c r="AE8" s="10">
        <f t="shared" si="14"/>
        <v>0</v>
      </c>
    </row>
    <row r="9" spans="1:31" x14ac:dyDescent="0.25">
      <c r="A9" s="7" t="s">
        <v>50</v>
      </c>
      <c r="B9" s="33">
        <f t="shared" si="0"/>
        <v>4</v>
      </c>
      <c r="C9" s="60" t="s">
        <v>80</v>
      </c>
      <c r="D9" s="6" t="s">
        <v>73</v>
      </c>
      <c r="E9" s="6" t="s">
        <v>72</v>
      </c>
      <c r="F9" s="6" t="s">
        <v>70</v>
      </c>
      <c r="G9" s="6" t="s">
        <v>84</v>
      </c>
      <c r="H9" s="6" t="s">
        <v>69</v>
      </c>
      <c r="I9" s="6" t="s">
        <v>63</v>
      </c>
      <c r="J9" s="6" t="s">
        <v>79</v>
      </c>
      <c r="K9" s="6" t="s">
        <v>74</v>
      </c>
      <c r="L9" s="6" t="s">
        <v>86</v>
      </c>
      <c r="M9" s="6" t="s">
        <v>67</v>
      </c>
      <c r="N9" s="6" t="s">
        <v>65</v>
      </c>
      <c r="O9" s="6" t="s">
        <v>61</v>
      </c>
      <c r="P9" s="33" t="s">
        <v>91</v>
      </c>
      <c r="R9" s="10">
        <f t="shared" si="1"/>
        <v>0</v>
      </c>
      <c r="S9" s="10">
        <f t="shared" si="2"/>
        <v>1</v>
      </c>
      <c r="T9" s="10">
        <f t="shared" si="3"/>
        <v>0</v>
      </c>
      <c r="U9" s="10">
        <f t="shared" si="4"/>
        <v>0</v>
      </c>
      <c r="V9" s="10">
        <f t="shared" si="5"/>
        <v>0</v>
      </c>
      <c r="W9" s="10">
        <f t="shared" si="6"/>
        <v>0</v>
      </c>
      <c r="X9" s="10">
        <f t="shared" si="7"/>
        <v>0</v>
      </c>
      <c r="Y9" s="10">
        <f t="shared" si="8"/>
        <v>0</v>
      </c>
      <c r="Z9" s="10">
        <f t="shared" si="9"/>
        <v>1</v>
      </c>
      <c r="AA9" s="10">
        <f t="shared" si="10"/>
        <v>0</v>
      </c>
      <c r="AB9" s="10">
        <f t="shared" si="11"/>
        <v>0</v>
      </c>
      <c r="AC9" s="10">
        <f t="shared" si="12"/>
        <v>1</v>
      </c>
      <c r="AD9" s="10">
        <f t="shared" si="13"/>
        <v>0</v>
      </c>
      <c r="AE9" s="10">
        <f t="shared" si="14"/>
        <v>1</v>
      </c>
    </row>
    <row r="10" spans="1:31" x14ac:dyDescent="0.25">
      <c r="A10" s="7" t="s">
        <v>32</v>
      </c>
      <c r="B10" s="33">
        <f t="shared" si="0"/>
        <v>6</v>
      </c>
      <c r="C10" s="60" t="s">
        <v>80</v>
      </c>
      <c r="D10" s="6" t="s">
        <v>73</v>
      </c>
      <c r="E10" s="6" t="s">
        <v>72</v>
      </c>
      <c r="F10" s="6" t="s">
        <v>70</v>
      </c>
      <c r="G10" s="6" t="s">
        <v>82</v>
      </c>
      <c r="H10" s="6" t="s">
        <v>69</v>
      </c>
      <c r="I10" s="6" t="s">
        <v>90</v>
      </c>
      <c r="J10" s="6" t="s">
        <v>79</v>
      </c>
      <c r="K10" s="6" t="s">
        <v>74</v>
      </c>
      <c r="L10" s="6" t="s">
        <v>76</v>
      </c>
      <c r="M10" s="6" t="s">
        <v>67</v>
      </c>
      <c r="N10" s="6" t="s">
        <v>87</v>
      </c>
      <c r="O10" s="6" t="s">
        <v>85</v>
      </c>
      <c r="P10" s="33" t="s">
        <v>66</v>
      </c>
      <c r="R10" s="10">
        <f t="shared" si="1"/>
        <v>0</v>
      </c>
      <c r="S10" s="10">
        <f t="shared" si="2"/>
        <v>1</v>
      </c>
      <c r="T10" s="10">
        <f t="shared" si="3"/>
        <v>0</v>
      </c>
      <c r="U10" s="10">
        <f t="shared" si="4"/>
        <v>0</v>
      </c>
      <c r="V10" s="10">
        <f t="shared" si="5"/>
        <v>1</v>
      </c>
      <c r="W10" s="10">
        <f t="shared" si="6"/>
        <v>0</v>
      </c>
      <c r="X10" s="10">
        <f t="shared" si="7"/>
        <v>1</v>
      </c>
      <c r="Y10" s="10">
        <f t="shared" si="8"/>
        <v>0</v>
      </c>
      <c r="Z10" s="10">
        <f t="shared" si="9"/>
        <v>1</v>
      </c>
      <c r="AA10" s="10">
        <f t="shared" si="10"/>
        <v>1</v>
      </c>
      <c r="AB10" s="10">
        <f t="shared" si="11"/>
        <v>0</v>
      </c>
      <c r="AC10" s="10">
        <f t="shared" si="12"/>
        <v>0</v>
      </c>
      <c r="AD10" s="10">
        <f t="shared" si="13"/>
        <v>1</v>
      </c>
      <c r="AE10" s="10">
        <f t="shared" si="14"/>
        <v>0</v>
      </c>
    </row>
    <row r="11" spans="1:31" x14ac:dyDescent="0.25">
      <c r="A11" s="7" t="s">
        <v>52</v>
      </c>
      <c r="B11" s="33">
        <f t="shared" si="0"/>
        <v>6</v>
      </c>
      <c r="C11" s="60" t="s">
        <v>80</v>
      </c>
      <c r="D11" s="6" t="s">
        <v>73</v>
      </c>
      <c r="E11" s="6" t="s">
        <v>72</v>
      </c>
      <c r="F11" s="6" t="s">
        <v>70</v>
      </c>
      <c r="G11" s="6" t="s">
        <v>84</v>
      </c>
      <c r="H11" s="6" t="s">
        <v>69</v>
      </c>
      <c r="I11" s="6" t="s">
        <v>90</v>
      </c>
      <c r="J11" s="6" t="s">
        <v>79</v>
      </c>
      <c r="K11" s="6" t="s">
        <v>78</v>
      </c>
      <c r="L11" s="6" t="s">
        <v>76</v>
      </c>
      <c r="M11" s="6" t="s">
        <v>99</v>
      </c>
      <c r="N11" s="6" t="s">
        <v>65</v>
      </c>
      <c r="O11" s="6" t="s">
        <v>85</v>
      </c>
      <c r="P11" s="33" t="s">
        <v>66</v>
      </c>
      <c r="R11" s="10">
        <f t="shared" si="1"/>
        <v>0</v>
      </c>
      <c r="S11" s="10">
        <f t="shared" si="2"/>
        <v>1</v>
      </c>
      <c r="T11" s="10">
        <f t="shared" si="3"/>
        <v>0</v>
      </c>
      <c r="U11" s="10">
        <f t="shared" si="4"/>
        <v>0</v>
      </c>
      <c r="V11" s="10">
        <f t="shared" si="5"/>
        <v>0</v>
      </c>
      <c r="W11" s="10">
        <f t="shared" si="6"/>
        <v>0</v>
      </c>
      <c r="X11" s="10">
        <f t="shared" si="7"/>
        <v>1</v>
      </c>
      <c r="Y11" s="10">
        <f t="shared" si="8"/>
        <v>0</v>
      </c>
      <c r="Z11" s="10">
        <f t="shared" si="9"/>
        <v>0</v>
      </c>
      <c r="AA11" s="10">
        <f t="shared" si="10"/>
        <v>1</v>
      </c>
      <c r="AB11" s="10">
        <f t="shared" si="11"/>
        <v>1</v>
      </c>
      <c r="AC11" s="10">
        <f t="shared" si="12"/>
        <v>1</v>
      </c>
      <c r="AD11" s="10">
        <f t="shared" si="13"/>
        <v>1</v>
      </c>
      <c r="AE11" s="10">
        <f t="shared" si="14"/>
        <v>0</v>
      </c>
    </row>
    <row r="12" spans="1:31" x14ac:dyDescent="0.25">
      <c r="A12" s="7" t="s">
        <v>53</v>
      </c>
      <c r="B12" s="33">
        <f t="shared" si="0"/>
        <v>8</v>
      </c>
      <c r="C12" s="60" t="s">
        <v>80</v>
      </c>
      <c r="D12" s="6" t="s">
        <v>73</v>
      </c>
      <c r="E12" s="6" t="s">
        <v>72</v>
      </c>
      <c r="F12" s="6" t="s">
        <v>77</v>
      </c>
      <c r="G12" s="6" t="s">
        <v>82</v>
      </c>
      <c r="H12" s="6" t="s">
        <v>69</v>
      </c>
      <c r="I12" s="6" t="s">
        <v>63</v>
      </c>
      <c r="J12" s="6" t="s">
        <v>79</v>
      </c>
      <c r="K12" s="6" t="s">
        <v>74</v>
      </c>
      <c r="L12" s="6" t="s">
        <v>86</v>
      </c>
      <c r="M12" s="6" t="s">
        <v>99</v>
      </c>
      <c r="N12" s="6" t="s">
        <v>65</v>
      </c>
      <c r="O12" s="6" t="s">
        <v>85</v>
      </c>
      <c r="P12" s="33" t="s">
        <v>91</v>
      </c>
      <c r="R12" s="10">
        <f t="shared" si="1"/>
        <v>0</v>
      </c>
      <c r="S12" s="10">
        <f t="shared" si="2"/>
        <v>1</v>
      </c>
      <c r="T12" s="10">
        <f t="shared" si="3"/>
        <v>0</v>
      </c>
      <c r="U12" s="10">
        <f t="shared" si="4"/>
        <v>1</v>
      </c>
      <c r="V12" s="10">
        <f t="shared" si="5"/>
        <v>1</v>
      </c>
      <c r="W12" s="10">
        <f t="shared" si="6"/>
        <v>0</v>
      </c>
      <c r="X12" s="10">
        <f t="shared" si="7"/>
        <v>0</v>
      </c>
      <c r="Y12" s="10">
        <f t="shared" si="8"/>
        <v>0</v>
      </c>
      <c r="Z12" s="10">
        <f t="shared" si="9"/>
        <v>1</v>
      </c>
      <c r="AA12" s="10">
        <f t="shared" si="10"/>
        <v>0</v>
      </c>
      <c r="AB12" s="10">
        <f t="shared" si="11"/>
        <v>1</v>
      </c>
      <c r="AC12" s="10">
        <f t="shared" si="12"/>
        <v>1</v>
      </c>
      <c r="AD12" s="10">
        <f t="shared" si="13"/>
        <v>1</v>
      </c>
      <c r="AE12" s="10">
        <f t="shared" si="14"/>
        <v>1</v>
      </c>
    </row>
    <row r="13" spans="1:31" x14ac:dyDescent="0.25">
      <c r="A13" s="7" t="s">
        <v>54</v>
      </c>
      <c r="B13" s="33">
        <f t="shared" si="0"/>
        <v>9</v>
      </c>
      <c r="C13" s="60" t="s">
        <v>64</v>
      </c>
      <c r="D13" s="6" t="s">
        <v>73</v>
      </c>
      <c r="E13" s="6" t="s">
        <v>72</v>
      </c>
      <c r="F13" s="6" t="s">
        <v>77</v>
      </c>
      <c r="G13" s="6" t="s">
        <v>84</v>
      </c>
      <c r="H13" s="6" t="s">
        <v>83</v>
      </c>
      <c r="I13" s="6" t="s">
        <v>63</v>
      </c>
      <c r="J13" s="6" t="s">
        <v>79</v>
      </c>
      <c r="K13" s="6" t="s">
        <v>74</v>
      </c>
      <c r="L13" s="6" t="s">
        <v>76</v>
      </c>
      <c r="M13" s="6" t="s">
        <v>99</v>
      </c>
      <c r="N13" s="6" t="s">
        <v>65</v>
      </c>
      <c r="O13" s="6" t="s">
        <v>85</v>
      </c>
      <c r="P13" s="33" t="s">
        <v>66</v>
      </c>
      <c r="R13" s="10">
        <f t="shared" si="1"/>
        <v>1</v>
      </c>
      <c r="S13" s="10">
        <f t="shared" si="2"/>
        <v>1</v>
      </c>
      <c r="T13" s="10">
        <f t="shared" si="3"/>
        <v>0</v>
      </c>
      <c r="U13" s="10">
        <f t="shared" si="4"/>
        <v>1</v>
      </c>
      <c r="V13" s="10">
        <f t="shared" si="5"/>
        <v>0</v>
      </c>
      <c r="W13" s="10">
        <f t="shared" si="6"/>
        <v>1</v>
      </c>
      <c r="X13" s="10">
        <f t="shared" si="7"/>
        <v>0</v>
      </c>
      <c r="Y13" s="10">
        <f t="shared" si="8"/>
        <v>0</v>
      </c>
      <c r="Z13" s="10">
        <f t="shared" si="9"/>
        <v>1</v>
      </c>
      <c r="AA13" s="10">
        <f t="shared" si="10"/>
        <v>1</v>
      </c>
      <c r="AB13" s="10">
        <f t="shared" si="11"/>
        <v>1</v>
      </c>
      <c r="AC13" s="10">
        <f t="shared" si="12"/>
        <v>1</v>
      </c>
      <c r="AD13" s="10">
        <f t="shared" si="13"/>
        <v>1</v>
      </c>
      <c r="AE13" s="10">
        <f t="shared" si="14"/>
        <v>0</v>
      </c>
    </row>
    <row r="14" spans="1:31" x14ac:dyDescent="0.25">
      <c r="A14" s="7" t="s">
        <v>55</v>
      </c>
      <c r="B14" s="33">
        <f t="shared" si="0"/>
        <v>6</v>
      </c>
      <c r="C14" s="60" t="s">
        <v>80</v>
      </c>
      <c r="D14" s="6" t="s">
        <v>73</v>
      </c>
      <c r="E14" s="6" t="s">
        <v>72</v>
      </c>
      <c r="F14" s="6" t="s">
        <v>77</v>
      </c>
      <c r="G14" s="6" t="s">
        <v>84</v>
      </c>
      <c r="H14" s="6" t="s">
        <v>69</v>
      </c>
      <c r="I14" s="6" t="s">
        <v>63</v>
      </c>
      <c r="J14" s="6" t="s">
        <v>79</v>
      </c>
      <c r="K14" s="6" t="s">
        <v>74</v>
      </c>
      <c r="L14" s="6" t="s">
        <v>76</v>
      </c>
      <c r="M14" s="6" t="s">
        <v>67</v>
      </c>
      <c r="N14" s="6" t="s">
        <v>65</v>
      </c>
      <c r="O14" s="6" t="s">
        <v>85</v>
      </c>
      <c r="P14" s="33" t="s">
        <v>66</v>
      </c>
      <c r="R14" s="10">
        <f t="shared" si="1"/>
        <v>0</v>
      </c>
      <c r="S14" s="10">
        <f t="shared" si="2"/>
        <v>1</v>
      </c>
      <c r="T14" s="10">
        <f t="shared" si="3"/>
        <v>0</v>
      </c>
      <c r="U14" s="10">
        <f t="shared" si="4"/>
        <v>1</v>
      </c>
      <c r="V14" s="10">
        <f t="shared" si="5"/>
        <v>0</v>
      </c>
      <c r="W14" s="10">
        <f t="shared" si="6"/>
        <v>0</v>
      </c>
      <c r="X14" s="10">
        <f t="shared" si="7"/>
        <v>0</v>
      </c>
      <c r="Y14" s="10">
        <f t="shared" si="8"/>
        <v>0</v>
      </c>
      <c r="Z14" s="10">
        <f t="shared" si="9"/>
        <v>1</v>
      </c>
      <c r="AA14" s="10">
        <f t="shared" si="10"/>
        <v>1</v>
      </c>
      <c r="AB14" s="10">
        <f t="shared" si="11"/>
        <v>0</v>
      </c>
      <c r="AC14" s="10">
        <f t="shared" si="12"/>
        <v>1</v>
      </c>
      <c r="AD14" s="10">
        <f t="shared" si="13"/>
        <v>1</v>
      </c>
      <c r="AE14" s="10">
        <f t="shared" si="14"/>
        <v>0</v>
      </c>
    </row>
    <row r="15" spans="1:31" x14ac:dyDescent="0.25">
      <c r="A15" s="7" t="s">
        <v>43</v>
      </c>
      <c r="B15" s="33">
        <f t="shared" si="0"/>
        <v>7</v>
      </c>
      <c r="C15" s="60" t="s">
        <v>64</v>
      </c>
      <c r="D15" s="6" t="s">
        <v>73</v>
      </c>
      <c r="E15" s="6" t="s">
        <v>72</v>
      </c>
      <c r="F15" s="6" t="s">
        <v>77</v>
      </c>
      <c r="G15" s="6" t="s">
        <v>84</v>
      </c>
      <c r="H15" s="6" t="s">
        <v>69</v>
      </c>
      <c r="I15" s="6" t="s">
        <v>63</v>
      </c>
      <c r="J15" s="6" t="s">
        <v>79</v>
      </c>
      <c r="K15" s="6" t="s">
        <v>74</v>
      </c>
      <c r="L15" s="6" t="s">
        <v>76</v>
      </c>
      <c r="M15" s="6" t="s">
        <v>67</v>
      </c>
      <c r="N15" s="6" t="s">
        <v>65</v>
      </c>
      <c r="O15" s="6" t="s">
        <v>85</v>
      </c>
      <c r="P15" s="33" t="s">
        <v>66</v>
      </c>
      <c r="R15" s="10">
        <f t="shared" si="1"/>
        <v>1</v>
      </c>
      <c r="S15" s="10">
        <f t="shared" si="2"/>
        <v>1</v>
      </c>
      <c r="T15" s="10">
        <f t="shared" si="3"/>
        <v>0</v>
      </c>
      <c r="U15" s="10">
        <f t="shared" si="4"/>
        <v>1</v>
      </c>
      <c r="V15" s="10">
        <f t="shared" si="5"/>
        <v>0</v>
      </c>
      <c r="W15" s="10">
        <f t="shared" si="6"/>
        <v>0</v>
      </c>
      <c r="X15" s="10">
        <f t="shared" si="7"/>
        <v>0</v>
      </c>
      <c r="Y15" s="10">
        <f t="shared" si="8"/>
        <v>0</v>
      </c>
      <c r="Z15" s="10">
        <f t="shared" si="9"/>
        <v>1</v>
      </c>
      <c r="AA15" s="10">
        <f t="shared" si="10"/>
        <v>1</v>
      </c>
      <c r="AB15" s="10">
        <f t="shared" si="11"/>
        <v>0</v>
      </c>
      <c r="AC15" s="10">
        <f t="shared" si="12"/>
        <v>1</v>
      </c>
      <c r="AD15" s="10">
        <f t="shared" si="13"/>
        <v>1</v>
      </c>
      <c r="AE15" s="10">
        <f t="shared" si="14"/>
        <v>0</v>
      </c>
    </row>
    <row r="16" spans="1:31" x14ac:dyDescent="0.25">
      <c r="A16" s="7" t="s">
        <v>33</v>
      </c>
      <c r="B16" s="33">
        <f t="shared" si="0"/>
        <v>6</v>
      </c>
      <c r="C16" s="60" t="s">
        <v>80</v>
      </c>
      <c r="D16" s="6" t="s">
        <v>73</v>
      </c>
      <c r="E16" s="6" t="s">
        <v>72</v>
      </c>
      <c r="F16" s="6" t="s">
        <v>77</v>
      </c>
      <c r="G16" s="6" t="s">
        <v>84</v>
      </c>
      <c r="H16" s="6" t="s">
        <v>69</v>
      </c>
      <c r="I16" s="6" t="s">
        <v>63</v>
      </c>
      <c r="J16" s="6" t="s">
        <v>79</v>
      </c>
      <c r="K16" s="6" t="s">
        <v>74</v>
      </c>
      <c r="L16" s="6" t="s">
        <v>76</v>
      </c>
      <c r="M16" s="6" t="s">
        <v>99</v>
      </c>
      <c r="N16" s="6" t="s">
        <v>87</v>
      </c>
      <c r="O16" s="6" t="s">
        <v>85</v>
      </c>
      <c r="P16" s="33" t="s">
        <v>66</v>
      </c>
      <c r="R16" s="10">
        <f t="shared" si="1"/>
        <v>0</v>
      </c>
      <c r="S16" s="10">
        <f t="shared" si="2"/>
        <v>1</v>
      </c>
      <c r="T16" s="10">
        <f t="shared" si="3"/>
        <v>0</v>
      </c>
      <c r="U16" s="10">
        <f t="shared" si="4"/>
        <v>1</v>
      </c>
      <c r="V16" s="10">
        <f t="shared" si="5"/>
        <v>0</v>
      </c>
      <c r="W16" s="10">
        <f t="shared" si="6"/>
        <v>0</v>
      </c>
      <c r="X16" s="10">
        <f t="shared" si="7"/>
        <v>0</v>
      </c>
      <c r="Y16" s="10">
        <f t="shared" si="8"/>
        <v>0</v>
      </c>
      <c r="Z16" s="10">
        <f t="shared" si="9"/>
        <v>1</v>
      </c>
      <c r="AA16" s="10">
        <f t="shared" si="10"/>
        <v>1</v>
      </c>
      <c r="AB16" s="10">
        <f t="shared" si="11"/>
        <v>1</v>
      </c>
      <c r="AC16" s="10">
        <f t="shared" si="12"/>
        <v>0</v>
      </c>
      <c r="AD16" s="10">
        <f t="shared" si="13"/>
        <v>1</v>
      </c>
      <c r="AE16" s="10">
        <f t="shared" si="14"/>
        <v>0</v>
      </c>
    </row>
    <row r="17" spans="1:39" x14ac:dyDescent="0.25">
      <c r="A17" s="7" t="s">
        <v>34</v>
      </c>
      <c r="B17" s="33">
        <f t="shared" si="0"/>
        <v>6</v>
      </c>
      <c r="C17" s="60" t="s">
        <v>80</v>
      </c>
      <c r="D17" s="6" t="s">
        <v>73</v>
      </c>
      <c r="E17" s="6" t="s">
        <v>72</v>
      </c>
      <c r="F17" s="6" t="s">
        <v>77</v>
      </c>
      <c r="G17" s="6" t="s">
        <v>84</v>
      </c>
      <c r="H17" s="6" t="s">
        <v>69</v>
      </c>
      <c r="I17" s="6" t="s">
        <v>63</v>
      </c>
      <c r="J17" s="6" t="s">
        <v>79</v>
      </c>
      <c r="K17" s="6" t="s">
        <v>74</v>
      </c>
      <c r="L17" s="6" t="s">
        <v>76</v>
      </c>
      <c r="M17" s="6" t="s">
        <v>67</v>
      </c>
      <c r="N17" s="6" t="s">
        <v>65</v>
      </c>
      <c r="O17" s="6" t="s">
        <v>85</v>
      </c>
      <c r="P17" s="33" t="s">
        <v>66</v>
      </c>
      <c r="R17" s="10">
        <f t="shared" si="1"/>
        <v>0</v>
      </c>
      <c r="S17" s="10">
        <f t="shared" si="2"/>
        <v>1</v>
      </c>
      <c r="T17" s="10">
        <f t="shared" si="3"/>
        <v>0</v>
      </c>
      <c r="U17" s="10">
        <f t="shared" si="4"/>
        <v>1</v>
      </c>
      <c r="V17" s="10">
        <f t="shared" si="5"/>
        <v>0</v>
      </c>
      <c r="W17" s="10">
        <f t="shared" si="6"/>
        <v>0</v>
      </c>
      <c r="X17" s="10">
        <f t="shared" si="7"/>
        <v>0</v>
      </c>
      <c r="Y17" s="10">
        <f t="shared" si="8"/>
        <v>0</v>
      </c>
      <c r="Z17" s="10">
        <f t="shared" si="9"/>
        <v>1</v>
      </c>
      <c r="AA17" s="10">
        <f t="shared" si="10"/>
        <v>1</v>
      </c>
      <c r="AB17" s="10">
        <f t="shared" si="11"/>
        <v>0</v>
      </c>
      <c r="AC17" s="10">
        <f t="shared" si="12"/>
        <v>1</v>
      </c>
      <c r="AD17" s="10">
        <f t="shared" si="13"/>
        <v>1</v>
      </c>
      <c r="AE17" s="10">
        <f t="shared" si="14"/>
        <v>0</v>
      </c>
    </row>
    <row r="18" spans="1:39" x14ac:dyDescent="0.25">
      <c r="A18" s="7" t="s">
        <v>35</v>
      </c>
      <c r="B18" s="33">
        <f t="shared" si="0"/>
        <v>8</v>
      </c>
      <c r="C18" s="60" t="s">
        <v>80</v>
      </c>
      <c r="D18" s="6" t="s">
        <v>73</v>
      </c>
      <c r="E18" s="6" t="s">
        <v>72</v>
      </c>
      <c r="F18" s="6" t="s">
        <v>77</v>
      </c>
      <c r="G18" s="6" t="s">
        <v>82</v>
      </c>
      <c r="H18" s="6" t="s">
        <v>69</v>
      </c>
      <c r="I18" s="6" t="s">
        <v>63</v>
      </c>
      <c r="J18" s="6" t="s">
        <v>79</v>
      </c>
      <c r="K18" s="6" t="s">
        <v>74</v>
      </c>
      <c r="L18" s="6" t="s">
        <v>76</v>
      </c>
      <c r="M18" s="6" t="s">
        <v>99</v>
      </c>
      <c r="N18" s="6" t="s">
        <v>65</v>
      </c>
      <c r="O18" s="6" t="s">
        <v>85</v>
      </c>
      <c r="P18" s="33" t="s">
        <v>66</v>
      </c>
      <c r="R18" s="10">
        <f t="shared" si="1"/>
        <v>0</v>
      </c>
      <c r="S18" s="10">
        <f t="shared" si="2"/>
        <v>1</v>
      </c>
      <c r="T18" s="10">
        <f t="shared" si="3"/>
        <v>0</v>
      </c>
      <c r="U18" s="10">
        <f t="shared" si="4"/>
        <v>1</v>
      </c>
      <c r="V18" s="10">
        <f t="shared" si="5"/>
        <v>1</v>
      </c>
      <c r="W18" s="10">
        <f t="shared" si="6"/>
        <v>0</v>
      </c>
      <c r="X18" s="10">
        <f t="shared" si="7"/>
        <v>0</v>
      </c>
      <c r="Y18" s="10">
        <f t="shared" si="8"/>
        <v>0</v>
      </c>
      <c r="Z18" s="10">
        <f t="shared" si="9"/>
        <v>1</v>
      </c>
      <c r="AA18" s="10">
        <f t="shared" si="10"/>
        <v>1</v>
      </c>
      <c r="AB18" s="10">
        <f t="shared" si="11"/>
        <v>1</v>
      </c>
      <c r="AC18" s="10">
        <f t="shared" si="12"/>
        <v>1</v>
      </c>
      <c r="AD18" s="10">
        <f t="shared" si="13"/>
        <v>1</v>
      </c>
      <c r="AE18" s="10">
        <f t="shared" si="14"/>
        <v>0</v>
      </c>
    </row>
    <row r="19" spans="1:39" x14ac:dyDescent="0.25">
      <c r="A19" s="7" t="s">
        <v>56</v>
      </c>
      <c r="B19" s="33">
        <f t="shared" si="0"/>
        <v>7</v>
      </c>
      <c r="C19" s="60" t="s">
        <v>80</v>
      </c>
      <c r="D19" s="6" t="s">
        <v>73</v>
      </c>
      <c r="E19" s="6" t="s">
        <v>72</v>
      </c>
      <c r="F19" s="6" t="s">
        <v>70</v>
      </c>
      <c r="G19" s="6" t="s">
        <v>82</v>
      </c>
      <c r="H19" s="6" t="s">
        <v>69</v>
      </c>
      <c r="I19" s="6" t="s">
        <v>90</v>
      </c>
      <c r="J19" s="6" t="s">
        <v>79</v>
      </c>
      <c r="K19" s="6" t="s">
        <v>74</v>
      </c>
      <c r="L19" s="6" t="s">
        <v>76</v>
      </c>
      <c r="M19" s="6" t="s">
        <v>67</v>
      </c>
      <c r="N19" s="6" t="s">
        <v>65</v>
      </c>
      <c r="O19" s="6" t="s">
        <v>85</v>
      </c>
      <c r="P19" s="33" t="s">
        <v>66</v>
      </c>
      <c r="R19" s="10">
        <f t="shared" si="1"/>
        <v>0</v>
      </c>
      <c r="S19" s="10">
        <f t="shared" si="2"/>
        <v>1</v>
      </c>
      <c r="T19" s="10">
        <f t="shared" si="3"/>
        <v>0</v>
      </c>
      <c r="U19" s="10">
        <f t="shared" si="4"/>
        <v>0</v>
      </c>
      <c r="V19" s="10">
        <f t="shared" si="5"/>
        <v>1</v>
      </c>
      <c r="W19" s="10">
        <f t="shared" si="6"/>
        <v>0</v>
      </c>
      <c r="X19" s="10">
        <f t="shared" si="7"/>
        <v>1</v>
      </c>
      <c r="Y19" s="10">
        <f t="shared" si="8"/>
        <v>0</v>
      </c>
      <c r="Z19" s="10">
        <f t="shared" si="9"/>
        <v>1</v>
      </c>
      <c r="AA19" s="10">
        <f t="shared" si="10"/>
        <v>1</v>
      </c>
      <c r="AB19" s="10">
        <f t="shared" si="11"/>
        <v>0</v>
      </c>
      <c r="AC19" s="10">
        <f t="shared" si="12"/>
        <v>1</v>
      </c>
      <c r="AD19" s="10">
        <f t="shared" si="13"/>
        <v>1</v>
      </c>
      <c r="AE19" s="10">
        <f t="shared" si="14"/>
        <v>0</v>
      </c>
    </row>
    <row r="20" spans="1:39" x14ac:dyDescent="0.25">
      <c r="A20" s="7" t="s">
        <v>57</v>
      </c>
      <c r="B20" s="33">
        <f t="shared" si="0"/>
        <v>8</v>
      </c>
      <c r="C20" s="60" t="s">
        <v>80</v>
      </c>
      <c r="D20" s="6" t="s">
        <v>73</v>
      </c>
      <c r="E20" s="6" t="s">
        <v>72</v>
      </c>
      <c r="F20" s="6" t="s">
        <v>77</v>
      </c>
      <c r="G20" s="6" t="s">
        <v>82</v>
      </c>
      <c r="H20" s="6" t="s">
        <v>69</v>
      </c>
      <c r="I20" s="6" t="s">
        <v>63</v>
      </c>
      <c r="J20" s="6" t="s">
        <v>100</v>
      </c>
      <c r="K20" s="6" t="s">
        <v>74</v>
      </c>
      <c r="L20" s="6" t="s">
        <v>76</v>
      </c>
      <c r="M20" s="6" t="s">
        <v>67</v>
      </c>
      <c r="N20" s="6" t="s">
        <v>65</v>
      </c>
      <c r="O20" s="6" t="s">
        <v>61</v>
      </c>
      <c r="P20" s="33" t="s">
        <v>91</v>
      </c>
      <c r="R20" s="10">
        <f t="shared" si="1"/>
        <v>0</v>
      </c>
      <c r="S20" s="10">
        <f t="shared" si="2"/>
        <v>1</v>
      </c>
      <c r="T20" s="10">
        <f t="shared" si="3"/>
        <v>0</v>
      </c>
      <c r="U20" s="10">
        <f t="shared" si="4"/>
        <v>1</v>
      </c>
      <c r="V20" s="10">
        <f t="shared" si="5"/>
        <v>1</v>
      </c>
      <c r="W20" s="10">
        <f t="shared" si="6"/>
        <v>0</v>
      </c>
      <c r="X20" s="10">
        <f t="shared" si="7"/>
        <v>0</v>
      </c>
      <c r="Y20" s="10">
        <f t="shared" si="8"/>
        <v>1</v>
      </c>
      <c r="Z20" s="10">
        <f t="shared" si="9"/>
        <v>1</v>
      </c>
      <c r="AA20" s="10">
        <f t="shared" si="10"/>
        <v>1</v>
      </c>
      <c r="AB20" s="10">
        <f t="shared" si="11"/>
        <v>0</v>
      </c>
      <c r="AC20" s="10">
        <f t="shared" si="12"/>
        <v>1</v>
      </c>
      <c r="AD20" s="10">
        <f t="shared" si="13"/>
        <v>0</v>
      </c>
      <c r="AE20" s="10">
        <f t="shared" si="14"/>
        <v>1</v>
      </c>
    </row>
    <row r="21" spans="1:39" x14ac:dyDescent="0.25">
      <c r="A21" s="7" t="s">
        <v>58</v>
      </c>
      <c r="B21" s="33">
        <f t="shared" si="0"/>
        <v>9</v>
      </c>
      <c r="C21" s="60" t="s">
        <v>64</v>
      </c>
      <c r="D21" s="6" t="s">
        <v>73</v>
      </c>
      <c r="E21" s="6" t="s">
        <v>72</v>
      </c>
      <c r="F21" s="6" t="s">
        <v>77</v>
      </c>
      <c r="G21" s="6" t="s">
        <v>82</v>
      </c>
      <c r="H21" s="6" t="s">
        <v>69</v>
      </c>
      <c r="I21" s="6" t="s">
        <v>63</v>
      </c>
      <c r="J21" s="6" t="s">
        <v>79</v>
      </c>
      <c r="K21" s="6" t="s">
        <v>74</v>
      </c>
      <c r="L21" s="6" t="s">
        <v>76</v>
      </c>
      <c r="M21" s="6" t="s">
        <v>99</v>
      </c>
      <c r="N21" s="6" t="s">
        <v>65</v>
      </c>
      <c r="O21" s="6" t="s">
        <v>85</v>
      </c>
      <c r="P21" s="33" t="s">
        <v>66</v>
      </c>
      <c r="R21" s="10">
        <f t="shared" si="1"/>
        <v>1</v>
      </c>
      <c r="S21" s="10">
        <f t="shared" si="2"/>
        <v>1</v>
      </c>
      <c r="T21" s="10">
        <f t="shared" si="3"/>
        <v>0</v>
      </c>
      <c r="U21" s="10">
        <f t="shared" si="4"/>
        <v>1</v>
      </c>
      <c r="V21" s="10">
        <f t="shared" si="5"/>
        <v>1</v>
      </c>
      <c r="W21" s="10">
        <f t="shared" si="6"/>
        <v>0</v>
      </c>
      <c r="X21" s="10">
        <f t="shared" si="7"/>
        <v>0</v>
      </c>
      <c r="Y21" s="10">
        <f t="shared" si="8"/>
        <v>0</v>
      </c>
      <c r="Z21" s="10">
        <f t="shared" si="9"/>
        <v>1</v>
      </c>
      <c r="AA21" s="10">
        <f t="shared" si="10"/>
        <v>1</v>
      </c>
      <c r="AB21" s="10">
        <f t="shared" si="11"/>
        <v>1</v>
      </c>
      <c r="AC21" s="10">
        <f t="shared" si="12"/>
        <v>1</v>
      </c>
      <c r="AD21" s="10">
        <f t="shared" si="13"/>
        <v>1</v>
      </c>
      <c r="AE21" s="10">
        <f t="shared" si="14"/>
        <v>0</v>
      </c>
    </row>
    <row r="22" spans="1:39" ht="15.75" thickBot="1" x14ac:dyDescent="0.3">
      <c r="A22" s="34" t="s">
        <v>44</v>
      </c>
      <c r="B22" s="36">
        <f t="shared" si="0"/>
        <v>6</v>
      </c>
      <c r="C22" s="61" t="str">
        <f t="shared" ref="C22:P22" si="15">IF(C32&gt;0.5, C28, C29)</f>
        <v>S.F.</v>
      </c>
      <c r="D22" s="35" t="str">
        <f t="shared" si="15"/>
        <v>Jax</v>
      </c>
      <c r="E22" s="35" t="str">
        <f t="shared" si="15"/>
        <v>G.B.</v>
      </c>
      <c r="F22" s="35" t="str">
        <f t="shared" si="15"/>
        <v>Indy</v>
      </c>
      <c r="G22" s="35" t="str">
        <f t="shared" si="15"/>
        <v>N.E.</v>
      </c>
      <c r="H22" s="35" t="str">
        <f t="shared" si="15"/>
        <v>Minn</v>
      </c>
      <c r="I22" s="35" t="str">
        <f t="shared" si="15"/>
        <v>Buff</v>
      </c>
      <c r="J22" s="35" t="str">
        <f t="shared" si="15"/>
        <v>Chic</v>
      </c>
      <c r="K22" s="35" t="str">
        <f t="shared" si="15"/>
        <v>Pitt</v>
      </c>
      <c r="L22" s="35" t="str">
        <f t="shared" si="15"/>
        <v>St.L.</v>
      </c>
      <c r="M22" s="35" t="str">
        <f t="shared" si="15"/>
        <v>Seattle</v>
      </c>
      <c r="N22" s="35" t="str">
        <f t="shared" si="15"/>
        <v>Tenn</v>
      </c>
      <c r="O22" s="35" t="str">
        <f t="shared" si="15"/>
        <v>Wash</v>
      </c>
      <c r="P22" s="36" t="str">
        <f t="shared" si="15"/>
        <v>Dallas</v>
      </c>
      <c r="R22" s="10">
        <f t="shared" si="1"/>
        <v>0</v>
      </c>
      <c r="S22" s="10">
        <f t="shared" si="2"/>
        <v>1</v>
      </c>
      <c r="T22" s="10">
        <f t="shared" si="3"/>
        <v>0</v>
      </c>
      <c r="U22" s="10">
        <f t="shared" si="4"/>
        <v>1</v>
      </c>
      <c r="V22" s="10">
        <f t="shared" si="5"/>
        <v>0</v>
      </c>
      <c r="W22" s="10">
        <f t="shared" si="6"/>
        <v>0</v>
      </c>
      <c r="X22" s="10">
        <f t="shared" si="7"/>
        <v>0</v>
      </c>
      <c r="Y22" s="10">
        <f t="shared" si="8"/>
        <v>0</v>
      </c>
      <c r="Z22" s="10">
        <f t="shared" si="9"/>
        <v>1</v>
      </c>
      <c r="AA22" s="10">
        <f t="shared" si="10"/>
        <v>1</v>
      </c>
      <c r="AB22" s="10">
        <f t="shared" si="11"/>
        <v>0</v>
      </c>
      <c r="AC22" s="10">
        <f t="shared" si="12"/>
        <v>1</v>
      </c>
      <c r="AD22" s="10">
        <f t="shared" si="13"/>
        <v>1</v>
      </c>
      <c r="AE22" s="10">
        <f t="shared" si="14"/>
        <v>0</v>
      </c>
    </row>
    <row r="23" spans="1:39" x14ac:dyDescent="0.25">
      <c r="A23" s="28" t="s">
        <v>105</v>
      </c>
    </row>
    <row r="24" spans="1:39" x14ac:dyDescent="0.25">
      <c r="A24" s="27"/>
      <c r="C24" s="6" t="s">
        <v>64</v>
      </c>
      <c r="D24" s="6" t="s">
        <v>73</v>
      </c>
      <c r="E24" s="6" t="s">
        <v>75</v>
      </c>
      <c r="F24" s="6" t="s">
        <v>77</v>
      </c>
      <c r="G24" s="6" t="s">
        <v>82</v>
      </c>
      <c r="H24" s="6" t="s">
        <v>83</v>
      </c>
      <c r="I24" s="6" t="s">
        <v>90</v>
      </c>
      <c r="J24" s="6" t="s">
        <v>100</v>
      </c>
      <c r="K24" s="6" t="s">
        <v>74</v>
      </c>
      <c r="L24" s="6" t="s">
        <v>76</v>
      </c>
      <c r="M24" s="6" t="s">
        <v>99</v>
      </c>
      <c r="N24" s="6" t="s">
        <v>65</v>
      </c>
      <c r="O24" s="6" t="s">
        <v>85</v>
      </c>
      <c r="P24" s="6" t="s">
        <v>91</v>
      </c>
    </row>
    <row r="25" spans="1:39" x14ac:dyDescent="0.25">
      <c r="A25" s="37"/>
      <c r="C25" s="10">
        <v>1</v>
      </c>
      <c r="D25" s="10">
        <v>1</v>
      </c>
      <c r="E25" s="10">
        <v>1</v>
      </c>
      <c r="F25" s="10">
        <v>1</v>
      </c>
      <c r="G25" s="10">
        <v>1</v>
      </c>
      <c r="H25" s="10">
        <v>1</v>
      </c>
      <c r="I25" s="10">
        <v>1</v>
      </c>
      <c r="J25" s="10">
        <v>1</v>
      </c>
      <c r="K25" s="10">
        <v>1</v>
      </c>
      <c r="L25" s="10">
        <v>1</v>
      </c>
      <c r="M25" s="10">
        <v>1</v>
      </c>
      <c r="N25" s="10">
        <v>1</v>
      </c>
      <c r="O25" s="10">
        <v>1</v>
      </c>
      <c r="P25" s="10">
        <v>1</v>
      </c>
    </row>
    <row r="27" spans="1:39" s="45" customFormat="1" x14ac:dyDescent="0.25">
      <c r="A27" s="43" t="s">
        <v>42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</row>
    <row r="28" spans="1:39" customFormat="1" x14ac:dyDescent="0.25">
      <c r="A28" s="46" t="s">
        <v>37</v>
      </c>
      <c r="B28" s="3"/>
      <c r="C28" s="3" t="s">
        <v>80</v>
      </c>
      <c r="D28" s="3" t="s">
        <v>73</v>
      </c>
      <c r="E28" s="3" t="s">
        <v>72</v>
      </c>
      <c r="F28" s="3" t="s">
        <v>77</v>
      </c>
      <c r="G28" s="3" t="s">
        <v>84</v>
      </c>
      <c r="H28" s="3" t="s">
        <v>69</v>
      </c>
      <c r="I28" s="3" t="s">
        <v>63</v>
      </c>
      <c r="J28" s="3" t="s">
        <v>79</v>
      </c>
      <c r="K28" s="3" t="s">
        <v>74</v>
      </c>
      <c r="L28" s="3" t="s">
        <v>76</v>
      </c>
      <c r="M28" s="3" t="s">
        <v>67</v>
      </c>
      <c r="N28" s="3" t="s">
        <v>65</v>
      </c>
      <c r="O28" s="3" t="s">
        <v>85</v>
      </c>
      <c r="P28" s="3" t="s">
        <v>66</v>
      </c>
      <c r="Q28" s="3"/>
      <c r="R28" s="3">
        <f t="shared" ref="R28:AE28" si="16">IF(C28=C$24,1,0)</f>
        <v>0</v>
      </c>
      <c r="S28" s="3">
        <f t="shared" si="16"/>
        <v>1</v>
      </c>
      <c r="T28" s="3">
        <f t="shared" si="16"/>
        <v>0</v>
      </c>
      <c r="U28" s="3">
        <f t="shared" si="16"/>
        <v>1</v>
      </c>
      <c r="V28" s="3">
        <f t="shared" si="16"/>
        <v>0</v>
      </c>
      <c r="W28" s="3">
        <f t="shared" si="16"/>
        <v>0</v>
      </c>
      <c r="X28" s="3">
        <f t="shared" si="16"/>
        <v>0</v>
      </c>
      <c r="Y28" s="3">
        <f t="shared" si="16"/>
        <v>0</v>
      </c>
      <c r="Z28" s="3">
        <f t="shared" si="16"/>
        <v>1</v>
      </c>
      <c r="AA28" s="3">
        <f t="shared" si="16"/>
        <v>1</v>
      </c>
      <c r="AB28" s="3">
        <f t="shared" si="16"/>
        <v>0</v>
      </c>
      <c r="AC28" s="3">
        <f t="shared" si="16"/>
        <v>1</v>
      </c>
      <c r="AD28" s="3">
        <f t="shared" si="16"/>
        <v>1</v>
      </c>
      <c r="AE28" s="3">
        <f t="shared" si="16"/>
        <v>0</v>
      </c>
      <c r="AF28" s="3"/>
      <c r="AG28" s="3"/>
      <c r="AH28" s="3"/>
      <c r="AI28" s="3"/>
      <c r="AJ28" s="3"/>
      <c r="AK28" s="3"/>
      <c r="AL28" s="3"/>
      <c r="AM28" s="3"/>
    </row>
    <row r="29" spans="1:39" customFormat="1" x14ac:dyDescent="0.25">
      <c r="A29" s="46" t="s">
        <v>38</v>
      </c>
      <c r="B29" s="3"/>
      <c r="C29" s="3" t="s">
        <v>64</v>
      </c>
      <c r="D29" s="3" t="s">
        <v>81</v>
      </c>
      <c r="E29" s="3" t="s">
        <v>75</v>
      </c>
      <c r="F29" s="3" t="s">
        <v>70</v>
      </c>
      <c r="G29" s="3" t="s">
        <v>82</v>
      </c>
      <c r="H29" s="3" t="s">
        <v>83</v>
      </c>
      <c r="I29" s="3" t="s">
        <v>90</v>
      </c>
      <c r="J29" s="3" t="s">
        <v>100</v>
      </c>
      <c r="K29" s="3" t="s">
        <v>78</v>
      </c>
      <c r="L29" s="3" t="s">
        <v>86</v>
      </c>
      <c r="M29" s="3" t="s">
        <v>99</v>
      </c>
      <c r="N29" s="3" t="s">
        <v>87</v>
      </c>
      <c r="O29" s="3" t="s">
        <v>61</v>
      </c>
      <c r="P29" s="3" t="s">
        <v>91</v>
      </c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</row>
    <row r="30" spans="1:39" customFormat="1" x14ac:dyDescent="0.25">
      <c r="A30" s="46" t="s">
        <v>39</v>
      </c>
      <c r="B30" s="3"/>
      <c r="C30" s="3">
        <f t="shared" ref="C30:P30" si="17">COUNTIF(C3:C21,C28)</f>
        <v>16</v>
      </c>
      <c r="D30" s="3">
        <f t="shared" si="17"/>
        <v>19</v>
      </c>
      <c r="E30" s="3">
        <f t="shared" si="17"/>
        <v>19</v>
      </c>
      <c r="F30" s="3">
        <f t="shared" si="17"/>
        <v>13</v>
      </c>
      <c r="G30" s="3">
        <f t="shared" si="17"/>
        <v>12</v>
      </c>
      <c r="H30" s="3">
        <f t="shared" si="17"/>
        <v>17</v>
      </c>
      <c r="I30" s="3">
        <f t="shared" si="17"/>
        <v>13</v>
      </c>
      <c r="J30" s="3">
        <f t="shared" si="17"/>
        <v>17</v>
      </c>
      <c r="K30" s="3">
        <f t="shared" si="17"/>
        <v>17</v>
      </c>
      <c r="L30" s="3">
        <f t="shared" si="17"/>
        <v>15</v>
      </c>
      <c r="M30" s="3">
        <f t="shared" si="17"/>
        <v>11</v>
      </c>
      <c r="N30" s="3">
        <f t="shared" si="17"/>
        <v>16</v>
      </c>
      <c r="O30" s="3">
        <f t="shared" si="17"/>
        <v>17</v>
      </c>
      <c r="P30" s="3">
        <f t="shared" si="17"/>
        <v>16</v>
      </c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</row>
    <row r="31" spans="1:39" customFormat="1" x14ac:dyDescent="0.25">
      <c r="A31" s="46" t="s">
        <v>40</v>
      </c>
      <c r="B31" s="3"/>
      <c r="C31" s="3">
        <f t="shared" ref="C31:P31" si="18">COUNTIF(C3:C21,C29)</f>
        <v>3</v>
      </c>
      <c r="D31" s="3">
        <f t="shared" si="18"/>
        <v>0</v>
      </c>
      <c r="E31" s="3">
        <f t="shared" si="18"/>
        <v>0</v>
      </c>
      <c r="F31" s="3">
        <f t="shared" si="18"/>
        <v>6</v>
      </c>
      <c r="G31" s="3">
        <f t="shared" si="18"/>
        <v>7</v>
      </c>
      <c r="H31" s="3">
        <f t="shared" si="18"/>
        <v>2</v>
      </c>
      <c r="I31" s="3">
        <f t="shared" si="18"/>
        <v>6</v>
      </c>
      <c r="J31" s="3">
        <f t="shared" si="18"/>
        <v>2</v>
      </c>
      <c r="K31" s="3">
        <f t="shared" si="18"/>
        <v>2</v>
      </c>
      <c r="L31" s="3">
        <f t="shared" si="18"/>
        <v>4</v>
      </c>
      <c r="M31" s="3">
        <f t="shared" si="18"/>
        <v>8</v>
      </c>
      <c r="N31" s="3">
        <f t="shared" si="18"/>
        <v>3</v>
      </c>
      <c r="O31" s="3">
        <f t="shared" si="18"/>
        <v>2</v>
      </c>
      <c r="P31" s="3">
        <f t="shared" si="18"/>
        <v>3</v>
      </c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</row>
    <row r="32" spans="1:39" customFormat="1" x14ac:dyDescent="0.25">
      <c r="A32" s="46" t="s">
        <v>41</v>
      </c>
      <c r="B32" s="3"/>
      <c r="C32" s="47">
        <f>C30/SUM(C30:C31)</f>
        <v>0.84210526315789469</v>
      </c>
      <c r="D32" s="47">
        <f t="shared" ref="D32:P32" si="19">D30/SUM(D30:D31)</f>
        <v>1</v>
      </c>
      <c r="E32" s="47">
        <f t="shared" si="19"/>
        <v>1</v>
      </c>
      <c r="F32" s="47">
        <f t="shared" si="19"/>
        <v>0.68421052631578949</v>
      </c>
      <c r="G32" s="47">
        <f t="shared" si="19"/>
        <v>0.63157894736842102</v>
      </c>
      <c r="H32" s="47">
        <f t="shared" si="19"/>
        <v>0.89473684210526316</v>
      </c>
      <c r="I32" s="47">
        <f t="shared" si="19"/>
        <v>0.68421052631578949</v>
      </c>
      <c r="J32" s="47">
        <f t="shared" si="19"/>
        <v>0.89473684210526316</v>
      </c>
      <c r="K32" s="47">
        <f t="shared" si="19"/>
        <v>0.89473684210526316</v>
      </c>
      <c r="L32" s="47">
        <f t="shared" si="19"/>
        <v>0.78947368421052633</v>
      </c>
      <c r="M32" s="47">
        <f t="shared" si="19"/>
        <v>0.57894736842105265</v>
      </c>
      <c r="N32" s="47">
        <f t="shared" si="19"/>
        <v>0.84210526315789469</v>
      </c>
      <c r="O32" s="47">
        <f t="shared" si="19"/>
        <v>0.89473684210526316</v>
      </c>
      <c r="P32" s="47">
        <f t="shared" si="19"/>
        <v>0.84210526315789469</v>
      </c>
      <c r="Q32" s="47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</row>
    <row r="34" spans="1:30" s="45" customFormat="1" x14ac:dyDescent="0.25">
      <c r="A34" s="43" t="s">
        <v>23</v>
      </c>
      <c r="B34" s="44">
        <f>SUM(R28:AE28)</f>
        <v>6</v>
      </c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</row>
  </sheetData>
  <conditionalFormatting sqref="C3:C22">
    <cfRule type="cellIs" dxfId="186" priority="978" operator="notEqual">
      <formula>$C$24</formula>
    </cfRule>
  </conditionalFormatting>
  <conditionalFormatting sqref="D3:D22">
    <cfRule type="cellIs" dxfId="185" priority="980" operator="notEqual">
      <formula>$D$24</formula>
    </cfRule>
  </conditionalFormatting>
  <conditionalFormatting sqref="E3:E22">
    <cfRule type="cellIs" dxfId="184" priority="982" operator="notEqual">
      <formula>$E$24</formula>
    </cfRule>
  </conditionalFormatting>
  <conditionalFormatting sqref="F3:F22">
    <cfRule type="cellIs" dxfId="183" priority="984" operator="notEqual">
      <formula>$F$24</formula>
    </cfRule>
  </conditionalFormatting>
  <conditionalFormatting sqref="G3:G22">
    <cfRule type="cellIs" dxfId="182" priority="986" operator="notEqual">
      <formula>$G$24</formula>
    </cfRule>
  </conditionalFormatting>
  <conditionalFormatting sqref="H3:H22">
    <cfRule type="cellIs" dxfId="181" priority="988" operator="notEqual">
      <formula>$H$24</formula>
    </cfRule>
  </conditionalFormatting>
  <conditionalFormatting sqref="I3:I22">
    <cfRule type="cellIs" dxfId="180" priority="990" operator="notEqual">
      <formula>$I$24</formula>
    </cfRule>
  </conditionalFormatting>
  <conditionalFormatting sqref="J3:J22">
    <cfRule type="cellIs" dxfId="179" priority="992" operator="notEqual">
      <formula>$J$24</formula>
    </cfRule>
  </conditionalFormatting>
  <conditionalFormatting sqref="K3:K22">
    <cfRule type="cellIs" dxfId="178" priority="994" operator="notEqual">
      <formula>$K$24</formula>
    </cfRule>
  </conditionalFormatting>
  <conditionalFormatting sqref="L3:L22">
    <cfRule type="cellIs" dxfId="177" priority="996" operator="notEqual">
      <formula>$L$24</formula>
    </cfRule>
  </conditionalFormatting>
  <conditionalFormatting sqref="M3:M22">
    <cfRule type="cellIs" dxfId="176" priority="998" operator="notEqual">
      <formula>$M$24</formula>
    </cfRule>
  </conditionalFormatting>
  <conditionalFormatting sqref="N3:N22">
    <cfRule type="cellIs" dxfId="175" priority="1000" operator="notEqual">
      <formula>$N$24</formula>
    </cfRule>
  </conditionalFormatting>
  <conditionalFormatting sqref="O3:O22">
    <cfRule type="cellIs" dxfId="174" priority="1002" operator="notEqual">
      <formula>$O$24</formula>
    </cfRule>
  </conditionalFormatting>
  <conditionalFormatting sqref="P3:P22">
    <cfRule type="cellIs" dxfId="173" priority="1004" operator="notEqual">
      <formula>$P$24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Rank1999</vt:lpstr>
      <vt:lpstr>Weeks</vt:lpstr>
      <vt:lpstr>W01</vt:lpstr>
      <vt:lpstr>W02</vt:lpstr>
      <vt:lpstr>W02 blank</vt:lpstr>
      <vt:lpstr>W03</vt:lpstr>
      <vt:lpstr>W04</vt:lpstr>
      <vt:lpstr>W05</vt:lpstr>
      <vt:lpstr>W06</vt:lpstr>
      <vt:lpstr>W07</vt:lpstr>
      <vt:lpstr>W08</vt:lpstr>
      <vt:lpstr>W09</vt:lpstr>
      <vt:lpstr>W10</vt:lpstr>
      <vt:lpstr>W11</vt:lpstr>
      <vt:lpstr>W12</vt:lpstr>
      <vt:lpstr>W13</vt:lpstr>
      <vt:lpstr>W14</vt:lpstr>
      <vt:lpstr>W15</vt:lpstr>
      <vt:lpstr>W16</vt:lpstr>
      <vt:lpstr>W17</vt:lpstr>
      <vt:lpstr>W18</vt:lpstr>
    </vt:vector>
  </TitlesOfParts>
  <Company>Cook Children's Health Care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Jorden Seamands</dc:creator>
  <cp:lastModifiedBy>Jorden Seamands</cp:lastModifiedBy>
  <cp:lastPrinted>2019-12-12T22:48:24Z</cp:lastPrinted>
  <dcterms:created xsi:type="dcterms:W3CDTF">2014-09-08T14:26:17Z</dcterms:created>
  <dcterms:modified xsi:type="dcterms:W3CDTF">2025-10-01T15:21:00Z</dcterms:modified>
</cp:coreProperties>
</file>