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cchcs.ldap\Home\Users\JO010840\Desktop\z data\FPLeague College 2024\"/>
    </mc:Choice>
  </mc:AlternateContent>
  <bookViews>
    <workbookView xWindow="6375" yWindow="495" windowWidth="18495" windowHeight="5625" tabRatio="853"/>
  </bookViews>
  <sheets>
    <sheet name="Rank2024" sheetId="25" r:id="rId1"/>
    <sheet name="Weeks" sheetId="27" r:id="rId2"/>
    <sheet name="FPL" sheetId="26" r:id="rId3"/>
    <sheet name="W01" sheetId="90" r:id="rId4"/>
    <sheet name="W02" sheetId="100" r:id="rId5"/>
    <sheet name="W03" sheetId="101" r:id="rId6"/>
    <sheet name="W04" sheetId="103" r:id="rId7"/>
    <sheet name="W05" sheetId="104" r:id="rId8"/>
    <sheet name="W06" sheetId="105" r:id="rId9"/>
    <sheet name="W07" sheetId="106" r:id="rId10"/>
    <sheet name="W08" sheetId="107" r:id="rId11"/>
    <sheet name="W09" sheetId="108" r:id="rId12"/>
    <sheet name="W10" sheetId="110" r:id="rId13"/>
    <sheet name="W11" sheetId="109" r:id="rId14"/>
    <sheet name="W12" sheetId="112" r:id="rId15"/>
    <sheet name="W13" sheetId="111" r:id="rId16"/>
    <sheet name="W14" sheetId="113" r:id="rId17"/>
    <sheet name="W15" sheetId="114" r:id="rId18"/>
    <sheet name="Bowls and Playoffs" sheetId="115" r:id="rId19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50" i="25" l="1"/>
  <c r="E50" i="25"/>
  <c r="F50" i="25"/>
  <c r="C4" i="115"/>
  <c r="C5" i="115"/>
  <c r="C6" i="115"/>
  <c r="C7" i="115"/>
  <c r="C8" i="115"/>
  <c r="C9" i="115"/>
  <c r="C10" i="115"/>
  <c r="C11" i="115"/>
  <c r="C12" i="115"/>
  <c r="C13" i="115"/>
  <c r="C14" i="115"/>
  <c r="C15" i="115"/>
  <c r="C16" i="115"/>
  <c r="C17" i="115"/>
  <c r="C18" i="115"/>
  <c r="C19" i="115"/>
  <c r="C20" i="115"/>
  <c r="C21" i="115"/>
  <c r="C22" i="115"/>
  <c r="C23" i="115"/>
  <c r="C24" i="115"/>
  <c r="C25" i="115"/>
  <c r="C26" i="115"/>
  <c r="C27" i="115"/>
  <c r="C28" i="115"/>
  <c r="C29" i="115"/>
  <c r="C30" i="115"/>
  <c r="C31" i="115"/>
  <c r="C32" i="115"/>
  <c r="C33" i="115"/>
  <c r="C34" i="115"/>
  <c r="C35" i="115"/>
  <c r="C36" i="115"/>
  <c r="C37" i="115"/>
  <c r="C38" i="115"/>
  <c r="C39" i="115"/>
  <c r="C3" i="115"/>
  <c r="BL4" i="115"/>
  <c r="BL5" i="115"/>
  <c r="BL6" i="115"/>
  <c r="BL7" i="115"/>
  <c r="BL8" i="115"/>
  <c r="BL9" i="115"/>
  <c r="BL10" i="115"/>
  <c r="BL11" i="115"/>
  <c r="BL12" i="115"/>
  <c r="BL13" i="115"/>
  <c r="BL14" i="115"/>
  <c r="BL15" i="115"/>
  <c r="BL16" i="115"/>
  <c r="BL17" i="115"/>
  <c r="BL18" i="115"/>
  <c r="BL19" i="115"/>
  <c r="BL20" i="115"/>
  <c r="BL21" i="115"/>
  <c r="BL22" i="115"/>
  <c r="BL23" i="115"/>
  <c r="BL24" i="115"/>
  <c r="BL25" i="115"/>
  <c r="BL26" i="115"/>
  <c r="BL27" i="115"/>
  <c r="BL28" i="115"/>
  <c r="BL29" i="115"/>
  <c r="BL30" i="115"/>
  <c r="BL31" i="115"/>
  <c r="BL32" i="115"/>
  <c r="BL33" i="115"/>
  <c r="BL34" i="115"/>
  <c r="BL35" i="115"/>
  <c r="BL36" i="115"/>
  <c r="BL37" i="115"/>
  <c r="BL38" i="115"/>
  <c r="BL39" i="115"/>
  <c r="BL3" i="115"/>
  <c r="C50" i="25" l="1"/>
  <c r="BK4" i="115"/>
  <c r="BK5" i="115"/>
  <c r="BK6" i="115"/>
  <c r="BK7" i="115"/>
  <c r="BK8" i="115"/>
  <c r="BK9" i="115"/>
  <c r="BK10" i="115"/>
  <c r="BK11" i="115"/>
  <c r="BK12" i="115"/>
  <c r="BK13" i="115"/>
  <c r="BK14" i="115"/>
  <c r="BK15" i="115"/>
  <c r="BK16" i="115"/>
  <c r="BK17" i="115"/>
  <c r="BK18" i="115"/>
  <c r="BK19" i="115"/>
  <c r="BK20" i="115"/>
  <c r="BK21" i="115"/>
  <c r="BK22" i="115"/>
  <c r="BK23" i="115"/>
  <c r="BK24" i="115"/>
  <c r="BK25" i="115"/>
  <c r="BK26" i="115"/>
  <c r="BK27" i="115"/>
  <c r="BK28" i="115"/>
  <c r="BK29" i="115"/>
  <c r="BK30" i="115"/>
  <c r="BK31" i="115"/>
  <c r="BK32" i="115"/>
  <c r="BK33" i="115"/>
  <c r="BK34" i="115"/>
  <c r="BK35" i="115"/>
  <c r="BK36" i="115"/>
  <c r="BK37" i="115"/>
  <c r="BK38" i="115"/>
  <c r="BK39" i="115"/>
  <c r="BK3" i="115"/>
  <c r="AO39" i="25" l="1"/>
  <c r="AA48" i="115" l="1"/>
  <c r="AA47" i="115"/>
  <c r="BF4" i="115"/>
  <c r="BF5" i="115"/>
  <c r="B5" i="115" s="1"/>
  <c r="BF6" i="115"/>
  <c r="B6" i="115" s="1"/>
  <c r="BF7" i="115"/>
  <c r="B7" i="115" s="1"/>
  <c r="BF8" i="115"/>
  <c r="B8" i="115" s="1"/>
  <c r="BF9" i="115"/>
  <c r="B9" i="115" s="1"/>
  <c r="BF10" i="115"/>
  <c r="B10" i="115" s="1"/>
  <c r="BF11" i="115"/>
  <c r="B11" i="115" s="1"/>
  <c r="BF12" i="115"/>
  <c r="B12" i="115" s="1"/>
  <c r="BF13" i="115"/>
  <c r="B13" i="115" s="1"/>
  <c r="BF14" i="115"/>
  <c r="B14" i="115" s="1"/>
  <c r="BF15" i="115"/>
  <c r="B15" i="115" s="1"/>
  <c r="BF16" i="115"/>
  <c r="B16" i="115" s="1"/>
  <c r="BF17" i="115"/>
  <c r="B17" i="115" s="1"/>
  <c r="BF18" i="115"/>
  <c r="B18" i="115" s="1"/>
  <c r="BF19" i="115"/>
  <c r="B19" i="115" s="1"/>
  <c r="BF20" i="115"/>
  <c r="B20" i="115" s="1"/>
  <c r="BF21" i="115"/>
  <c r="B21" i="115" s="1"/>
  <c r="BF22" i="115"/>
  <c r="B22" i="115" s="1"/>
  <c r="BF23" i="115"/>
  <c r="B23" i="115" s="1"/>
  <c r="BF24" i="115"/>
  <c r="B24" i="115" s="1"/>
  <c r="BF25" i="115"/>
  <c r="B25" i="115" s="1"/>
  <c r="BF26" i="115"/>
  <c r="B26" i="115" s="1"/>
  <c r="BF27" i="115"/>
  <c r="B27" i="115" s="1"/>
  <c r="BF28" i="115"/>
  <c r="B28" i="115" s="1"/>
  <c r="BF29" i="115"/>
  <c r="B29" i="115" s="1"/>
  <c r="BF30" i="115"/>
  <c r="B30" i="115" s="1"/>
  <c r="BF31" i="115"/>
  <c r="B31" i="115" s="1"/>
  <c r="BF32" i="115"/>
  <c r="B32" i="115" s="1"/>
  <c r="BF33" i="115"/>
  <c r="B33" i="115" s="1"/>
  <c r="BF34" i="115"/>
  <c r="B34" i="115" s="1"/>
  <c r="BF35" i="115"/>
  <c r="B35" i="115" s="1"/>
  <c r="BF36" i="115"/>
  <c r="B36" i="115" s="1"/>
  <c r="BF37" i="115"/>
  <c r="B37" i="115" s="1"/>
  <c r="BF38" i="115"/>
  <c r="B38" i="115" s="1"/>
  <c r="BF3" i="115"/>
  <c r="B3" i="115" s="1"/>
  <c r="AA49" i="115" l="1"/>
  <c r="AA39" i="115" s="1"/>
  <c r="BF39" i="115" s="1"/>
  <c r="B39" i="115" s="1"/>
  <c r="BJ4" i="115"/>
  <c r="BJ5" i="115"/>
  <c r="BJ6" i="115"/>
  <c r="BJ7" i="115"/>
  <c r="BJ8" i="115"/>
  <c r="BJ9" i="115"/>
  <c r="BJ10" i="115"/>
  <c r="BJ11" i="115"/>
  <c r="BJ12" i="115"/>
  <c r="BJ13" i="115"/>
  <c r="BJ14" i="115"/>
  <c r="BJ15" i="115"/>
  <c r="BJ16" i="115"/>
  <c r="BJ17" i="115"/>
  <c r="BJ18" i="115"/>
  <c r="BJ19" i="115"/>
  <c r="BJ20" i="115"/>
  <c r="BJ21" i="115"/>
  <c r="BJ22" i="115"/>
  <c r="BJ23" i="115"/>
  <c r="BJ24" i="115"/>
  <c r="BJ25" i="115"/>
  <c r="BJ26" i="115"/>
  <c r="BJ27" i="115"/>
  <c r="BJ28" i="115"/>
  <c r="BJ29" i="115"/>
  <c r="BJ30" i="115"/>
  <c r="BJ31" i="115"/>
  <c r="BJ32" i="115"/>
  <c r="BJ33" i="115"/>
  <c r="BJ34" i="115"/>
  <c r="BJ35" i="115"/>
  <c r="BJ36" i="115"/>
  <c r="BJ37" i="115"/>
  <c r="BJ38" i="115"/>
  <c r="BJ39" i="115"/>
  <c r="BH4" i="115"/>
  <c r="BH5" i="115"/>
  <c r="BH6" i="115"/>
  <c r="BH7" i="115"/>
  <c r="BH8" i="115"/>
  <c r="BH9" i="115"/>
  <c r="BH10" i="115"/>
  <c r="BH11" i="115"/>
  <c r="BH12" i="115"/>
  <c r="BH13" i="115"/>
  <c r="BH14" i="115"/>
  <c r="BH15" i="115"/>
  <c r="BH16" i="115"/>
  <c r="BH17" i="115"/>
  <c r="BH18" i="115"/>
  <c r="BH19" i="115"/>
  <c r="BH20" i="115"/>
  <c r="BH21" i="115"/>
  <c r="BH22" i="115"/>
  <c r="BH23" i="115"/>
  <c r="BH24" i="115"/>
  <c r="BH25" i="115"/>
  <c r="BH26" i="115"/>
  <c r="BH27" i="115"/>
  <c r="BH28" i="115"/>
  <c r="BH29" i="115"/>
  <c r="BH30" i="115"/>
  <c r="BH31" i="115"/>
  <c r="BH32" i="115"/>
  <c r="BH33" i="115"/>
  <c r="BH34" i="115"/>
  <c r="BH35" i="115"/>
  <c r="BH36" i="115"/>
  <c r="BH37" i="115"/>
  <c r="BH38" i="115"/>
  <c r="BH39" i="115"/>
  <c r="BI4" i="115"/>
  <c r="BI5" i="115"/>
  <c r="BI6" i="115"/>
  <c r="BI7" i="115"/>
  <c r="BI8" i="115"/>
  <c r="BI9" i="115"/>
  <c r="BI10" i="115"/>
  <c r="BI11" i="115"/>
  <c r="BI12" i="115"/>
  <c r="BI13" i="115"/>
  <c r="BI14" i="115"/>
  <c r="BI15" i="115"/>
  <c r="BI16" i="115"/>
  <c r="BI17" i="115"/>
  <c r="BI18" i="115"/>
  <c r="BI19" i="115"/>
  <c r="BI20" i="115"/>
  <c r="BI21" i="115"/>
  <c r="BI22" i="115"/>
  <c r="BI23" i="115"/>
  <c r="BI24" i="115"/>
  <c r="BI25" i="115"/>
  <c r="BI26" i="115"/>
  <c r="BI27" i="115"/>
  <c r="BI28" i="115"/>
  <c r="BI29" i="115"/>
  <c r="BI30" i="115"/>
  <c r="BI31" i="115"/>
  <c r="BI32" i="115"/>
  <c r="BI33" i="115"/>
  <c r="BI34" i="115"/>
  <c r="BI35" i="115"/>
  <c r="BI36" i="115"/>
  <c r="BI37" i="115"/>
  <c r="BI38" i="115"/>
  <c r="BI39" i="115"/>
  <c r="BE4" i="115"/>
  <c r="BE5" i="115"/>
  <c r="BE6" i="115"/>
  <c r="BE7" i="115"/>
  <c r="BE8" i="115"/>
  <c r="BE9" i="115"/>
  <c r="BE10" i="115"/>
  <c r="BE11" i="115"/>
  <c r="BE12" i="115"/>
  <c r="BE13" i="115"/>
  <c r="BE14" i="115"/>
  <c r="BE15" i="115"/>
  <c r="BE16" i="115"/>
  <c r="BE17" i="115"/>
  <c r="BE18" i="115"/>
  <c r="BE19" i="115"/>
  <c r="BE20" i="115"/>
  <c r="BE21" i="115"/>
  <c r="BE22" i="115"/>
  <c r="BE23" i="115"/>
  <c r="BE24" i="115"/>
  <c r="BE25" i="115"/>
  <c r="BE26" i="115"/>
  <c r="BE27" i="115"/>
  <c r="BE28" i="115"/>
  <c r="BE29" i="115"/>
  <c r="BE30" i="115"/>
  <c r="BE31" i="115"/>
  <c r="BE32" i="115"/>
  <c r="BE33" i="115"/>
  <c r="BE34" i="115"/>
  <c r="BE35" i="115"/>
  <c r="BE36" i="115"/>
  <c r="BE37" i="115"/>
  <c r="BE38" i="115"/>
  <c r="BE3" i="115"/>
  <c r="Z47" i="115"/>
  <c r="Z48" i="115"/>
  <c r="BJ3" i="115"/>
  <c r="Z49" i="115" l="1"/>
  <c r="Z39" i="115" s="1"/>
  <c r="BE39" i="115" s="1"/>
  <c r="BH3" i="115"/>
  <c r="BI3" i="115"/>
  <c r="AN4" i="25" l="1"/>
  <c r="AN5" i="25"/>
  <c r="AN13" i="25"/>
  <c r="AN9" i="25"/>
  <c r="AN6" i="25"/>
  <c r="AN20" i="25"/>
  <c r="AN10" i="25"/>
  <c r="AN8" i="25"/>
  <c r="AN7" i="25"/>
  <c r="AN24" i="25"/>
  <c r="AN11" i="25"/>
  <c r="AN17" i="25"/>
  <c r="AN14" i="25"/>
  <c r="AN16" i="25"/>
  <c r="AN19" i="25"/>
  <c r="AN18" i="25"/>
  <c r="AN12" i="25"/>
  <c r="AN21" i="25"/>
  <c r="AN22" i="25"/>
  <c r="AN25" i="25"/>
  <c r="AN23" i="25"/>
  <c r="AN26" i="25"/>
  <c r="AN28" i="25"/>
  <c r="AN15" i="25"/>
  <c r="AN32" i="25"/>
  <c r="AN27" i="25"/>
  <c r="AN30" i="25"/>
  <c r="AN31" i="25"/>
  <c r="AN29" i="25"/>
  <c r="AN34" i="25"/>
  <c r="AN33" i="25"/>
  <c r="AN38" i="25"/>
  <c r="AN36" i="25"/>
  <c r="AN35" i="25"/>
  <c r="AN37" i="25"/>
  <c r="AN42" i="25"/>
  <c r="AN3" i="25"/>
  <c r="V45" i="25"/>
  <c r="V4" i="25"/>
  <c r="V5" i="25"/>
  <c r="V13" i="25"/>
  <c r="V9" i="25"/>
  <c r="V6" i="25"/>
  <c r="V20" i="25"/>
  <c r="V10" i="25"/>
  <c r="V8" i="25"/>
  <c r="V7" i="25"/>
  <c r="V24" i="25"/>
  <c r="V11" i="25"/>
  <c r="V17" i="25"/>
  <c r="V14" i="25"/>
  <c r="V16" i="25"/>
  <c r="V19" i="25"/>
  <c r="V18" i="25"/>
  <c r="V12" i="25"/>
  <c r="V21" i="25"/>
  <c r="V22" i="25"/>
  <c r="V25" i="25"/>
  <c r="V23" i="25"/>
  <c r="V26" i="25"/>
  <c r="V28" i="25"/>
  <c r="V15" i="25"/>
  <c r="V32" i="25"/>
  <c r="V27" i="25"/>
  <c r="V30" i="25"/>
  <c r="V31" i="25"/>
  <c r="V29" i="25"/>
  <c r="V34" i="25"/>
  <c r="V33" i="25"/>
  <c r="V38" i="25"/>
  <c r="V36" i="25"/>
  <c r="V35" i="25"/>
  <c r="V37" i="25"/>
  <c r="V42" i="25"/>
  <c r="V3" i="25"/>
  <c r="W45" i="25"/>
  <c r="Y48" i="115"/>
  <c r="X48" i="115"/>
  <c r="W48" i="115"/>
  <c r="V48" i="115"/>
  <c r="U48" i="115"/>
  <c r="T48" i="115"/>
  <c r="S48" i="115"/>
  <c r="R48" i="115"/>
  <c r="Q48" i="115"/>
  <c r="P48" i="115"/>
  <c r="O48" i="115"/>
  <c r="N48" i="115"/>
  <c r="M48" i="115"/>
  <c r="L48" i="115"/>
  <c r="K48" i="115"/>
  <c r="J48" i="115"/>
  <c r="I48" i="115"/>
  <c r="H48" i="115"/>
  <c r="G48" i="115"/>
  <c r="F48" i="115"/>
  <c r="E48" i="115"/>
  <c r="D48" i="115"/>
  <c r="Y47" i="115"/>
  <c r="X47" i="115"/>
  <c r="W47" i="115"/>
  <c r="V47" i="115"/>
  <c r="U47" i="115"/>
  <c r="T47" i="115"/>
  <c r="S47" i="115"/>
  <c r="R47" i="115"/>
  <c r="Q47" i="115"/>
  <c r="P47" i="115"/>
  <c r="O47" i="115"/>
  <c r="N47" i="115"/>
  <c r="M47" i="115"/>
  <c r="L47" i="115"/>
  <c r="K47" i="115"/>
  <c r="J47" i="115"/>
  <c r="I47" i="115"/>
  <c r="H47" i="115"/>
  <c r="G47" i="115"/>
  <c r="F47" i="115"/>
  <c r="E47" i="115"/>
  <c r="D47" i="115"/>
  <c r="BD38" i="115"/>
  <c r="BC38" i="115"/>
  <c r="BB38" i="115"/>
  <c r="BA38" i="115"/>
  <c r="AZ38" i="115"/>
  <c r="AY38" i="115"/>
  <c r="AX38" i="115"/>
  <c r="AW38" i="115"/>
  <c r="AV38" i="115"/>
  <c r="AT38" i="115"/>
  <c r="AS38" i="115"/>
  <c r="AR38" i="115"/>
  <c r="AQ38" i="115"/>
  <c r="AP38" i="115"/>
  <c r="AO38" i="115"/>
  <c r="AN38" i="115"/>
  <c r="AM38" i="115"/>
  <c r="AL38" i="115"/>
  <c r="AK38" i="115"/>
  <c r="AJ38" i="115"/>
  <c r="AI38" i="115"/>
  <c r="BD37" i="115"/>
  <c r="BC37" i="115"/>
  <c r="BB37" i="115"/>
  <c r="BA37" i="115"/>
  <c r="AZ37" i="115"/>
  <c r="AY37" i="115"/>
  <c r="AX37" i="115"/>
  <c r="AW37" i="115"/>
  <c r="AV37" i="115"/>
  <c r="AT37" i="115"/>
  <c r="AS37" i="115"/>
  <c r="AR37" i="115"/>
  <c r="AQ37" i="115"/>
  <c r="AP37" i="115"/>
  <c r="AO37" i="115"/>
  <c r="AN37" i="115"/>
  <c r="AM37" i="115"/>
  <c r="AL37" i="115"/>
  <c r="AK37" i="115"/>
  <c r="AJ37" i="115"/>
  <c r="AI37" i="115"/>
  <c r="BD36" i="115"/>
  <c r="BC36" i="115"/>
  <c r="BB36" i="115"/>
  <c r="BA36" i="115"/>
  <c r="AZ36" i="115"/>
  <c r="AY36" i="115"/>
  <c r="AX36" i="115"/>
  <c r="AW36" i="115"/>
  <c r="AV36" i="115"/>
  <c r="AT36" i="115"/>
  <c r="AS36" i="115"/>
  <c r="AR36" i="115"/>
  <c r="AQ36" i="115"/>
  <c r="AP36" i="115"/>
  <c r="AO36" i="115"/>
  <c r="AN36" i="115"/>
  <c r="AM36" i="115"/>
  <c r="AL36" i="115"/>
  <c r="AK36" i="115"/>
  <c r="AJ36" i="115"/>
  <c r="AI36" i="115"/>
  <c r="BD35" i="115"/>
  <c r="BC35" i="115"/>
  <c r="BB35" i="115"/>
  <c r="BA35" i="115"/>
  <c r="AZ35" i="115"/>
  <c r="AY35" i="115"/>
  <c r="AX35" i="115"/>
  <c r="AW35" i="115"/>
  <c r="AV35" i="115"/>
  <c r="AT35" i="115"/>
  <c r="AS35" i="115"/>
  <c r="AR35" i="115"/>
  <c r="AQ35" i="115"/>
  <c r="AP35" i="115"/>
  <c r="AO35" i="115"/>
  <c r="AN35" i="115"/>
  <c r="AM35" i="115"/>
  <c r="AL35" i="115"/>
  <c r="AK35" i="115"/>
  <c r="AJ35" i="115"/>
  <c r="AI35" i="115"/>
  <c r="BD34" i="115"/>
  <c r="BC34" i="115"/>
  <c r="BB34" i="115"/>
  <c r="BA34" i="115"/>
  <c r="AZ34" i="115"/>
  <c r="AY34" i="115"/>
  <c r="AX34" i="115"/>
  <c r="AW34" i="115"/>
  <c r="AV34" i="115"/>
  <c r="AT34" i="115"/>
  <c r="AS34" i="115"/>
  <c r="AR34" i="115"/>
  <c r="AQ34" i="115"/>
  <c r="AP34" i="115"/>
  <c r="AO34" i="115"/>
  <c r="AN34" i="115"/>
  <c r="AM34" i="115"/>
  <c r="AL34" i="115"/>
  <c r="AK34" i="115"/>
  <c r="AJ34" i="115"/>
  <c r="AI34" i="115"/>
  <c r="AO24" i="25"/>
  <c r="BD33" i="115"/>
  <c r="BC33" i="115"/>
  <c r="BB33" i="115"/>
  <c r="BA33" i="115"/>
  <c r="AZ33" i="115"/>
  <c r="AY33" i="115"/>
  <c r="AX33" i="115"/>
  <c r="AW33" i="115"/>
  <c r="AV33" i="115"/>
  <c r="AT33" i="115"/>
  <c r="AS33" i="115"/>
  <c r="AR33" i="115"/>
  <c r="AQ33" i="115"/>
  <c r="AP33" i="115"/>
  <c r="AO33" i="115"/>
  <c r="AN33" i="115"/>
  <c r="AM33" i="115"/>
  <c r="AL33" i="115"/>
  <c r="AK33" i="115"/>
  <c r="AJ33" i="115"/>
  <c r="AI33" i="115"/>
  <c r="BD32" i="115"/>
  <c r="BC32" i="115"/>
  <c r="BB32" i="115"/>
  <c r="BA32" i="115"/>
  <c r="AZ32" i="115"/>
  <c r="AY32" i="115"/>
  <c r="AX32" i="115"/>
  <c r="AW32" i="115"/>
  <c r="AV32" i="115"/>
  <c r="AT32" i="115"/>
  <c r="AS32" i="115"/>
  <c r="AR32" i="115"/>
  <c r="AQ32" i="115"/>
  <c r="AP32" i="115"/>
  <c r="AO32" i="115"/>
  <c r="AN32" i="115"/>
  <c r="AM32" i="115"/>
  <c r="AL32" i="115"/>
  <c r="AK32" i="115"/>
  <c r="AJ32" i="115"/>
  <c r="AI32" i="115"/>
  <c r="BD31" i="115"/>
  <c r="BC31" i="115"/>
  <c r="BB31" i="115"/>
  <c r="BA31" i="115"/>
  <c r="AZ31" i="115"/>
  <c r="AY31" i="115"/>
  <c r="AX31" i="115"/>
  <c r="AW31" i="115"/>
  <c r="AV31" i="115"/>
  <c r="AT31" i="115"/>
  <c r="AS31" i="115"/>
  <c r="AR31" i="115"/>
  <c r="AQ31" i="115"/>
  <c r="AP31" i="115"/>
  <c r="AO31" i="115"/>
  <c r="AN31" i="115"/>
  <c r="AM31" i="115"/>
  <c r="AL31" i="115"/>
  <c r="AK31" i="115"/>
  <c r="AJ31" i="115"/>
  <c r="AI31" i="115"/>
  <c r="BD30" i="115"/>
  <c r="BC30" i="115"/>
  <c r="BB30" i="115"/>
  <c r="BA30" i="115"/>
  <c r="AZ30" i="115"/>
  <c r="AY30" i="115"/>
  <c r="AX30" i="115"/>
  <c r="AW30" i="115"/>
  <c r="AV30" i="115"/>
  <c r="AT30" i="115"/>
  <c r="AS30" i="115"/>
  <c r="AR30" i="115"/>
  <c r="AQ30" i="115"/>
  <c r="AP30" i="115"/>
  <c r="AO30" i="115"/>
  <c r="AN30" i="115"/>
  <c r="AM30" i="115"/>
  <c r="AL30" i="115"/>
  <c r="AK30" i="115"/>
  <c r="AJ30" i="115"/>
  <c r="AI30" i="115"/>
  <c r="BD29" i="115"/>
  <c r="BC29" i="115"/>
  <c r="BB29" i="115"/>
  <c r="BA29" i="115"/>
  <c r="AZ29" i="115"/>
  <c r="AY29" i="115"/>
  <c r="AX29" i="115"/>
  <c r="AW29" i="115"/>
  <c r="AV29" i="115"/>
  <c r="AT29" i="115"/>
  <c r="AS29" i="115"/>
  <c r="AR29" i="115"/>
  <c r="AQ29" i="115"/>
  <c r="AP29" i="115"/>
  <c r="AO29" i="115"/>
  <c r="AN29" i="115"/>
  <c r="AM29" i="115"/>
  <c r="AL29" i="115"/>
  <c r="AK29" i="115"/>
  <c r="AJ29" i="115"/>
  <c r="AI29" i="115"/>
  <c r="BD28" i="115"/>
  <c r="BC28" i="115"/>
  <c r="BB28" i="115"/>
  <c r="BA28" i="115"/>
  <c r="AZ28" i="115"/>
  <c r="AY28" i="115"/>
  <c r="AX28" i="115"/>
  <c r="AW28" i="115"/>
  <c r="AV28" i="115"/>
  <c r="AT28" i="115"/>
  <c r="AS28" i="115"/>
  <c r="AR28" i="115"/>
  <c r="AQ28" i="115"/>
  <c r="AP28" i="115"/>
  <c r="AO28" i="115"/>
  <c r="AN28" i="115"/>
  <c r="AM28" i="115"/>
  <c r="AL28" i="115"/>
  <c r="AK28" i="115"/>
  <c r="AJ28" i="115"/>
  <c r="AI28" i="115"/>
  <c r="BD27" i="115"/>
  <c r="BC27" i="115"/>
  <c r="BB27" i="115"/>
  <c r="BA27" i="115"/>
  <c r="AZ27" i="115"/>
  <c r="AY27" i="115"/>
  <c r="AX27" i="115"/>
  <c r="AW27" i="115"/>
  <c r="AV27" i="115"/>
  <c r="AT27" i="115"/>
  <c r="AS27" i="115"/>
  <c r="AR27" i="115"/>
  <c r="AQ27" i="115"/>
  <c r="AP27" i="115"/>
  <c r="AO27" i="115"/>
  <c r="AN27" i="115"/>
  <c r="AM27" i="115"/>
  <c r="AL27" i="115"/>
  <c r="AK27" i="115"/>
  <c r="AJ27" i="115"/>
  <c r="AI27" i="115"/>
  <c r="BD26" i="115"/>
  <c r="BC26" i="115"/>
  <c r="BB26" i="115"/>
  <c r="BA26" i="115"/>
  <c r="AZ26" i="115"/>
  <c r="AY26" i="115"/>
  <c r="AX26" i="115"/>
  <c r="AW26" i="115"/>
  <c r="AV26" i="115"/>
  <c r="AT26" i="115"/>
  <c r="AS26" i="115"/>
  <c r="AR26" i="115"/>
  <c r="AQ26" i="115"/>
  <c r="AP26" i="115"/>
  <c r="AO26" i="115"/>
  <c r="AN26" i="115"/>
  <c r="AM26" i="115"/>
  <c r="AL26" i="115"/>
  <c r="AK26" i="115"/>
  <c r="AJ26" i="115"/>
  <c r="AI26" i="115"/>
  <c r="BD25" i="115"/>
  <c r="BC25" i="115"/>
  <c r="BB25" i="115"/>
  <c r="BA25" i="115"/>
  <c r="AZ25" i="115"/>
  <c r="AY25" i="115"/>
  <c r="AX25" i="115"/>
  <c r="AW25" i="115"/>
  <c r="AV25" i="115"/>
  <c r="AT25" i="115"/>
  <c r="AS25" i="115"/>
  <c r="AR25" i="115"/>
  <c r="AQ25" i="115"/>
  <c r="AP25" i="115"/>
  <c r="AO25" i="115"/>
  <c r="AN25" i="115"/>
  <c r="AM25" i="115"/>
  <c r="AL25" i="115"/>
  <c r="AK25" i="115"/>
  <c r="AJ25" i="115"/>
  <c r="AI25" i="115"/>
  <c r="BD24" i="115"/>
  <c r="BC24" i="115"/>
  <c r="BB24" i="115"/>
  <c r="BA24" i="115"/>
  <c r="AZ24" i="115"/>
  <c r="AY24" i="115"/>
  <c r="AX24" i="115"/>
  <c r="AW24" i="115"/>
  <c r="AV24" i="115"/>
  <c r="AT24" i="115"/>
  <c r="AS24" i="115"/>
  <c r="AR24" i="115"/>
  <c r="AQ24" i="115"/>
  <c r="AP24" i="115"/>
  <c r="AO24" i="115"/>
  <c r="AN24" i="115"/>
  <c r="AM24" i="115"/>
  <c r="AL24" i="115"/>
  <c r="AK24" i="115"/>
  <c r="AJ24" i="115"/>
  <c r="AI24" i="115"/>
  <c r="BD23" i="115"/>
  <c r="BC23" i="115"/>
  <c r="BB23" i="115"/>
  <c r="BA23" i="115"/>
  <c r="AZ23" i="115"/>
  <c r="AY23" i="115"/>
  <c r="AX23" i="115"/>
  <c r="AW23" i="115"/>
  <c r="AV23" i="115"/>
  <c r="AT23" i="115"/>
  <c r="AS23" i="115"/>
  <c r="AR23" i="115"/>
  <c r="AQ23" i="115"/>
  <c r="AP23" i="115"/>
  <c r="AO23" i="115"/>
  <c r="AN23" i="115"/>
  <c r="AM23" i="115"/>
  <c r="AL23" i="115"/>
  <c r="AK23" i="115"/>
  <c r="AJ23" i="115"/>
  <c r="AI23" i="115"/>
  <c r="BD22" i="115"/>
  <c r="BC22" i="115"/>
  <c r="BB22" i="115"/>
  <c r="BA22" i="115"/>
  <c r="AZ22" i="115"/>
  <c r="AY22" i="115"/>
  <c r="AX22" i="115"/>
  <c r="AW22" i="115"/>
  <c r="AV22" i="115"/>
  <c r="AT22" i="115"/>
  <c r="AS22" i="115"/>
  <c r="AR22" i="115"/>
  <c r="AQ22" i="115"/>
  <c r="AP22" i="115"/>
  <c r="AO22" i="115"/>
  <c r="AN22" i="115"/>
  <c r="AM22" i="115"/>
  <c r="AL22" i="115"/>
  <c r="AK22" i="115"/>
  <c r="AJ22" i="115"/>
  <c r="AI22" i="115"/>
  <c r="BD21" i="115"/>
  <c r="BC21" i="115"/>
  <c r="BB21" i="115"/>
  <c r="BA21" i="115"/>
  <c r="AZ21" i="115"/>
  <c r="AY21" i="115"/>
  <c r="AX21" i="115"/>
  <c r="AW21" i="115"/>
  <c r="AV21" i="115"/>
  <c r="AT21" i="115"/>
  <c r="AS21" i="115"/>
  <c r="AR21" i="115"/>
  <c r="AQ21" i="115"/>
  <c r="AP21" i="115"/>
  <c r="AO21" i="115"/>
  <c r="AN21" i="115"/>
  <c r="AM21" i="115"/>
  <c r="AL21" i="115"/>
  <c r="AK21" i="115"/>
  <c r="AJ21" i="115"/>
  <c r="AI21" i="115"/>
  <c r="BD20" i="115"/>
  <c r="BC20" i="115"/>
  <c r="BB20" i="115"/>
  <c r="BA20" i="115"/>
  <c r="AZ20" i="115"/>
  <c r="AY20" i="115"/>
  <c r="AX20" i="115"/>
  <c r="AW20" i="115"/>
  <c r="AV20" i="115"/>
  <c r="AT20" i="115"/>
  <c r="AS20" i="115"/>
  <c r="AR20" i="115"/>
  <c r="AQ20" i="115"/>
  <c r="AP20" i="115"/>
  <c r="AO20" i="115"/>
  <c r="AN20" i="115"/>
  <c r="AM20" i="115"/>
  <c r="AL20" i="115"/>
  <c r="AK20" i="115"/>
  <c r="AJ20" i="115"/>
  <c r="AI20" i="115"/>
  <c r="BD19" i="115"/>
  <c r="BC19" i="115"/>
  <c r="BB19" i="115"/>
  <c r="BA19" i="115"/>
  <c r="AZ19" i="115"/>
  <c r="AY19" i="115"/>
  <c r="AX19" i="115"/>
  <c r="AW19" i="115"/>
  <c r="AV19" i="115"/>
  <c r="AT19" i="115"/>
  <c r="AS19" i="115"/>
  <c r="AR19" i="115"/>
  <c r="AQ19" i="115"/>
  <c r="AP19" i="115"/>
  <c r="AO19" i="115"/>
  <c r="AN19" i="115"/>
  <c r="AM19" i="115"/>
  <c r="AL19" i="115"/>
  <c r="AK19" i="115"/>
  <c r="AJ19" i="115"/>
  <c r="AI19" i="115"/>
  <c r="BD18" i="115"/>
  <c r="BC18" i="115"/>
  <c r="BB18" i="115"/>
  <c r="BA18" i="115"/>
  <c r="AZ18" i="115"/>
  <c r="AY18" i="115"/>
  <c r="AX18" i="115"/>
  <c r="AW18" i="115"/>
  <c r="AV18" i="115"/>
  <c r="AT18" i="115"/>
  <c r="AS18" i="115"/>
  <c r="AR18" i="115"/>
  <c r="AQ18" i="115"/>
  <c r="AP18" i="115"/>
  <c r="AO18" i="115"/>
  <c r="AN18" i="115"/>
  <c r="AM18" i="115"/>
  <c r="AL18" i="115"/>
  <c r="AK18" i="115"/>
  <c r="AJ18" i="115"/>
  <c r="AI18" i="115"/>
  <c r="BD17" i="115"/>
  <c r="BC17" i="115"/>
  <c r="BB17" i="115"/>
  <c r="BA17" i="115"/>
  <c r="AZ17" i="115"/>
  <c r="AY17" i="115"/>
  <c r="AX17" i="115"/>
  <c r="AW17" i="115"/>
  <c r="AV17" i="115"/>
  <c r="AT17" i="115"/>
  <c r="AS17" i="115"/>
  <c r="AR17" i="115"/>
  <c r="AQ17" i="115"/>
  <c r="AP17" i="115"/>
  <c r="AO17" i="115"/>
  <c r="AN17" i="115"/>
  <c r="AM17" i="115"/>
  <c r="AL17" i="115"/>
  <c r="AK17" i="115"/>
  <c r="AJ17" i="115"/>
  <c r="AI17" i="115"/>
  <c r="BD16" i="115"/>
  <c r="BC16" i="115"/>
  <c r="BB16" i="115"/>
  <c r="BA16" i="115"/>
  <c r="AZ16" i="115"/>
  <c r="AY16" i="115"/>
  <c r="AX16" i="115"/>
  <c r="AW16" i="115"/>
  <c r="AV16" i="115"/>
  <c r="AT16" i="115"/>
  <c r="AS16" i="115"/>
  <c r="AR16" i="115"/>
  <c r="AQ16" i="115"/>
  <c r="AP16" i="115"/>
  <c r="AO16" i="115"/>
  <c r="AN16" i="115"/>
  <c r="AM16" i="115"/>
  <c r="AL16" i="115"/>
  <c r="AK16" i="115"/>
  <c r="AJ16" i="115"/>
  <c r="AI16" i="115"/>
  <c r="BD15" i="115"/>
  <c r="BC15" i="115"/>
  <c r="BB15" i="115"/>
  <c r="BA15" i="115"/>
  <c r="AZ15" i="115"/>
  <c r="AY15" i="115"/>
  <c r="AX15" i="115"/>
  <c r="AW15" i="115"/>
  <c r="AV15" i="115"/>
  <c r="AT15" i="115"/>
  <c r="AS15" i="115"/>
  <c r="AR15" i="115"/>
  <c r="AQ15" i="115"/>
  <c r="AP15" i="115"/>
  <c r="AO15" i="115"/>
  <c r="AN15" i="115"/>
  <c r="AM15" i="115"/>
  <c r="AL15" i="115"/>
  <c r="AK15" i="115"/>
  <c r="AJ15" i="115"/>
  <c r="AI15" i="115"/>
  <c r="BD14" i="115"/>
  <c r="BC14" i="115"/>
  <c r="BB14" i="115"/>
  <c r="BA14" i="115"/>
  <c r="AZ14" i="115"/>
  <c r="AY14" i="115"/>
  <c r="AX14" i="115"/>
  <c r="AW14" i="115"/>
  <c r="AV14" i="115"/>
  <c r="AT14" i="115"/>
  <c r="AS14" i="115"/>
  <c r="AR14" i="115"/>
  <c r="AQ14" i="115"/>
  <c r="AP14" i="115"/>
  <c r="AO14" i="115"/>
  <c r="AN14" i="115"/>
  <c r="AM14" i="115"/>
  <c r="AL14" i="115"/>
  <c r="AK14" i="115"/>
  <c r="AJ14" i="115"/>
  <c r="AI14" i="115"/>
  <c r="BD13" i="115"/>
  <c r="BC13" i="115"/>
  <c r="BB13" i="115"/>
  <c r="BA13" i="115"/>
  <c r="AZ13" i="115"/>
  <c r="AY13" i="115"/>
  <c r="AX13" i="115"/>
  <c r="AW13" i="115"/>
  <c r="AV13" i="115"/>
  <c r="AT13" i="115"/>
  <c r="AS13" i="115"/>
  <c r="AR13" i="115"/>
  <c r="AQ13" i="115"/>
  <c r="AP13" i="115"/>
  <c r="AO13" i="115"/>
  <c r="AN13" i="115"/>
  <c r="AM13" i="115"/>
  <c r="AL13" i="115"/>
  <c r="AK13" i="115"/>
  <c r="AJ13" i="115"/>
  <c r="AI13" i="115"/>
  <c r="BD12" i="115"/>
  <c r="BC12" i="115"/>
  <c r="BB12" i="115"/>
  <c r="BA12" i="115"/>
  <c r="AZ12" i="115"/>
  <c r="AY12" i="115"/>
  <c r="AX12" i="115"/>
  <c r="AW12" i="115"/>
  <c r="AV12" i="115"/>
  <c r="AT12" i="115"/>
  <c r="AS12" i="115"/>
  <c r="AR12" i="115"/>
  <c r="AQ12" i="115"/>
  <c r="AP12" i="115"/>
  <c r="AO12" i="115"/>
  <c r="AN12" i="115"/>
  <c r="AM12" i="115"/>
  <c r="AL12" i="115"/>
  <c r="AK12" i="115"/>
  <c r="AJ12" i="115"/>
  <c r="AI12" i="115"/>
  <c r="BD11" i="115"/>
  <c r="BC11" i="115"/>
  <c r="BB11" i="115"/>
  <c r="BA11" i="115"/>
  <c r="AZ11" i="115"/>
  <c r="AY11" i="115"/>
  <c r="AX11" i="115"/>
  <c r="AW11" i="115"/>
  <c r="AV11" i="115"/>
  <c r="AT11" i="115"/>
  <c r="AS11" i="115"/>
  <c r="AR11" i="115"/>
  <c r="AQ11" i="115"/>
  <c r="AP11" i="115"/>
  <c r="AO11" i="115"/>
  <c r="AN11" i="115"/>
  <c r="AM11" i="115"/>
  <c r="AL11" i="115"/>
  <c r="AK11" i="115"/>
  <c r="AJ11" i="115"/>
  <c r="AI11" i="115"/>
  <c r="BD10" i="115"/>
  <c r="BC10" i="115"/>
  <c r="BB10" i="115"/>
  <c r="BA10" i="115"/>
  <c r="AZ10" i="115"/>
  <c r="AY10" i="115"/>
  <c r="AX10" i="115"/>
  <c r="AW10" i="115"/>
  <c r="AV10" i="115"/>
  <c r="AT10" i="115"/>
  <c r="AS10" i="115"/>
  <c r="AR10" i="115"/>
  <c r="AQ10" i="115"/>
  <c r="AP10" i="115"/>
  <c r="AO10" i="115"/>
  <c r="AN10" i="115"/>
  <c r="AM10" i="115"/>
  <c r="AL10" i="115"/>
  <c r="AK10" i="115"/>
  <c r="AJ10" i="115"/>
  <c r="AI10" i="115"/>
  <c r="BD9" i="115"/>
  <c r="BC9" i="115"/>
  <c r="BB9" i="115"/>
  <c r="BA9" i="115"/>
  <c r="AZ9" i="115"/>
  <c r="AY9" i="115"/>
  <c r="AX9" i="115"/>
  <c r="AW9" i="115"/>
  <c r="AV9" i="115"/>
  <c r="AT9" i="115"/>
  <c r="AS9" i="115"/>
  <c r="AR9" i="115"/>
  <c r="AQ9" i="115"/>
  <c r="AP9" i="115"/>
  <c r="AO9" i="115"/>
  <c r="AN9" i="115"/>
  <c r="AM9" i="115"/>
  <c r="AL9" i="115"/>
  <c r="AK9" i="115"/>
  <c r="AJ9" i="115"/>
  <c r="AI9" i="115"/>
  <c r="BD8" i="115"/>
  <c r="BC8" i="115"/>
  <c r="BB8" i="115"/>
  <c r="BA8" i="115"/>
  <c r="AZ8" i="115"/>
  <c r="AY8" i="115"/>
  <c r="AX8" i="115"/>
  <c r="AW8" i="115"/>
  <c r="AV8" i="115"/>
  <c r="AT8" i="115"/>
  <c r="AS8" i="115"/>
  <c r="AR8" i="115"/>
  <c r="AQ8" i="115"/>
  <c r="AP8" i="115"/>
  <c r="AO8" i="115"/>
  <c r="AN8" i="115"/>
  <c r="AM8" i="115"/>
  <c r="AL8" i="115"/>
  <c r="AK8" i="115"/>
  <c r="AJ8" i="115"/>
  <c r="AI8" i="115"/>
  <c r="BD7" i="115"/>
  <c r="BC7" i="115"/>
  <c r="BB7" i="115"/>
  <c r="BA7" i="115"/>
  <c r="AZ7" i="115"/>
  <c r="AY7" i="115"/>
  <c r="AX7" i="115"/>
  <c r="AW7" i="115"/>
  <c r="AV7" i="115"/>
  <c r="AT7" i="115"/>
  <c r="AS7" i="115"/>
  <c r="AR7" i="115"/>
  <c r="AQ7" i="115"/>
  <c r="AP7" i="115"/>
  <c r="AO7" i="115"/>
  <c r="AN7" i="115"/>
  <c r="AM7" i="115"/>
  <c r="AL7" i="115"/>
  <c r="AK7" i="115"/>
  <c r="AJ7" i="115"/>
  <c r="AI7" i="115"/>
  <c r="BD6" i="115"/>
  <c r="BC6" i="115"/>
  <c r="BB6" i="115"/>
  <c r="BA6" i="115"/>
  <c r="AZ6" i="115"/>
  <c r="AY6" i="115"/>
  <c r="AX6" i="115"/>
  <c r="AW6" i="115"/>
  <c r="AV6" i="115"/>
  <c r="AT6" i="115"/>
  <c r="AS6" i="115"/>
  <c r="AR6" i="115"/>
  <c r="AQ6" i="115"/>
  <c r="AP6" i="115"/>
  <c r="AO6" i="115"/>
  <c r="AN6" i="115"/>
  <c r="AM6" i="115"/>
  <c r="AL6" i="115"/>
  <c r="AK6" i="115"/>
  <c r="AJ6" i="115"/>
  <c r="AI6" i="115"/>
  <c r="BD5" i="115"/>
  <c r="BC5" i="115"/>
  <c r="BB5" i="115"/>
  <c r="BA5" i="115"/>
  <c r="AZ5" i="115"/>
  <c r="AY5" i="115"/>
  <c r="AX5" i="115"/>
  <c r="AW5" i="115"/>
  <c r="AV5" i="115"/>
  <c r="AT5" i="115"/>
  <c r="AS5" i="115"/>
  <c r="AR5" i="115"/>
  <c r="AQ5" i="115"/>
  <c r="AP5" i="115"/>
  <c r="AO5" i="115"/>
  <c r="AN5" i="115"/>
  <c r="AM5" i="115"/>
  <c r="AL5" i="115"/>
  <c r="AK5" i="115"/>
  <c r="AJ5" i="115"/>
  <c r="AI5" i="115"/>
  <c r="BD4" i="115"/>
  <c r="BC4" i="115"/>
  <c r="BB4" i="115"/>
  <c r="BA4" i="115"/>
  <c r="AZ4" i="115"/>
  <c r="AY4" i="115"/>
  <c r="AX4" i="115"/>
  <c r="AW4" i="115"/>
  <c r="AV4" i="115"/>
  <c r="AT4" i="115"/>
  <c r="AS4" i="115"/>
  <c r="AR4" i="115"/>
  <c r="AQ4" i="115"/>
  <c r="AP4" i="115"/>
  <c r="AO4" i="115"/>
  <c r="AN4" i="115"/>
  <c r="AM4" i="115"/>
  <c r="AL4" i="115"/>
  <c r="AK4" i="115"/>
  <c r="AJ4" i="115"/>
  <c r="AI4" i="115"/>
  <c r="BD3" i="115"/>
  <c r="BC3" i="115"/>
  <c r="BB3" i="115"/>
  <c r="BA3" i="115"/>
  <c r="AZ3" i="115"/>
  <c r="AY3" i="115"/>
  <c r="AX3" i="115"/>
  <c r="AW3" i="115"/>
  <c r="AV3" i="115"/>
  <c r="AT3" i="115"/>
  <c r="AS3" i="115"/>
  <c r="AR3" i="115"/>
  <c r="AQ3" i="115"/>
  <c r="AP3" i="115"/>
  <c r="AO3" i="115"/>
  <c r="AN3" i="115"/>
  <c r="AM3" i="115"/>
  <c r="AL3" i="115"/>
  <c r="AK3" i="115"/>
  <c r="AJ3" i="115"/>
  <c r="AI3" i="115"/>
  <c r="D49" i="115" l="1"/>
  <c r="D39" i="115" s="1"/>
  <c r="AI39" i="115" s="1"/>
  <c r="G49" i="115"/>
  <c r="G39" i="115" s="1"/>
  <c r="AL39" i="115" s="1"/>
  <c r="J49" i="115"/>
  <c r="J39" i="115" s="1"/>
  <c r="AO39" i="115" s="1"/>
  <c r="M49" i="115"/>
  <c r="M39" i="115" s="1"/>
  <c r="AR39" i="115" s="1"/>
  <c r="P49" i="115"/>
  <c r="S49" i="115"/>
  <c r="S39" i="115" s="1"/>
  <c r="AX39" i="115" s="1"/>
  <c r="Y49" i="115"/>
  <c r="Y39" i="115" s="1"/>
  <c r="BD39" i="115" s="1"/>
  <c r="W49" i="115"/>
  <c r="W39" i="115" s="1"/>
  <c r="BB39" i="115" s="1"/>
  <c r="V49" i="115"/>
  <c r="V39" i="115" s="1"/>
  <c r="BA39" i="115" s="1"/>
  <c r="W10" i="25"/>
  <c r="AO7" i="25"/>
  <c r="AO31" i="25"/>
  <c r="AO29" i="25"/>
  <c r="AO25" i="25"/>
  <c r="AO23" i="25"/>
  <c r="AO9" i="25"/>
  <c r="AO30" i="25"/>
  <c r="AO37" i="25"/>
  <c r="AO32" i="25"/>
  <c r="AO21" i="25"/>
  <c r="AO26" i="25"/>
  <c r="AO18" i="25"/>
  <c r="AO22" i="25"/>
  <c r="AO17" i="25"/>
  <c r="AO36" i="25"/>
  <c r="AO5" i="25"/>
  <c r="AO33" i="25"/>
  <c r="AO4" i="25"/>
  <c r="W20" i="25"/>
  <c r="AO20" i="25"/>
  <c r="AO34" i="25"/>
  <c r="AO19" i="25"/>
  <c r="AO16" i="25"/>
  <c r="AO11" i="25"/>
  <c r="AO35" i="25"/>
  <c r="AO13" i="25"/>
  <c r="AO42" i="25"/>
  <c r="W14" i="25"/>
  <c r="W29" i="25"/>
  <c r="AO15" i="25"/>
  <c r="AO12" i="25"/>
  <c r="W36" i="25"/>
  <c r="AO28" i="25"/>
  <c r="AO6" i="25"/>
  <c r="W11" i="25"/>
  <c r="W28" i="25"/>
  <c r="W37" i="25"/>
  <c r="W35" i="25"/>
  <c r="W18" i="25"/>
  <c r="W5" i="25"/>
  <c r="W8" i="25"/>
  <c r="W19" i="25"/>
  <c r="W15" i="25"/>
  <c r="W12" i="25"/>
  <c r="W22" i="25"/>
  <c r="W27" i="25"/>
  <c r="E49" i="115"/>
  <c r="E39" i="115" s="1"/>
  <c r="AJ39" i="115" s="1"/>
  <c r="H49" i="115"/>
  <c r="H39" i="115" s="1"/>
  <c r="AM39" i="115" s="1"/>
  <c r="K49" i="115"/>
  <c r="K39" i="115" s="1"/>
  <c r="AP39" i="115" s="1"/>
  <c r="N49" i="115"/>
  <c r="N39" i="115" s="1"/>
  <c r="AS39" i="115" s="1"/>
  <c r="Q49" i="115"/>
  <c r="Q39" i="115" s="1"/>
  <c r="AV39" i="115" s="1"/>
  <c r="T49" i="115"/>
  <c r="T39" i="115" s="1"/>
  <c r="AY39" i="115" s="1"/>
  <c r="W31" i="25"/>
  <c r="W23" i="25"/>
  <c r="W30" i="25"/>
  <c r="W16" i="25"/>
  <c r="W39" i="25"/>
  <c r="W26" i="25"/>
  <c r="W17" i="25"/>
  <c r="AO8" i="25"/>
  <c r="AO27" i="25"/>
  <c r="W24" i="25"/>
  <c r="W3" i="25"/>
  <c r="AO14" i="25"/>
  <c r="W13" i="25"/>
  <c r="W34" i="25"/>
  <c r="W7" i="25"/>
  <c r="W25" i="25"/>
  <c r="W9" i="25"/>
  <c r="W32" i="25"/>
  <c r="W21" i="25"/>
  <c r="AO10" i="25"/>
  <c r="W33" i="25"/>
  <c r="W4" i="25"/>
  <c r="AO3" i="25"/>
  <c r="W6" i="25"/>
  <c r="F49" i="115"/>
  <c r="F39" i="115" s="1"/>
  <c r="AK39" i="115" s="1"/>
  <c r="I49" i="115"/>
  <c r="I39" i="115" s="1"/>
  <c r="AN39" i="115" s="1"/>
  <c r="L49" i="115"/>
  <c r="L39" i="115" s="1"/>
  <c r="AQ39" i="115" s="1"/>
  <c r="O49" i="115"/>
  <c r="O39" i="115" s="1"/>
  <c r="R49" i="115"/>
  <c r="R39" i="115" s="1"/>
  <c r="AW39" i="115" s="1"/>
  <c r="U49" i="115"/>
  <c r="U39" i="115" s="1"/>
  <c r="AZ39" i="115" s="1"/>
  <c r="X49" i="115"/>
  <c r="X39" i="115" s="1"/>
  <c r="BC39" i="115" s="1"/>
  <c r="AM4" i="25"/>
  <c r="AM5" i="25"/>
  <c r="AM13" i="25"/>
  <c r="AM9" i="25"/>
  <c r="AM6" i="25"/>
  <c r="AM8" i="25"/>
  <c r="AM10" i="25"/>
  <c r="AM17" i="25"/>
  <c r="AM20" i="25"/>
  <c r="AM11" i="25"/>
  <c r="AM28" i="25"/>
  <c r="AM7" i="25"/>
  <c r="AM19" i="25"/>
  <c r="AM24" i="25"/>
  <c r="AM22" i="25"/>
  <c r="AM16" i="25"/>
  <c r="AM14" i="25"/>
  <c r="AM26" i="25"/>
  <c r="AM18" i="25"/>
  <c r="AM25" i="25"/>
  <c r="AM23" i="25"/>
  <c r="AM15" i="25"/>
  <c r="AM21" i="25"/>
  <c r="AM32" i="25"/>
  <c r="AM31" i="25"/>
  <c r="AM27" i="25"/>
  <c r="AM33" i="25"/>
  <c r="AM38" i="25"/>
  <c r="AM12" i="25"/>
  <c r="AM30" i="25"/>
  <c r="AM29" i="25"/>
  <c r="AM34" i="25"/>
  <c r="AM36" i="25"/>
  <c r="AM35" i="25"/>
  <c r="AM37" i="25"/>
  <c r="AM3" i="25"/>
  <c r="U45" i="25"/>
  <c r="U42" i="25"/>
  <c r="U37" i="25"/>
  <c r="U35" i="25"/>
  <c r="U36" i="25"/>
  <c r="U34" i="25"/>
  <c r="U29" i="25"/>
  <c r="U30" i="25"/>
  <c r="U12" i="25"/>
  <c r="U38" i="25"/>
  <c r="U33" i="25"/>
  <c r="U27" i="25"/>
  <c r="U31" i="25"/>
  <c r="U32" i="25"/>
  <c r="U21" i="25"/>
  <c r="U15" i="25"/>
  <c r="U23" i="25"/>
  <c r="U25" i="25"/>
  <c r="U18" i="25"/>
  <c r="U26" i="25"/>
  <c r="U14" i="25"/>
  <c r="U16" i="25"/>
  <c r="U22" i="25"/>
  <c r="U24" i="25"/>
  <c r="U19" i="25"/>
  <c r="U7" i="25"/>
  <c r="U28" i="25"/>
  <c r="U11" i="25"/>
  <c r="U20" i="25"/>
  <c r="U17" i="25"/>
  <c r="U10" i="25"/>
  <c r="U8" i="25"/>
  <c r="U6" i="25"/>
  <c r="U9" i="25"/>
  <c r="U13" i="25"/>
  <c r="U5" i="25"/>
  <c r="U4" i="25"/>
  <c r="U3" i="25"/>
  <c r="B51" i="114"/>
  <c r="I48" i="114"/>
  <c r="H48" i="114"/>
  <c r="G48" i="114"/>
  <c r="F48" i="114"/>
  <c r="E48" i="114"/>
  <c r="D48" i="114"/>
  <c r="I47" i="114"/>
  <c r="I49" i="114" s="1"/>
  <c r="I39" i="114" s="1"/>
  <c r="S39" i="114" s="1"/>
  <c r="H47" i="114"/>
  <c r="G47" i="114"/>
  <c r="F47" i="114"/>
  <c r="F49" i="114" s="1"/>
  <c r="F39" i="114" s="1"/>
  <c r="P39" i="114" s="1"/>
  <c r="E47" i="114"/>
  <c r="D47" i="114"/>
  <c r="V39" i="114"/>
  <c r="U39" i="114"/>
  <c r="V38" i="114"/>
  <c r="U38" i="114"/>
  <c r="S38" i="114"/>
  <c r="R38" i="114"/>
  <c r="Q38" i="114"/>
  <c r="P38" i="114"/>
  <c r="O38" i="114"/>
  <c r="N38" i="114"/>
  <c r="C38" i="114"/>
  <c r="V37" i="114"/>
  <c r="U37" i="114"/>
  <c r="S37" i="114"/>
  <c r="R37" i="114"/>
  <c r="Q37" i="114"/>
  <c r="P37" i="114"/>
  <c r="O37" i="114"/>
  <c r="N37" i="114"/>
  <c r="V36" i="114"/>
  <c r="U36" i="114"/>
  <c r="S36" i="114"/>
  <c r="R36" i="114"/>
  <c r="Q36" i="114"/>
  <c r="P36" i="114"/>
  <c r="O36" i="114"/>
  <c r="N36" i="114"/>
  <c r="V35" i="114"/>
  <c r="U35" i="114"/>
  <c r="C35" i="114" s="1"/>
  <c r="S35" i="114"/>
  <c r="R35" i="114"/>
  <c r="Q35" i="114"/>
  <c r="P35" i="114"/>
  <c r="O35" i="114"/>
  <c r="N35" i="114"/>
  <c r="V34" i="114"/>
  <c r="U34" i="114"/>
  <c r="C34" i="114" s="1"/>
  <c r="S34" i="114"/>
  <c r="R34" i="114"/>
  <c r="Q34" i="114"/>
  <c r="P34" i="114"/>
  <c r="O34" i="114"/>
  <c r="N34" i="114"/>
  <c r="V33" i="114"/>
  <c r="U33" i="114"/>
  <c r="S33" i="114"/>
  <c r="R33" i="114"/>
  <c r="Q33" i="114"/>
  <c r="P33" i="114"/>
  <c r="O33" i="114"/>
  <c r="N33" i="114"/>
  <c r="V32" i="114"/>
  <c r="U32" i="114"/>
  <c r="S32" i="114"/>
  <c r="R32" i="114"/>
  <c r="Q32" i="114"/>
  <c r="P32" i="114"/>
  <c r="O32" i="114"/>
  <c r="N32" i="114"/>
  <c r="V31" i="114"/>
  <c r="U31" i="114"/>
  <c r="S31" i="114"/>
  <c r="R31" i="114"/>
  <c r="Q31" i="114"/>
  <c r="P31" i="114"/>
  <c r="O31" i="114"/>
  <c r="N31" i="114"/>
  <c r="V30" i="114"/>
  <c r="U30" i="114"/>
  <c r="S30" i="114"/>
  <c r="R30" i="114"/>
  <c r="Q30" i="114"/>
  <c r="P30" i="114"/>
  <c r="O30" i="114"/>
  <c r="N30" i="114"/>
  <c r="V29" i="114"/>
  <c r="U29" i="114"/>
  <c r="C29" i="114" s="1"/>
  <c r="S29" i="114"/>
  <c r="R29" i="114"/>
  <c r="Q29" i="114"/>
  <c r="P29" i="114"/>
  <c r="O29" i="114"/>
  <c r="N29" i="114"/>
  <c r="V28" i="114"/>
  <c r="U28" i="114"/>
  <c r="S28" i="114"/>
  <c r="R28" i="114"/>
  <c r="Q28" i="114"/>
  <c r="P28" i="114"/>
  <c r="O28" i="114"/>
  <c r="N28" i="114"/>
  <c r="V27" i="114"/>
  <c r="U27" i="114"/>
  <c r="S27" i="114"/>
  <c r="R27" i="114"/>
  <c r="Q27" i="114"/>
  <c r="P27" i="114"/>
  <c r="O27" i="114"/>
  <c r="N27" i="114"/>
  <c r="V26" i="114"/>
  <c r="U26" i="114"/>
  <c r="S26" i="114"/>
  <c r="R26" i="114"/>
  <c r="Q26" i="114"/>
  <c r="P26" i="114"/>
  <c r="O26" i="114"/>
  <c r="N26" i="114"/>
  <c r="V25" i="114"/>
  <c r="U25" i="114"/>
  <c r="S25" i="114"/>
  <c r="R25" i="114"/>
  <c r="Q25" i="114"/>
  <c r="P25" i="114"/>
  <c r="O25" i="114"/>
  <c r="N25" i="114"/>
  <c r="V24" i="114"/>
  <c r="U24" i="114"/>
  <c r="S24" i="114"/>
  <c r="R24" i="114"/>
  <c r="Q24" i="114"/>
  <c r="P24" i="114"/>
  <c r="O24" i="114"/>
  <c r="N24" i="114"/>
  <c r="V23" i="114"/>
  <c r="U23" i="114"/>
  <c r="S23" i="114"/>
  <c r="R23" i="114"/>
  <c r="Q23" i="114"/>
  <c r="P23" i="114"/>
  <c r="O23" i="114"/>
  <c r="N23" i="114"/>
  <c r="V22" i="114"/>
  <c r="U22" i="114"/>
  <c r="S22" i="114"/>
  <c r="R22" i="114"/>
  <c r="Q22" i="114"/>
  <c r="P22" i="114"/>
  <c r="O22" i="114"/>
  <c r="N22" i="114"/>
  <c r="V21" i="114"/>
  <c r="U21" i="114"/>
  <c r="S21" i="114"/>
  <c r="R21" i="114"/>
  <c r="Q21" i="114"/>
  <c r="P21" i="114"/>
  <c r="O21" i="114"/>
  <c r="N21" i="114"/>
  <c r="V20" i="114"/>
  <c r="U20" i="114"/>
  <c r="C20" i="114" s="1"/>
  <c r="S20" i="114"/>
  <c r="R20" i="114"/>
  <c r="Q20" i="114"/>
  <c r="P20" i="114"/>
  <c r="O20" i="114"/>
  <c r="N20" i="114"/>
  <c r="V19" i="114"/>
  <c r="U19" i="114"/>
  <c r="S19" i="114"/>
  <c r="R19" i="114"/>
  <c r="Q19" i="114"/>
  <c r="P19" i="114"/>
  <c r="O19" i="114"/>
  <c r="N19" i="114"/>
  <c r="V18" i="114"/>
  <c r="U18" i="114"/>
  <c r="S18" i="114"/>
  <c r="R18" i="114"/>
  <c r="Q18" i="114"/>
  <c r="P18" i="114"/>
  <c r="O18" i="114"/>
  <c r="N18" i="114"/>
  <c r="V17" i="114"/>
  <c r="U17" i="114"/>
  <c r="S17" i="114"/>
  <c r="R17" i="114"/>
  <c r="Q17" i="114"/>
  <c r="P17" i="114"/>
  <c r="O17" i="114"/>
  <c r="N17" i="114"/>
  <c r="V16" i="114"/>
  <c r="U16" i="114"/>
  <c r="S16" i="114"/>
  <c r="R16" i="114"/>
  <c r="Q16" i="114"/>
  <c r="P16" i="114"/>
  <c r="O16" i="114"/>
  <c r="N16" i="114"/>
  <c r="V15" i="114"/>
  <c r="U15" i="114"/>
  <c r="S15" i="114"/>
  <c r="R15" i="114"/>
  <c r="Q15" i="114"/>
  <c r="P15" i="114"/>
  <c r="O15" i="114"/>
  <c r="N15" i="114"/>
  <c r="V14" i="114"/>
  <c r="U14" i="114"/>
  <c r="S14" i="114"/>
  <c r="R14" i="114"/>
  <c r="Q14" i="114"/>
  <c r="P14" i="114"/>
  <c r="O14" i="114"/>
  <c r="N14" i="114"/>
  <c r="V13" i="114"/>
  <c r="U13" i="114"/>
  <c r="S13" i="114"/>
  <c r="R13" i="114"/>
  <c r="Q13" i="114"/>
  <c r="P13" i="114"/>
  <c r="O13" i="114"/>
  <c r="N13" i="114"/>
  <c r="V12" i="114"/>
  <c r="U12" i="114"/>
  <c r="S12" i="114"/>
  <c r="R12" i="114"/>
  <c r="Q12" i="114"/>
  <c r="P12" i="114"/>
  <c r="O12" i="114"/>
  <c r="N12" i="114"/>
  <c r="V11" i="114"/>
  <c r="U11" i="114"/>
  <c r="S11" i="114"/>
  <c r="R11" i="114"/>
  <c r="Q11" i="114"/>
  <c r="P11" i="114"/>
  <c r="O11" i="114"/>
  <c r="N11" i="114"/>
  <c r="V10" i="114"/>
  <c r="U10" i="114"/>
  <c r="C10" i="114" s="1"/>
  <c r="S10" i="114"/>
  <c r="R10" i="114"/>
  <c r="Q10" i="114"/>
  <c r="P10" i="114"/>
  <c r="O10" i="114"/>
  <c r="N10" i="114"/>
  <c r="V9" i="114"/>
  <c r="U9" i="114"/>
  <c r="S9" i="114"/>
  <c r="R9" i="114"/>
  <c r="Q9" i="114"/>
  <c r="P9" i="114"/>
  <c r="O9" i="114"/>
  <c r="N9" i="114"/>
  <c r="V8" i="114"/>
  <c r="U8" i="114"/>
  <c r="S8" i="114"/>
  <c r="R8" i="114"/>
  <c r="Q8" i="114"/>
  <c r="P8" i="114"/>
  <c r="O8" i="114"/>
  <c r="N8" i="114"/>
  <c r="V7" i="114"/>
  <c r="U7" i="114"/>
  <c r="S7" i="114"/>
  <c r="R7" i="114"/>
  <c r="Q7" i="114"/>
  <c r="P7" i="114"/>
  <c r="O7" i="114"/>
  <c r="N7" i="114"/>
  <c r="V6" i="114"/>
  <c r="U6" i="114"/>
  <c r="S6" i="114"/>
  <c r="R6" i="114"/>
  <c r="Q6" i="114"/>
  <c r="P6" i="114"/>
  <c r="O6" i="114"/>
  <c r="N6" i="114"/>
  <c r="V5" i="114"/>
  <c r="U5" i="114"/>
  <c r="S5" i="114"/>
  <c r="R5" i="114"/>
  <c r="Q5" i="114"/>
  <c r="P5" i="114"/>
  <c r="O5" i="114"/>
  <c r="N5" i="114"/>
  <c r="V4" i="114"/>
  <c r="U4" i="114"/>
  <c r="S4" i="114"/>
  <c r="R4" i="114"/>
  <c r="Q4" i="114"/>
  <c r="P4" i="114"/>
  <c r="O4" i="114"/>
  <c r="N4" i="114"/>
  <c r="V3" i="114"/>
  <c r="U3" i="114"/>
  <c r="S3" i="114"/>
  <c r="R3" i="114"/>
  <c r="Q3" i="114"/>
  <c r="P3" i="114"/>
  <c r="O3" i="114"/>
  <c r="N3" i="114"/>
  <c r="AT39" i="115" l="1"/>
  <c r="W42" i="25" s="1"/>
  <c r="C39" i="114"/>
  <c r="C5" i="114"/>
  <c r="C3" i="114"/>
  <c r="C9" i="114"/>
  <c r="D49" i="114"/>
  <c r="D39" i="114" s="1"/>
  <c r="N39" i="114" s="1"/>
  <c r="C11" i="114"/>
  <c r="C14" i="114"/>
  <c r="C17" i="114"/>
  <c r="C24" i="114"/>
  <c r="B31" i="114"/>
  <c r="B22" i="114"/>
  <c r="B19" i="114"/>
  <c r="C19" i="114"/>
  <c r="C23" i="114"/>
  <c r="C26" i="114"/>
  <c r="C33" i="114"/>
  <c r="C37" i="114"/>
  <c r="C8" i="114"/>
  <c r="B13" i="114"/>
  <c r="C15" i="114"/>
  <c r="C32" i="114"/>
  <c r="B10" i="114"/>
  <c r="B12" i="114"/>
  <c r="B20" i="114"/>
  <c r="B21" i="114"/>
  <c r="B28" i="114"/>
  <c r="C28" i="114"/>
  <c r="B29" i="114"/>
  <c r="B30" i="114"/>
  <c r="B37" i="114"/>
  <c r="B38" i="114"/>
  <c r="G49" i="114"/>
  <c r="G39" i="114" s="1"/>
  <c r="Q39" i="114" s="1"/>
  <c r="B4" i="114"/>
  <c r="B16" i="114"/>
  <c r="B25" i="114"/>
  <c r="C30" i="114"/>
  <c r="B34" i="114"/>
  <c r="E49" i="114"/>
  <c r="E39" i="114" s="1"/>
  <c r="O39" i="114" s="1"/>
  <c r="H49" i="114"/>
  <c r="H39" i="114" s="1"/>
  <c r="R39" i="114" s="1"/>
  <c r="C4" i="114"/>
  <c r="B5" i="114"/>
  <c r="B6" i="114"/>
  <c r="C12" i="114"/>
  <c r="C16" i="114"/>
  <c r="B17" i="114"/>
  <c r="B18" i="114"/>
  <c r="C21" i="114"/>
  <c r="C25" i="114"/>
  <c r="B26" i="114"/>
  <c r="B27" i="114"/>
  <c r="B35" i="114"/>
  <c r="B11" i="114"/>
  <c r="B3" i="114"/>
  <c r="C6" i="114"/>
  <c r="B7" i="114"/>
  <c r="C7" i="114"/>
  <c r="B8" i="114"/>
  <c r="B9" i="114"/>
  <c r="C13" i="114"/>
  <c r="B14" i="114"/>
  <c r="B15" i="114"/>
  <c r="C18" i="114"/>
  <c r="C22" i="114"/>
  <c r="B23" i="114"/>
  <c r="B24" i="114"/>
  <c r="C27" i="114"/>
  <c r="C31" i="114"/>
  <c r="B32" i="114"/>
  <c r="B33" i="114"/>
  <c r="C36" i="114"/>
  <c r="AL5" i="25"/>
  <c r="AL4" i="25"/>
  <c r="AL13" i="25"/>
  <c r="AL10" i="25"/>
  <c r="AL20" i="25"/>
  <c r="AL9" i="25"/>
  <c r="AL6" i="25"/>
  <c r="AL28" i="25"/>
  <c r="AL8" i="25"/>
  <c r="AL11" i="25"/>
  <c r="AL22" i="25"/>
  <c r="AL7" i="25"/>
  <c r="AL17" i="25"/>
  <c r="AL19" i="25"/>
  <c r="AL24" i="25"/>
  <c r="AL26" i="25"/>
  <c r="AL18" i="25"/>
  <c r="AL38" i="25"/>
  <c r="AL16" i="25"/>
  <c r="AL21" i="25"/>
  <c r="AL14" i="25"/>
  <c r="AL32" i="25"/>
  <c r="AL25" i="25"/>
  <c r="AL15" i="25"/>
  <c r="AL23" i="25"/>
  <c r="AL30" i="25"/>
  <c r="AL12" i="25"/>
  <c r="AL27" i="25"/>
  <c r="AL33" i="25"/>
  <c r="AL34" i="25"/>
  <c r="AL31" i="25"/>
  <c r="AL29" i="25"/>
  <c r="AL36" i="25"/>
  <c r="AL37" i="25"/>
  <c r="AL35" i="25"/>
  <c r="AL42" i="25"/>
  <c r="AL3" i="25"/>
  <c r="T5" i="25"/>
  <c r="T4" i="25"/>
  <c r="T13" i="25"/>
  <c r="T10" i="25"/>
  <c r="T20" i="25"/>
  <c r="T9" i="25"/>
  <c r="T6" i="25"/>
  <c r="T28" i="25"/>
  <c r="T8" i="25"/>
  <c r="T11" i="25"/>
  <c r="T22" i="25"/>
  <c r="T7" i="25"/>
  <c r="T17" i="25"/>
  <c r="T19" i="25"/>
  <c r="T24" i="25"/>
  <c r="T26" i="25"/>
  <c r="T18" i="25"/>
  <c r="T38" i="25"/>
  <c r="T16" i="25"/>
  <c r="T21" i="25"/>
  <c r="T14" i="25"/>
  <c r="T32" i="25"/>
  <c r="T25" i="25"/>
  <c r="T15" i="25"/>
  <c r="T23" i="25"/>
  <c r="T30" i="25"/>
  <c r="T12" i="25"/>
  <c r="T27" i="25"/>
  <c r="T33" i="25"/>
  <c r="T34" i="25"/>
  <c r="T31" i="25"/>
  <c r="T29" i="25"/>
  <c r="T36" i="25"/>
  <c r="T37" i="25"/>
  <c r="T35" i="25"/>
  <c r="T42" i="25"/>
  <c r="T45" i="25"/>
  <c r="T3" i="25"/>
  <c r="B39" i="114" l="1"/>
  <c r="B51" i="113"/>
  <c r="W48" i="113"/>
  <c r="V48" i="113"/>
  <c r="U48" i="113"/>
  <c r="T48" i="113"/>
  <c r="S48" i="113"/>
  <c r="R48" i="113"/>
  <c r="Q48" i="113"/>
  <c r="P48" i="113"/>
  <c r="O48" i="113"/>
  <c r="N48" i="113"/>
  <c r="M48" i="113"/>
  <c r="L48" i="113"/>
  <c r="K48" i="113"/>
  <c r="J48" i="113"/>
  <c r="I48" i="113"/>
  <c r="H48" i="113"/>
  <c r="G48" i="113"/>
  <c r="F48" i="113"/>
  <c r="E48" i="113"/>
  <c r="D48" i="113"/>
  <c r="W47" i="113"/>
  <c r="V47" i="113"/>
  <c r="U47" i="113"/>
  <c r="T47" i="113"/>
  <c r="S47" i="113"/>
  <c r="R47" i="113"/>
  <c r="Q47" i="113"/>
  <c r="P47" i="113"/>
  <c r="O47" i="113"/>
  <c r="N47" i="113"/>
  <c r="M47" i="113"/>
  <c r="L47" i="113"/>
  <c r="K47" i="113"/>
  <c r="J47" i="113"/>
  <c r="I47" i="113"/>
  <c r="H47" i="113"/>
  <c r="G47" i="113"/>
  <c r="F47" i="113"/>
  <c r="E47" i="113"/>
  <c r="D47" i="113"/>
  <c r="AX39" i="113"/>
  <c r="AW39" i="113"/>
  <c r="AX38" i="113"/>
  <c r="AW38" i="113"/>
  <c r="AU38" i="113"/>
  <c r="AT38" i="113"/>
  <c r="AS38" i="113"/>
  <c r="AR38" i="113"/>
  <c r="AQ38" i="113"/>
  <c r="AP38" i="113"/>
  <c r="AO38" i="113"/>
  <c r="AN38" i="113"/>
  <c r="AM38" i="113"/>
  <c r="AL38" i="113"/>
  <c r="AK38" i="113"/>
  <c r="AJ38" i="113"/>
  <c r="AI38" i="113"/>
  <c r="AH38" i="113"/>
  <c r="AG38" i="113"/>
  <c r="AF38" i="113"/>
  <c r="AE38" i="113"/>
  <c r="AD38" i="113"/>
  <c r="AC38" i="113"/>
  <c r="AB38" i="113"/>
  <c r="AX37" i="113"/>
  <c r="AW37" i="113"/>
  <c r="AU37" i="113"/>
  <c r="AT37" i="113"/>
  <c r="AS37" i="113"/>
  <c r="AR37" i="113"/>
  <c r="AQ37" i="113"/>
  <c r="AP37" i="113"/>
  <c r="AO37" i="113"/>
  <c r="AN37" i="113"/>
  <c r="AM37" i="113"/>
  <c r="AL37" i="113"/>
  <c r="AK37" i="113"/>
  <c r="AJ37" i="113"/>
  <c r="AI37" i="113"/>
  <c r="AH37" i="113"/>
  <c r="AG37" i="113"/>
  <c r="AF37" i="113"/>
  <c r="AE37" i="113"/>
  <c r="AD37" i="113"/>
  <c r="AC37" i="113"/>
  <c r="AB37" i="113"/>
  <c r="AX36" i="113"/>
  <c r="AW36" i="113"/>
  <c r="AU36" i="113"/>
  <c r="AT36" i="113"/>
  <c r="AS36" i="113"/>
  <c r="AR36" i="113"/>
  <c r="AQ36" i="113"/>
  <c r="AP36" i="113"/>
  <c r="AO36" i="113"/>
  <c r="AN36" i="113"/>
  <c r="AM36" i="113"/>
  <c r="AL36" i="113"/>
  <c r="AK36" i="113"/>
  <c r="AJ36" i="113"/>
  <c r="AI36" i="113"/>
  <c r="AH36" i="113"/>
  <c r="AG36" i="113"/>
  <c r="AF36" i="113"/>
  <c r="AE36" i="113"/>
  <c r="AD36" i="113"/>
  <c r="AC36" i="113"/>
  <c r="AB36" i="113"/>
  <c r="AX35" i="113"/>
  <c r="AW35" i="113"/>
  <c r="AU35" i="113"/>
  <c r="AT35" i="113"/>
  <c r="AS35" i="113"/>
  <c r="AR35" i="113"/>
  <c r="AQ35" i="113"/>
  <c r="AP35" i="113"/>
  <c r="AO35" i="113"/>
  <c r="AN35" i="113"/>
  <c r="AM35" i="113"/>
  <c r="AL35" i="113"/>
  <c r="AK35" i="113"/>
  <c r="AJ35" i="113"/>
  <c r="AI35" i="113"/>
  <c r="AH35" i="113"/>
  <c r="AG35" i="113"/>
  <c r="AF35" i="113"/>
  <c r="AE35" i="113"/>
  <c r="AD35" i="113"/>
  <c r="AC35" i="113"/>
  <c r="AB35" i="113"/>
  <c r="AX34" i="113"/>
  <c r="AW34" i="113"/>
  <c r="AU34" i="113"/>
  <c r="AT34" i="113"/>
  <c r="AS34" i="113"/>
  <c r="AR34" i="113"/>
  <c r="AQ34" i="113"/>
  <c r="AP34" i="113"/>
  <c r="AO34" i="113"/>
  <c r="AN34" i="113"/>
  <c r="AM34" i="113"/>
  <c r="AL34" i="113"/>
  <c r="AK34" i="113"/>
  <c r="AJ34" i="113"/>
  <c r="AI34" i="113"/>
  <c r="AH34" i="113"/>
  <c r="AG34" i="113"/>
  <c r="AF34" i="113"/>
  <c r="AE34" i="113"/>
  <c r="AD34" i="113"/>
  <c r="AC34" i="113"/>
  <c r="AB34" i="113"/>
  <c r="AX33" i="113"/>
  <c r="AW33" i="113"/>
  <c r="AU33" i="113"/>
  <c r="AT33" i="113"/>
  <c r="AS33" i="113"/>
  <c r="AR33" i="113"/>
  <c r="AQ33" i="113"/>
  <c r="AP33" i="113"/>
  <c r="AO33" i="113"/>
  <c r="AN33" i="113"/>
  <c r="AM33" i="113"/>
  <c r="AL33" i="113"/>
  <c r="AK33" i="113"/>
  <c r="AJ33" i="113"/>
  <c r="AI33" i="113"/>
  <c r="AH33" i="113"/>
  <c r="AG33" i="113"/>
  <c r="AF33" i="113"/>
  <c r="AE33" i="113"/>
  <c r="AD33" i="113"/>
  <c r="AC33" i="113"/>
  <c r="AB33" i="113"/>
  <c r="AX32" i="113"/>
  <c r="AW32" i="113"/>
  <c r="AU32" i="113"/>
  <c r="AT32" i="113"/>
  <c r="AS32" i="113"/>
  <c r="AR32" i="113"/>
  <c r="AQ32" i="113"/>
  <c r="AP32" i="113"/>
  <c r="AO32" i="113"/>
  <c r="AN32" i="113"/>
  <c r="AM32" i="113"/>
  <c r="AL32" i="113"/>
  <c r="AK32" i="113"/>
  <c r="AJ32" i="113"/>
  <c r="AI32" i="113"/>
  <c r="AH32" i="113"/>
  <c r="AG32" i="113"/>
  <c r="AF32" i="113"/>
  <c r="AE32" i="113"/>
  <c r="AD32" i="113"/>
  <c r="AC32" i="113"/>
  <c r="AB32" i="113"/>
  <c r="AX31" i="113"/>
  <c r="AW31" i="113"/>
  <c r="AU31" i="113"/>
  <c r="AT31" i="113"/>
  <c r="AS31" i="113"/>
  <c r="AR31" i="113"/>
  <c r="AQ31" i="113"/>
  <c r="AP31" i="113"/>
  <c r="AO31" i="113"/>
  <c r="AN31" i="113"/>
  <c r="AM31" i="113"/>
  <c r="AL31" i="113"/>
  <c r="AK31" i="113"/>
  <c r="AJ31" i="113"/>
  <c r="AI31" i="113"/>
  <c r="AH31" i="113"/>
  <c r="AG31" i="113"/>
  <c r="AF31" i="113"/>
  <c r="AE31" i="113"/>
  <c r="AD31" i="113"/>
  <c r="AC31" i="113"/>
  <c r="AB31" i="113"/>
  <c r="AX30" i="113"/>
  <c r="AW30" i="113"/>
  <c r="AU30" i="113"/>
  <c r="AT30" i="113"/>
  <c r="AS30" i="113"/>
  <c r="AR30" i="113"/>
  <c r="AQ30" i="113"/>
  <c r="AP30" i="113"/>
  <c r="AO30" i="113"/>
  <c r="AN30" i="113"/>
  <c r="AM30" i="113"/>
  <c r="AL30" i="113"/>
  <c r="AK30" i="113"/>
  <c r="AJ30" i="113"/>
  <c r="AI30" i="113"/>
  <c r="AH30" i="113"/>
  <c r="AG30" i="113"/>
  <c r="AF30" i="113"/>
  <c r="AE30" i="113"/>
  <c r="AD30" i="113"/>
  <c r="AC30" i="113"/>
  <c r="AB30" i="113"/>
  <c r="AX29" i="113"/>
  <c r="AW29" i="113"/>
  <c r="AU29" i="113"/>
  <c r="AT29" i="113"/>
  <c r="AS29" i="113"/>
  <c r="AR29" i="113"/>
  <c r="AQ29" i="113"/>
  <c r="AP29" i="113"/>
  <c r="AO29" i="113"/>
  <c r="AN29" i="113"/>
  <c r="AM29" i="113"/>
  <c r="AL29" i="113"/>
  <c r="AK29" i="113"/>
  <c r="AJ29" i="113"/>
  <c r="AI29" i="113"/>
  <c r="AH29" i="113"/>
  <c r="AG29" i="113"/>
  <c r="AF29" i="113"/>
  <c r="AE29" i="113"/>
  <c r="AD29" i="113"/>
  <c r="AC29" i="113"/>
  <c r="AB29" i="113"/>
  <c r="AX28" i="113"/>
  <c r="AW28" i="113"/>
  <c r="AU28" i="113"/>
  <c r="AT28" i="113"/>
  <c r="AS28" i="113"/>
  <c r="AR28" i="113"/>
  <c r="AQ28" i="113"/>
  <c r="AP28" i="113"/>
  <c r="AO28" i="113"/>
  <c r="AN28" i="113"/>
  <c r="AM28" i="113"/>
  <c r="AL28" i="113"/>
  <c r="AK28" i="113"/>
  <c r="AJ28" i="113"/>
  <c r="AI28" i="113"/>
  <c r="AH28" i="113"/>
  <c r="AG28" i="113"/>
  <c r="AF28" i="113"/>
  <c r="AE28" i="113"/>
  <c r="AD28" i="113"/>
  <c r="AC28" i="113"/>
  <c r="AB28" i="113"/>
  <c r="AX27" i="113"/>
  <c r="AW27" i="113"/>
  <c r="AU27" i="113"/>
  <c r="AT27" i="113"/>
  <c r="AS27" i="113"/>
  <c r="AR27" i="113"/>
  <c r="AQ27" i="113"/>
  <c r="AP27" i="113"/>
  <c r="AO27" i="113"/>
  <c r="AN27" i="113"/>
  <c r="AM27" i="113"/>
  <c r="AL27" i="113"/>
  <c r="AK27" i="113"/>
  <c r="AJ27" i="113"/>
  <c r="AI27" i="113"/>
  <c r="AH27" i="113"/>
  <c r="AG27" i="113"/>
  <c r="AF27" i="113"/>
  <c r="AE27" i="113"/>
  <c r="AD27" i="113"/>
  <c r="AC27" i="113"/>
  <c r="AB27" i="113"/>
  <c r="AX26" i="113"/>
  <c r="AW26" i="113"/>
  <c r="AU26" i="113"/>
  <c r="AT26" i="113"/>
  <c r="AS26" i="113"/>
  <c r="AR26" i="113"/>
  <c r="AQ26" i="113"/>
  <c r="AP26" i="113"/>
  <c r="AO26" i="113"/>
  <c r="AN26" i="113"/>
  <c r="AM26" i="113"/>
  <c r="AL26" i="113"/>
  <c r="AK26" i="113"/>
  <c r="AJ26" i="113"/>
  <c r="AI26" i="113"/>
  <c r="AH26" i="113"/>
  <c r="AG26" i="113"/>
  <c r="AF26" i="113"/>
  <c r="AE26" i="113"/>
  <c r="AD26" i="113"/>
  <c r="AC26" i="113"/>
  <c r="AB26" i="113"/>
  <c r="AX25" i="113"/>
  <c r="AW25" i="113"/>
  <c r="AU25" i="113"/>
  <c r="AT25" i="113"/>
  <c r="AS25" i="113"/>
  <c r="AR25" i="113"/>
  <c r="AQ25" i="113"/>
  <c r="AP25" i="113"/>
  <c r="AO25" i="113"/>
  <c r="AN25" i="113"/>
  <c r="AM25" i="113"/>
  <c r="AL25" i="113"/>
  <c r="AK25" i="113"/>
  <c r="AJ25" i="113"/>
  <c r="AI25" i="113"/>
  <c r="AH25" i="113"/>
  <c r="AG25" i="113"/>
  <c r="AF25" i="113"/>
  <c r="AE25" i="113"/>
  <c r="AD25" i="113"/>
  <c r="AC25" i="113"/>
  <c r="AB25" i="113"/>
  <c r="AX24" i="113"/>
  <c r="AW24" i="113"/>
  <c r="AU24" i="113"/>
  <c r="AT24" i="113"/>
  <c r="AS24" i="113"/>
  <c r="AR24" i="113"/>
  <c r="AQ24" i="113"/>
  <c r="AP24" i="113"/>
  <c r="AO24" i="113"/>
  <c r="AN24" i="113"/>
  <c r="AM24" i="113"/>
  <c r="AL24" i="113"/>
  <c r="AK24" i="113"/>
  <c r="AJ24" i="113"/>
  <c r="AI24" i="113"/>
  <c r="AH24" i="113"/>
  <c r="AG24" i="113"/>
  <c r="AF24" i="113"/>
  <c r="AE24" i="113"/>
  <c r="AD24" i="113"/>
  <c r="AC24" i="113"/>
  <c r="AB24" i="113"/>
  <c r="AX23" i="113"/>
  <c r="AW23" i="113"/>
  <c r="AU23" i="113"/>
  <c r="AT23" i="113"/>
  <c r="AS23" i="113"/>
  <c r="AR23" i="113"/>
  <c r="AQ23" i="113"/>
  <c r="AP23" i="113"/>
  <c r="AO23" i="113"/>
  <c r="AN23" i="113"/>
  <c r="AM23" i="113"/>
  <c r="AL23" i="113"/>
  <c r="AK23" i="113"/>
  <c r="AJ23" i="113"/>
  <c r="AI23" i="113"/>
  <c r="AH23" i="113"/>
  <c r="AG23" i="113"/>
  <c r="AF23" i="113"/>
  <c r="AE23" i="113"/>
  <c r="AD23" i="113"/>
  <c r="AC23" i="113"/>
  <c r="AB23" i="113"/>
  <c r="AX22" i="113"/>
  <c r="AW22" i="113"/>
  <c r="AU22" i="113"/>
  <c r="AT22" i="113"/>
  <c r="AS22" i="113"/>
  <c r="AR22" i="113"/>
  <c r="AQ22" i="113"/>
  <c r="AP22" i="113"/>
  <c r="AO22" i="113"/>
  <c r="AN22" i="113"/>
  <c r="AM22" i="113"/>
  <c r="AL22" i="113"/>
  <c r="AK22" i="113"/>
  <c r="AJ22" i="113"/>
  <c r="AI22" i="113"/>
  <c r="AH22" i="113"/>
  <c r="AG22" i="113"/>
  <c r="AF22" i="113"/>
  <c r="AE22" i="113"/>
  <c r="AD22" i="113"/>
  <c r="AC22" i="113"/>
  <c r="AB22" i="113"/>
  <c r="AX21" i="113"/>
  <c r="AW21" i="113"/>
  <c r="AU21" i="113"/>
  <c r="AT21" i="113"/>
  <c r="AS21" i="113"/>
  <c r="AR21" i="113"/>
  <c r="AQ21" i="113"/>
  <c r="AP21" i="113"/>
  <c r="AO21" i="113"/>
  <c r="AN21" i="113"/>
  <c r="AM21" i="113"/>
  <c r="AL21" i="113"/>
  <c r="AK21" i="113"/>
  <c r="AJ21" i="113"/>
  <c r="AI21" i="113"/>
  <c r="AH21" i="113"/>
  <c r="AG21" i="113"/>
  <c r="AF21" i="113"/>
  <c r="AE21" i="113"/>
  <c r="AD21" i="113"/>
  <c r="AC21" i="113"/>
  <c r="AB21" i="113"/>
  <c r="AX20" i="113"/>
  <c r="AW20" i="113"/>
  <c r="AU20" i="113"/>
  <c r="AT20" i="113"/>
  <c r="AS20" i="113"/>
  <c r="AR20" i="113"/>
  <c r="AQ20" i="113"/>
  <c r="AP20" i="113"/>
  <c r="AO20" i="113"/>
  <c r="AN20" i="113"/>
  <c r="AM20" i="113"/>
  <c r="AL20" i="113"/>
  <c r="AK20" i="113"/>
  <c r="AJ20" i="113"/>
  <c r="AI20" i="113"/>
  <c r="AH20" i="113"/>
  <c r="AG20" i="113"/>
  <c r="AF20" i="113"/>
  <c r="AE20" i="113"/>
  <c r="AD20" i="113"/>
  <c r="AC20" i="113"/>
  <c r="AB20" i="113"/>
  <c r="AX19" i="113"/>
  <c r="AW19" i="113"/>
  <c r="AU19" i="113"/>
  <c r="AT19" i="113"/>
  <c r="AS19" i="113"/>
  <c r="AR19" i="113"/>
  <c r="AQ19" i="113"/>
  <c r="AP19" i="113"/>
  <c r="AO19" i="113"/>
  <c r="AN19" i="113"/>
  <c r="AM19" i="113"/>
  <c r="AL19" i="113"/>
  <c r="AK19" i="113"/>
  <c r="AJ19" i="113"/>
  <c r="AI19" i="113"/>
  <c r="AH19" i="113"/>
  <c r="AG19" i="113"/>
  <c r="AF19" i="113"/>
  <c r="AE19" i="113"/>
  <c r="AD19" i="113"/>
  <c r="AC19" i="113"/>
  <c r="AB19" i="113"/>
  <c r="AX18" i="113"/>
  <c r="AW18" i="113"/>
  <c r="AU18" i="113"/>
  <c r="AT18" i="113"/>
  <c r="AS18" i="113"/>
  <c r="AR18" i="113"/>
  <c r="AQ18" i="113"/>
  <c r="AP18" i="113"/>
  <c r="AO18" i="113"/>
  <c r="AN18" i="113"/>
  <c r="AM18" i="113"/>
  <c r="AL18" i="113"/>
  <c r="AK18" i="113"/>
  <c r="AJ18" i="113"/>
  <c r="AI18" i="113"/>
  <c r="AH18" i="113"/>
  <c r="AG18" i="113"/>
  <c r="AF18" i="113"/>
  <c r="AE18" i="113"/>
  <c r="AD18" i="113"/>
  <c r="AC18" i="113"/>
  <c r="AB18" i="113"/>
  <c r="AX17" i="113"/>
  <c r="AW17" i="113"/>
  <c r="AU17" i="113"/>
  <c r="AT17" i="113"/>
  <c r="AS17" i="113"/>
  <c r="AR17" i="113"/>
  <c r="AQ17" i="113"/>
  <c r="AP17" i="113"/>
  <c r="AO17" i="113"/>
  <c r="AN17" i="113"/>
  <c r="AM17" i="113"/>
  <c r="AL17" i="113"/>
  <c r="AK17" i="113"/>
  <c r="AJ17" i="113"/>
  <c r="AI17" i="113"/>
  <c r="AH17" i="113"/>
  <c r="AG17" i="113"/>
  <c r="AF17" i="113"/>
  <c r="AE17" i="113"/>
  <c r="AD17" i="113"/>
  <c r="AC17" i="113"/>
  <c r="AB17" i="113"/>
  <c r="AX16" i="113"/>
  <c r="AW16" i="113"/>
  <c r="AU16" i="113"/>
  <c r="AT16" i="113"/>
  <c r="AS16" i="113"/>
  <c r="AR16" i="113"/>
  <c r="AQ16" i="113"/>
  <c r="AP16" i="113"/>
  <c r="AO16" i="113"/>
  <c r="AN16" i="113"/>
  <c r="AM16" i="113"/>
  <c r="AL16" i="113"/>
  <c r="AK16" i="113"/>
  <c r="AJ16" i="113"/>
  <c r="AI16" i="113"/>
  <c r="AH16" i="113"/>
  <c r="AG16" i="113"/>
  <c r="AF16" i="113"/>
  <c r="AE16" i="113"/>
  <c r="AD16" i="113"/>
  <c r="AC16" i="113"/>
  <c r="AB16" i="113"/>
  <c r="AX15" i="113"/>
  <c r="AW15" i="113"/>
  <c r="AU15" i="113"/>
  <c r="AT15" i="113"/>
  <c r="AS15" i="113"/>
  <c r="AR15" i="113"/>
  <c r="AQ15" i="113"/>
  <c r="AP15" i="113"/>
  <c r="AO15" i="113"/>
  <c r="AN15" i="113"/>
  <c r="AM15" i="113"/>
  <c r="AL15" i="113"/>
  <c r="AK15" i="113"/>
  <c r="AJ15" i="113"/>
  <c r="AI15" i="113"/>
  <c r="AH15" i="113"/>
  <c r="AG15" i="113"/>
  <c r="AF15" i="113"/>
  <c r="AE15" i="113"/>
  <c r="AD15" i="113"/>
  <c r="AC15" i="113"/>
  <c r="AB15" i="113"/>
  <c r="AX14" i="113"/>
  <c r="AW14" i="113"/>
  <c r="AU14" i="113"/>
  <c r="AT14" i="113"/>
  <c r="AS14" i="113"/>
  <c r="AR14" i="113"/>
  <c r="AQ14" i="113"/>
  <c r="AP14" i="113"/>
  <c r="AO14" i="113"/>
  <c r="AN14" i="113"/>
  <c r="AM14" i="113"/>
  <c r="AL14" i="113"/>
  <c r="AK14" i="113"/>
  <c r="AJ14" i="113"/>
  <c r="AI14" i="113"/>
  <c r="AH14" i="113"/>
  <c r="AG14" i="113"/>
  <c r="AF14" i="113"/>
  <c r="AE14" i="113"/>
  <c r="AD14" i="113"/>
  <c r="AC14" i="113"/>
  <c r="AB14" i="113"/>
  <c r="AX13" i="113"/>
  <c r="AW13" i="113"/>
  <c r="AU13" i="113"/>
  <c r="AT13" i="113"/>
  <c r="AS13" i="113"/>
  <c r="AR13" i="113"/>
  <c r="AQ13" i="113"/>
  <c r="AP13" i="113"/>
  <c r="AO13" i="113"/>
  <c r="AN13" i="113"/>
  <c r="AM13" i="113"/>
  <c r="AL13" i="113"/>
  <c r="AK13" i="113"/>
  <c r="AJ13" i="113"/>
  <c r="AI13" i="113"/>
  <c r="AH13" i="113"/>
  <c r="AG13" i="113"/>
  <c r="AF13" i="113"/>
  <c r="AE13" i="113"/>
  <c r="AD13" i="113"/>
  <c r="AC13" i="113"/>
  <c r="AB13" i="113"/>
  <c r="AX12" i="113"/>
  <c r="AW12" i="113"/>
  <c r="AU12" i="113"/>
  <c r="AT12" i="113"/>
  <c r="AS12" i="113"/>
  <c r="AR12" i="113"/>
  <c r="AQ12" i="113"/>
  <c r="AP12" i="113"/>
  <c r="AO12" i="113"/>
  <c r="AN12" i="113"/>
  <c r="AM12" i="113"/>
  <c r="AL12" i="113"/>
  <c r="AK12" i="113"/>
  <c r="AJ12" i="113"/>
  <c r="AI12" i="113"/>
  <c r="AH12" i="113"/>
  <c r="AG12" i="113"/>
  <c r="AF12" i="113"/>
  <c r="AE12" i="113"/>
  <c r="AD12" i="113"/>
  <c r="AC12" i="113"/>
  <c r="AB12" i="113"/>
  <c r="AX11" i="113"/>
  <c r="AW11" i="113"/>
  <c r="AU11" i="113"/>
  <c r="AT11" i="113"/>
  <c r="AS11" i="113"/>
  <c r="AR11" i="113"/>
  <c r="AQ11" i="113"/>
  <c r="AP11" i="113"/>
  <c r="AO11" i="113"/>
  <c r="AN11" i="113"/>
  <c r="AM11" i="113"/>
  <c r="AL11" i="113"/>
  <c r="AK11" i="113"/>
  <c r="AJ11" i="113"/>
  <c r="AI11" i="113"/>
  <c r="AH11" i="113"/>
  <c r="AG11" i="113"/>
  <c r="AF11" i="113"/>
  <c r="AE11" i="113"/>
  <c r="AD11" i="113"/>
  <c r="AC11" i="113"/>
  <c r="AB11" i="113"/>
  <c r="AX10" i="113"/>
  <c r="AW10" i="113"/>
  <c r="AU10" i="113"/>
  <c r="AT10" i="113"/>
  <c r="AS10" i="113"/>
  <c r="AR10" i="113"/>
  <c r="AQ10" i="113"/>
  <c r="AP10" i="113"/>
  <c r="AO10" i="113"/>
  <c r="AN10" i="113"/>
  <c r="AM10" i="113"/>
  <c r="AL10" i="113"/>
  <c r="AK10" i="113"/>
  <c r="AJ10" i="113"/>
  <c r="AI10" i="113"/>
  <c r="AH10" i="113"/>
  <c r="AG10" i="113"/>
  <c r="AF10" i="113"/>
  <c r="AE10" i="113"/>
  <c r="AD10" i="113"/>
  <c r="AC10" i="113"/>
  <c r="AB10" i="113"/>
  <c r="AX9" i="113"/>
  <c r="AW9" i="113"/>
  <c r="AU9" i="113"/>
  <c r="AT9" i="113"/>
  <c r="AS9" i="113"/>
  <c r="AR9" i="113"/>
  <c r="AQ9" i="113"/>
  <c r="AP9" i="113"/>
  <c r="AO9" i="113"/>
  <c r="AN9" i="113"/>
  <c r="AM9" i="113"/>
  <c r="AL9" i="113"/>
  <c r="AK9" i="113"/>
  <c r="AJ9" i="113"/>
  <c r="AI9" i="113"/>
  <c r="AH9" i="113"/>
  <c r="AG9" i="113"/>
  <c r="AF9" i="113"/>
  <c r="AE9" i="113"/>
  <c r="AD9" i="113"/>
  <c r="AC9" i="113"/>
  <c r="AB9" i="113"/>
  <c r="AX8" i="113"/>
  <c r="AW8" i="113"/>
  <c r="AU8" i="113"/>
  <c r="AT8" i="113"/>
  <c r="AS8" i="113"/>
  <c r="AR8" i="113"/>
  <c r="AQ8" i="113"/>
  <c r="AP8" i="113"/>
  <c r="AO8" i="113"/>
  <c r="AN8" i="113"/>
  <c r="AM8" i="113"/>
  <c r="AL8" i="113"/>
  <c r="AK8" i="113"/>
  <c r="AJ8" i="113"/>
  <c r="AI8" i="113"/>
  <c r="AH8" i="113"/>
  <c r="AG8" i="113"/>
  <c r="AF8" i="113"/>
  <c r="AE8" i="113"/>
  <c r="AD8" i="113"/>
  <c r="AC8" i="113"/>
  <c r="AB8" i="113"/>
  <c r="AX7" i="113"/>
  <c r="AW7" i="113"/>
  <c r="AU7" i="113"/>
  <c r="AT7" i="113"/>
  <c r="AS7" i="113"/>
  <c r="AR7" i="113"/>
  <c r="AQ7" i="113"/>
  <c r="AP7" i="113"/>
  <c r="AO7" i="113"/>
  <c r="AN7" i="113"/>
  <c r="AM7" i="113"/>
  <c r="AL7" i="113"/>
  <c r="AK7" i="113"/>
  <c r="AJ7" i="113"/>
  <c r="AI7" i="113"/>
  <c r="AH7" i="113"/>
  <c r="AG7" i="113"/>
  <c r="AF7" i="113"/>
  <c r="AE7" i="113"/>
  <c r="AD7" i="113"/>
  <c r="AC7" i="113"/>
  <c r="AB7" i="113"/>
  <c r="AX6" i="113"/>
  <c r="AW6" i="113"/>
  <c r="AU6" i="113"/>
  <c r="AT6" i="113"/>
  <c r="AS6" i="113"/>
  <c r="AR6" i="113"/>
  <c r="AQ6" i="113"/>
  <c r="AP6" i="113"/>
  <c r="AO6" i="113"/>
  <c r="AN6" i="113"/>
  <c r="AM6" i="113"/>
  <c r="AL6" i="113"/>
  <c r="AK6" i="113"/>
  <c r="AJ6" i="113"/>
  <c r="AI6" i="113"/>
  <c r="AH6" i="113"/>
  <c r="AG6" i="113"/>
  <c r="AF6" i="113"/>
  <c r="AE6" i="113"/>
  <c r="AD6" i="113"/>
  <c r="AC6" i="113"/>
  <c r="AB6" i="113"/>
  <c r="AX5" i="113"/>
  <c r="AW5" i="113"/>
  <c r="AU5" i="113"/>
  <c r="AT5" i="113"/>
  <c r="AS5" i="113"/>
  <c r="AR5" i="113"/>
  <c r="AQ5" i="113"/>
  <c r="AP5" i="113"/>
  <c r="AO5" i="113"/>
  <c r="AN5" i="113"/>
  <c r="AM5" i="113"/>
  <c r="AL5" i="113"/>
  <c r="AK5" i="113"/>
  <c r="AJ5" i="113"/>
  <c r="AI5" i="113"/>
  <c r="AH5" i="113"/>
  <c r="AG5" i="113"/>
  <c r="AF5" i="113"/>
  <c r="AE5" i="113"/>
  <c r="AD5" i="113"/>
  <c r="AC5" i="113"/>
  <c r="AB5" i="113"/>
  <c r="AX4" i="113"/>
  <c r="AW4" i="113"/>
  <c r="AU4" i="113"/>
  <c r="AT4" i="113"/>
  <c r="AS4" i="113"/>
  <c r="AR4" i="113"/>
  <c r="AQ4" i="113"/>
  <c r="AP4" i="113"/>
  <c r="AO4" i="113"/>
  <c r="AN4" i="113"/>
  <c r="AM4" i="113"/>
  <c r="AL4" i="113"/>
  <c r="AK4" i="113"/>
  <c r="AJ4" i="113"/>
  <c r="AI4" i="113"/>
  <c r="AH4" i="113"/>
  <c r="AG4" i="113"/>
  <c r="AF4" i="113"/>
  <c r="AE4" i="113"/>
  <c r="AD4" i="113"/>
  <c r="AC4" i="113"/>
  <c r="AB4" i="113"/>
  <c r="AX3" i="113"/>
  <c r="AW3" i="113"/>
  <c r="AU3" i="113"/>
  <c r="AT3" i="113"/>
  <c r="AS3" i="113"/>
  <c r="AR3" i="113"/>
  <c r="AQ3" i="113"/>
  <c r="AP3" i="113"/>
  <c r="AO3" i="113"/>
  <c r="AN3" i="113"/>
  <c r="AM3" i="113"/>
  <c r="AL3" i="113"/>
  <c r="AK3" i="113"/>
  <c r="AJ3" i="113"/>
  <c r="AI3" i="113"/>
  <c r="AH3" i="113"/>
  <c r="AG3" i="113"/>
  <c r="AF3" i="113"/>
  <c r="AE3" i="113"/>
  <c r="AD3" i="113"/>
  <c r="AC3" i="113"/>
  <c r="AB3" i="113"/>
  <c r="C38" i="113" l="1"/>
  <c r="C32" i="113"/>
  <c r="C36" i="113"/>
  <c r="C5" i="113"/>
  <c r="C10" i="113"/>
  <c r="C13" i="113"/>
  <c r="C19" i="113"/>
  <c r="C22" i="113"/>
  <c r="C28" i="113"/>
  <c r="C31" i="113"/>
  <c r="C3" i="113"/>
  <c r="C8" i="113"/>
  <c r="C11" i="113"/>
  <c r="C17" i="113"/>
  <c r="C20" i="113"/>
  <c r="C23" i="113"/>
  <c r="C27" i="113"/>
  <c r="C30" i="113"/>
  <c r="C35" i="113"/>
  <c r="C39" i="113"/>
  <c r="AM42" i="25" s="1"/>
  <c r="W49" i="113"/>
  <c r="W39" i="113" s="1"/>
  <c r="AU39" i="113" s="1"/>
  <c r="U49" i="113"/>
  <c r="U39" i="113" s="1"/>
  <c r="AS39" i="113" s="1"/>
  <c r="T49" i="113"/>
  <c r="T39" i="113" s="1"/>
  <c r="AR39" i="113" s="1"/>
  <c r="Q49" i="113"/>
  <c r="Q39" i="113" s="1"/>
  <c r="AO39" i="113" s="1"/>
  <c r="L49" i="113"/>
  <c r="L39" i="113" s="1"/>
  <c r="AJ39" i="113" s="1"/>
  <c r="K49" i="113"/>
  <c r="K39" i="113" s="1"/>
  <c r="AI39" i="113" s="1"/>
  <c r="H49" i="113"/>
  <c r="H39" i="113" s="1"/>
  <c r="AF39" i="113" s="1"/>
  <c r="E49" i="113"/>
  <c r="E39" i="113" s="1"/>
  <c r="AC39" i="113" s="1"/>
  <c r="N49" i="113"/>
  <c r="N39" i="113" s="1"/>
  <c r="AL39" i="113" s="1"/>
  <c r="B18" i="113"/>
  <c r="C4" i="113"/>
  <c r="C9" i="113"/>
  <c r="C12" i="113"/>
  <c r="C14" i="113"/>
  <c r="C18" i="113"/>
  <c r="C21" i="113"/>
  <c r="C26" i="113"/>
  <c r="B27" i="113"/>
  <c r="C29" i="113"/>
  <c r="C37" i="113"/>
  <c r="C6" i="113"/>
  <c r="C7" i="113"/>
  <c r="C15" i="113"/>
  <c r="C16" i="113"/>
  <c r="C24" i="113"/>
  <c r="C25" i="113"/>
  <c r="C33" i="113"/>
  <c r="C34" i="113"/>
  <c r="B9" i="113"/>
  <c r="B12" i="113"/>
  <c r="B6" i="113"/>
  <c r="B15" i="113"/>
  <c r="B24" i="113"/>
  <c r="B33" i="113"/>
  <c r="F49" i="113"/>
  <c r="F39" i="113" s="1"/>
  <c r="AD39" i="113" s="1"/>
  <c r="I49" i="113"/>
  <c r="I39" i="113" s="1"/>
  <c r="AG39" i="113" s="1"/>
  <c r="O49" i="113"/>
  <c r="O39" i="113" s="1"/>
  <c r="AM39" i="113" s="1"/>
  <c r="R49" i="113"/>
  <c r="R39" i="113" s="1"/>
  <c r="AP39" i="113" s="1"/>
  <c r="B21" i="113"/>
  <c r="B30" i="113"/>
  <c r="B3" i="113"/>
  <c r="B5" i="113"/>
  <c r="B8" i="113"/>
  <c r="B11" i="113"/>
  <c r="B14" i="113"/>
  <c r="B17" i="113"/>
  <c r="B20" i="113"/>
  <c r="B23" i="113"/>
  <c r="B26" i="113"/>
  <c r="B29" i="113"/>
  <c r="B32" i="113"/>
  <c r="B35" i="113"/>
  <c r="B38" i="113"/>
  <c r="B4" i="113"/>
  <c r="B7" i="113"/>
  <c r="B10" i="113"/>
  <c r="B13" i="113"/>
  <c r="B16" i="113"/>
  <c r="B19" i="113"/>
  <c r="B22" i="113"/>
  <c r="B25" i="113"/>
  <c r="B28" i="113"/>
  <c r="B31" i="113"/>
  <c r="B37" i="113"/>
  <c r="D49" i="113"/>
  <c r="D39" i="113" s="1"/>
  <c r="AB39" i="113" s="1"/>
  <c r="G49" i="113"/>
  <c r="G39" i="113" s="1"/>
  <c r="AE39" i="113" s="1"/>
  <c r="J49" i="113"/>
  <c r="J39" i="113" s="1"/>
  <c r="AH39" i="113" s="1"/>
  <c r="M49" i="113"/>
  <c r="M39" i="113" s="1"/>
  <c r="AK39" i="113" s="1"/>
  <c r="P49" i="113"/>
  <c r="P39" i="113" s="1"/>
  <c r="AN39" i="113" s="1"/>
  <c r="S49" i="113"/>
  <c r="S39" i="113" s="1"/>
  <c r="AQ39" i="113" s="1"/>
  <c r="V49" i="113"/>
  <c r="V39" i="113" s="1"/>
  <c r="AT39" i="113" s="1"/>
  <c r="S38" i="25"/>
  <c r="S39" i="25"/>
  <c r="B52" i="112"/>
  <c r="S45" i="25" s="1"/>
  <c r="W49" i="112"/>
  <c r="V49" i="112"/>
  <c r="U49" i="112"/>
  <c r="T49" i="112"/>
  <c r="S49" i="112"/>
  <c r="R49" i="112"/>
  <c r="Q49" i="112"/>
  <c r="P49" i="112"/>
  <c r="O49" i="112"/>
  <c r="N49" i="112"/>
  <c r="M49" i="112"/>
  <c r="L49" i="112"/>
  <c r="K49" i="112"/>
  <c r="J49" i="112"/>
  <c r="I49" i="112"/>
  <c r="H49" i="112"/>
  <c r="G49" i="112"/>
  <c r="F49" i="112"/>
  <c r="E49" i="112"/>
  <c r="D49" i="112"/>
  <c r="W48" i="112"/>
  <c r="V48" i="112"/>
  <c r="U48" i="112"/>
  <c r="T48" i="112"/>
  <c r="S48" i="112"/>
  <c r="R48" i="112"/>
  <c r="Q48" i="112"/>
  <c r="Q50" i="112" s="1"/>
  <c r="Q40" i="112" s="1"/>
  <c r="AO40" i="112" s="1"/>
  <c r="P48" i="112"/>
  <c r="O48" i="112"/>
  <c r="N48" i="112"/>
  <c r="M48" i="112"/>
  <c r="M50" i="112" s="1"/>
  <c r="M40" i="112" s="1"/>
  <c r="AK40" i="112" s="1"/>
  <c r="L48" i="112"/>
  <c r="K48" i="112"/>
  <c r="J48" i="112"/>
  <c r="I48" i="112"/>
  <c r="H48" i="112"/>
  <c r="G48" i="112"/>
  <c r="F48" i="112"/>
  <c r="E48" i="112"/>
  <c r="D48" i="112"/>
  <c r="AX40" i="112"/>
  <c r="AW40" i="112"/>
  <c r="AX39" i="112"/>
  <c r="AW39" i="112"/>
  <c r="AU39" i="112"/>
  <c r="AT39" i="112"/>
  <c r="AS39" i="112"/>
  <c r="AR39" i="112"/>
  <c r="AQ39" i="112"/>
  <c r="AP39" i="112"/>
  <c r="AO39" i="112"/>
  <c r="AN39" i="112"/>
  <c r="AM39" i="112"/>
  <c r="AL39" i="112"/>
  <c r="AK39" i="112"/>
  <c r="AJ39" i="112"/>
  <c r="AI39" i="112"/>
  <c r="AH39" i="112"/>
  <c r="AG39" i="112"/>
  <c r="AF39" i="112"/>
  <c r="AE39" i="112"/>
  <c r="AD39" i="112"/>
  <c r="AC39" i="112"/>
  <c r="AB39" i="112"/>
  <c r="AX38" i="112"/>
  <c r="AW38" i="112"/>
  <c r="AU38" i="112"/>
  <c r="AT38" i="112"/>
  <c r="AS38" i="112"/>
  <c r="AR38" i="112"/>
  <c r="AQ38" i="112"/>
  <c r="AP38" i="112"/>
  <c r="AO38" i="112"/>
  <c r="AN38" i="112"/>
  <c r="AM38" i="112"/>
  <c r="AL38" i="112"/>
  <c r="AK38" i="112"/>
  <c r="AJ38" i="112"/>
  <c r="AI38" i="112"/>
  <c r="AH38" i="112"/>
  <c r="AG38" i="112"/>
  <c r="AF38" i="112"/>
  <c r="AE38" i="112"/>
  <c r="AD38" i="112"/>
  <c r="AC38" i="112"/>
  <c r="AB38" i="112"/>
  <c r="AX37" i="112"/>
  <c r="AW37" i="112"/>
  <c r="AU37" i="112"/>
  <c r="AT37" i="112"/>
  <c r="AS37" i="112"/>
  <c r="AR37" i="112"/>
  <c r="AQ37" i="112"/>
  <c r="AP37" i="112"/>
  <c r="AO37" i="112"/>
  <c r="AN37" i="112"/>
  <c r="AM37" i="112"/>
  <c r="AL37" i="112"/>
  <c r="AK37" i="112"/>
  <c r="AJ37" i="112"/>
  <c r="AI37" i="112"/>
  <c r="AH37" i="112"/>
  <c r="AG37" i="112"/>
  <c r="AF37" i="112"/>
  <c r="AE37" i="112"/>
  <c r="AD37" i="112"/>
  <c r="AC37" i="112"/>
  <c r="AB37" i="112"/>
  <c r="AX36" i="112"/>
  <c r="AW36" i="112"/>
  <c r="AU36" i="112"/>
  <c r="AT36" i="112"/>
  <c r="AS36" i="112"/>
  <c r="AR36" i="112"/>
  <c r="AQ36" i="112"/>
  <c r="AP36" i="112"/>
  <c r="AO36" i="112"/>
  <c r="AN36" i="112"/>
  <c r="AM36" i="112"/>
  <c r="AL36" i="112"/>
  <c r="AK36" i="112"/>
  <c r="AJ36" i="112"/>
  <c r="AI36" i="112"/>
  <c r="AH36" i="112"/>
  <c r="AG36" i="112"/>
  <c r="AF36" i="112"/>
  <c r="AE36" i="112"/>
  <c r="AD36" i="112"/>
  <c r="AC36" i="112"/>
  <c r="AB36" i="112"/>
  <c r="AX35" i="112"/>
  <c r="AW35" i="112"/>
  <c r="AU35" i="112"/>
  <c r="AT35" i="112"/>
  <c r="AS35" i="112"/>
  <c r="AR35" i="112"/>
  <c r="AQ35" i="112"/>
  <c r="AP35" i="112"/>
  <c r="AO35" i="112"/>
  <c r="AN35" i="112"/>
  <c r="AM35" i="112"/>
  <c r="AL35" i="112"/>
  <c r="AK35" i="112"/>
  <c r="AJ35" i="112"/>
  <c r="AI35" i="112"/>
  <c r="AH35" i="112"/>
  <c r="AG35" i="112"/>
  <c r="AF35" i="112"/>
  <c r="AE35" i="112"/>
  <c r="AD35" i="112"/>
  <c r="AC35" i="112"/>
  <c r="AB35" i="112"/>
  <c r="AX34" i="112"/>
  <c r="AW34" i="112"/>
  <c r="AU34" i="112"/>
  <c r="AT34" i="112"/>
  <c r="AS34" i="112"/>
  <c r="AR34" i="112"/>
  <c r="AQ34" i="112"/>
  <c r="AP34" i="112"/>
  <c r="AO34" i="112"/>
  <c r="AN34" i="112"/>
  <c r="AM34" i="112"/>
  <c r="AL34" i="112"/>
  <c r="AK34" i="112"/>
  <c r="AJ34" i="112"/>
  <c r="AI34" i="112"/>
  <c r="AH34" i="112"/>
  <c r="AG34" i="112"/>
  <c r="AF34" i="112"/>
  <c r="AE34" i="112"/>
  <c r="AD34" i="112"/>
  <c r="AC34" i="112"/>
  <c r="AB34" i="112"/>
  <c r="AX33" i="112"/>
  <c r="AW33" i="112"/>
  <c r="AU33" i="112"/>
  <c r="AT33" i="112"/>
  <c r="AS33" i="112"/>
  <c r="AR33" i="112"/>
  <c r="AQ33" i="112"/>
  <c r="AP33" i="112"/>
  <c r="AO33" i="112"/>
  <c r="AN33" i="112"/>
  <c r="AM33" i="112"/>
  <c r="AL33" i="112"/>
  <c r="AK33" i="112"/>
  <c r="AJ33" i="112"/>
  <c r="AI33" i="112"/>
  <c r="AH33" i="112"/>
  <c r="AG33" i="112"/>
  <c r="AF33" i="112"/>
  <c r="AE33" i="112"/>
  <c r="AD33" i="112"/>
  <c r="AC33" i="112"/>
  <c r="AB33" i="112"/>
  <c r="AX32" i="112"/>
  <c r="AW32" i="112"/>
  <c r="AU32" i="112"/>
  <c r="AT32" i="112"/>
  <c r="AS32" i="112"/>
  <c r="AR32" i="112"/>
  <c r="AQ32" i="112"/>
  <c r="AP32" i="112"/>
  <c r="AO32" i="112"/>
  <c r="AN32" i="112"/>
  <c r="AM32" i="112"/>
  <c r="AL32" i="112"/>
  <c r="AK32" i="112"/>
  <c r="AJ32" i="112"/>
  <c r="AI32" i="112"/>
  <c r="AH32" i="112"/>
  <c r="AG32" i="112"/>
  <c r="AF32" i="112"/>
  <c r="AE32" i="112"/>
  <c r="AD32" i="112"/>
  <c r="AC32" i="112"/>
  <c r="AB32" i="112"/>
  <c r="AX31" i="112"/>
  <c r="AW31" i="112"/>
  <c r="AU31" i="112"/>
  <c r="AT31" i="112"/>
  <c r="AS31" i="112"/>
  <c r="AR31" i="112"/>
  <c r="AQ31" i="112"/>
  <c r="AP31" i="112"/>
  <c r="AO31" i="112"/>
  <c r="AN31" i="112"/>
  <c r="AM31" i="112"/>
  <c r="AL31" i="112"/>
  <c r="AK31" i="112"/>
  <c r="AJ31" i="112"/>
  <c r="AI31" i="112"/>
  <c r="AH31" i="112"/>
  <c r="AG31" i="112"/>
  <c r="AF31" i="112"/>
  <c r="AE31" i="112"/>
  <c r="AD31" i="112"/>
  <c r="AC31" i="112"/>
  <c r="AB31" i="112"/>
  <c r="AX30" i="112"/>
  <c r="AW30" i="112"/>
  <c r="AU30" i="112"/>
  <c r="AT30" i="112"/>
  <c r="AS30" i="112"/>
  <c r="AR30" i="112"/>
  <c r="AQ30" i="112"/>
  <c r="AP30" i="112"/>
  <c r="AO30" i="112"/>
  <c r="AN30" i="112"/>
  <c r="AM30" i="112"/>
  <c r="AL30" i="112"/>
  <c r="AK30" i="112"/>
  <c r="AJ30" i="112"/>
  <c r="AI30" i="112"/>
  <c r="AH30" i="112"/>
  <c r="AG30" i="112"/>
  <c r="AF30" i="112"/>
  <c r="AE30" i="112"/>
  <c r="AD30" i="112"/>
  <c r="AC30" i="112"/>
  <c r="AB30" i="112"/>
  <c r="AX29" i="112"/>
  <c r="AW29" i="112"/>
  <c r="AU29" i="112"/>
  <c r="AT29" i="112"/>
  <c r="AS29" i="112"/>
  <c r="AR29" i="112"/>
  <c r="AQ29" i="112"/>
  <c r="AP29" i="112"/>
  <c r="AO29" i="112"/>
  <c r="AN29" i="112"/>
  <c r="AM29" i="112"/>
  <c r="AL29" i="112"/>
  <c r="AK29" i="112"/>
  <c r="AJ29" i="112"/>
  <c r="AI29" i="112"/>
  <c r="AH29" i="112"/>
  <c r="AG29" i="112"/>
  <c r="AF29" i="112"/>
  <c r="AE29" i="112"/>
  <c r="AD29" i="112"/>
  <c r="AC29" i="112"/>
  <c r="AB29" i="112"/>
  <c r="AX28" i="112"/>
  <c r="AW28" i="112"/>
  <c r="AU28" i="112"/>
  <c r="AT28" i="112"/>
  <c r="AS28" i="112"/>
  <c r="AR28" i="112"/>
  <c r="AQ28" i="112"/>
  <c r="AP28" i="112"/>
  <c r="AO28" i="112"/>
  <c r="AN28" i="112"/>
  <c r="AM28" i="112"/>
  <c r="AL28" i="112"/>
  <c r="AK28" i="112"/>
  <c r="AJ28" i="112"/>
  <c r="AI28" i="112"/>
  <c r="AH28" i="112"/>
  <c r="AG28" i="112"/>
  <c r="AF28" i="112"/>
  <c r="AE28" i="112"/>
  <c r="AD28" i="112"/>
  <c r="AC28" i="112"/>
  <c r="AB28" i="112"/>
  <c r="AX27" i="112"/>
  <c r="AW27" i="112"/>
  <c r="AU27" i="112"/>
  <c r="AT27" i="112"/>
  <c r="AS27" i="112"/>
  <c r="AR27" i="112"/>
  <c r="AQ27" i="112"/>
  <c r="AP27" i="112"/>
  <c r="AO27" i="112"/>
  <c r="AN27" i="112"/>
  <c r="AM27" i="112"/>
  <c r="AL27" i="112"/>
  <c r="AK27" i="112"/>
  <c r="AJ27" i="112"/>
  <c r="AI27" i="112"/>
  <c r="AH27" i="112"/>
  <c r="AG27" i="112"/>
  <c r="AF27" i="112"/>
  <c r="AE27" i="112"/>
  <c r="AD27" i="112"/>
  <c r="AC27" i="112"/>
  <c r="AB27" i="112"/>
  <c r="AX26" i="112"/>
  <c r="AW26" i="112"/>
  <c r="AU26" i="112"/>
  <c r="AT26" i="112"/>
  <c r="AS26" i="112"/>
  <c r="AR26" i="112"/>
  <c r="AQ26" i="112"/>
  <c r="AP26" i="112"/>
  <c r="AO26" i="112"/>
  <c r="AN26" i="112"/>
  <c r="AM26" i="112"/>
  <c r="AL26" i="112"/>
  <c r="AK26" i="112"/>
  <c r="AJ26" i="112"/>
  <c r="AI26" i="112"/>
  <c r="AH26" i="112"/>
  <c r="AG26" i="112"/>
  <c r="AF26" i="112"/>
  <c r="AE26" i="112"/>
  <c r="AD26" i="112"/>
  <c r="AC26" i="112"/>
  <c r="AB26" i="112"/>
  <c r="AX25" i="112"/>
  <c r="AW25" i="112"/>
  <c r="AU25" i="112"/>
  <c r="AT25" i="112"/>
  <c r="AS25" i="112"/>
  <c r="AR25" i="112"/>
  <c r="AQ25" i="112"/>
  <c r="AP25" i="112"/>
  <c r="AO25" i="112"/>
  <c r="AN25" i="112"/>
  <c r="AM25" i="112"/>
  <c r="AL25" i="112"/>
  <c r="AK25" i="112"/>
  <c r="AJ25" i="112"/>
  <c r="AI25" i="112"/>
  <c r="AH25" i="112"/>
  <c r="AG25" i="112"/>
  <c r="AF25" i="112"/>
  <c r="AE25" i="112"/>
  <c r="AD25" i="112"/>
  <c r="AC25" i="112"/>
  <c r="AB25" i="112"/>
  <c r="AX24" i="112"/>
  <c r="AW24" i="112"/>
  <c r="AU24" i="112"/>
  <c r="AT24" i="112"/>
  <c r="AS24" i="112"/>
  <c r="AR24" i="112"/>
  <c r="AQ24" i="112"/>
  <c r="AP24" i="112"/>
  <c r="AO24" i="112"/>
  <c r="AN24" i="112"/>
  <c r="AM24" i="112"/>
  <c r="AL24" i="112"/>
  <c r="AK24" i="112"/>
  <c r="AJ24" i="112"/>
  <c r="AI24" i="112"/>
  <c r="AH24" i="112"/>
  <c r="AG24" i="112"/>
  <c r="AF24" i="112"/>
  <c r="AE24" i="112"/>
  <c r="AD24" i="112"/>
  <c r="AC24" i="112"/>
  <c r="AB24" i="112"/>
  <c r="AX23" i="112"/>
  <c r="AW23" i="112"/>
  <c r="AU23" i="112"/>
  <c r="AT23" i="112"/>
  <c r="AS23" i="112"/>
  <c r="AR23" i="112"/>
  <c r="AQ23" i="112"/>
  <c r="AP23" i="112"/>
  <c r="AO23" i="112"/>
  <c r="AN23" i="112"/>
  <c r="AM23" i="112"/>
  <c r="AL23" i="112"/>
  <c r="AK23" i="112"/>
  <c r="AJ23" i="112"/>
  <c r="AI23" i="112"/>
  <c r="AH23" i="112"/>
  <c r="AG23" i="112"/>
  <c r="AF23" i="112"/>
  <c r="AE23" i="112"/>
  <c r="AD23" i="112"/>
  <c r="AC23" i="112"/>
  <c r="AB23" i="112"/>
  <c r="AX22" i="112"/>
  <c r="AW22" i="112"/>
  <c r="AU22" i="112"/>
  <c r="AT22" i="112"/>
  <c r="AS22" i="112"/>
  <c r="AR22" i="112"/>
  <c r="AQ22" i="112"/>
  <c r="AP22" i="112"/>
  <c r="AO22" i="112"/>
  <c r="AN22" i="112"/>
  <c r="AM22" i="112"/>
  <c r="AL22" i="112"/>
  <c r="AK22" i="112"/>
  <c r="AJ22" i="112"/>
  <c r="AI22" i="112"/>
  <c r="AH22" i="112"/>
  <c r="AG22" i="112"/>
  <c r="AF22" i="112"/>
  <c r="AE22" i="112"/>
  <c r="AD22" i="112"/>
  <c r="AC22" i="112"/>
  <c r="AB22" i="112"/>
  <c r="AX21" i="112"/>
  <c r="AW21" i="112"/>
  <c r="AU21" i="112"/>
  <c r="AT21" i="112"/>
  <c r="AS21" i="112"/>
  <c r="AR21" i="112"/>
  <c r="AQ21" i="112"/>
  <c r="AP21" i="112"/>
  <c r="AO21" i="112"/>
  <c r="AN21" i="112"/>
  <c r="AM21" i="112"/>
  <c r="AL21" i="112"/>
  <c r="AK21" i="112"/>
  <c r="AJ21" i="112"/>
  <c r="AI21" i="112"/>
  <c r="AH21" i="112"/>
  <c r="AG21" i="112"/>
  <c r="AF21" i="112"/>
  <c r="AE21" i="112"/>
  <c r="AD21" i="112"/>
  <c r="AC21" i="112"/>
  <c r="AB21" i="112"/>
  <c r="AX20" i="112"/>
  <c r="AW20" i="112"/>
  <c r="AU20" i="112"/>
  <c r="AT20" i="112"/>
  <c r="AS20" i="112"/>
  <c r="AR20" i="112"/>
  <c r="AQ20" i="112"/>
  <c r="AP20" i="112"/>
  <c r="AO20" i="112"/>
  <c r="AN20" i="112"/>
  <c r="AM20" i="112"/>
  <c r="AL20" i="112"/>
  <c r="AK20" i="112"/>
  <c r="AJ20" i="112"/>
  <c r="AI20" i="112"/>
  <c r="AH20" i="112"/>
  <c r="AG20" i="112"/>
  <c r="AF20" i="112"/>
  <c r="AE20" i="112"/>
  <c r="AD20" i="112"/>
  <c r="AC20" i="112"/>
  <c r="AB20" i="112"/>
  <c r="AX19" i="112"/>
  <c r="AW19" i="112"/>
  <c r="AU19" i="112"/>
  <c r="AT19" i="112"/>
  <c r="AS19" i="112"/>
  <c r="AR19" i="112"/>
  <c r="AQ19" i="112"/>
  <c r="AP19" i="112"/>
  <c r="AO19" i="112"/>
  <c r="AN19" i="112"/>
  <c r="AM19" i="112"/>
  <c r="AL19" i="112"/>
  <c r="AK19" i="112"/>
  <c r="AJ19" i="112"/>
  <c r="AI19" i="112"/>
  <c r="AH19" i="112"/>
  <c r="AG19" i="112"/>
  <c r="AF19" i="112"/>
  <c r="AE19" i="112"/>
  <c r="AD19" i="112"/>
  <c r="AC19" i="112"/>
  <c r="AB19" i="112"/>
  <c r="AX18" i="112"/>
  <c r="AW18" i="112"/>
  <c r="AU18" i="112"/>
  <c r="AT18" i="112"/>
  <c r="AS18" i="112"/>
  <c r="AR18" i="112"/>
  <c r="AQ18" i="112"/>
  <c r="AP18" i="112"/>
  <c r="AO18" i="112"/>
  <c r="AN18" i="112"/>
  <c r="AM18" i="112"/>
  <c r="AL18" i="112"/>
  <c r="AK18" i="112"/>
  <c r="AJ18" i="112"/>
  <c r="AI18" i="112"/>
  <c r="AH18" i="112"/>
  <c r="AG18" i="112"/>
  <c r="AF18" i="112"/>
  <c r="AE18" i="112"/>
  <c r="AD18" i="112"/>
  <c r="AC18" i="112"/>
  <c r="AB18" i="112"/>
  <c r="AX17" i="112"/>
  <c r="AW17" i="112"/>
  <c r="AU17" i="112"/>
  <c r="AT17" i="112"/>
  <c r="AS17" i="112"/>
  <c r="AR17" i="112"/>
  <c r="AQ17" i="112"/>
  <c r="AP17" i="112"/>
  <c r="AO17" i="112"/>
  <c r="AN17" i="112"/>
  <c r="AM17" i="112"/>
  <c r="AL17" i="112"/>
  <c r="AK17" i="112"/>
  <c r="AJ17" i="112"/>
  <c r="AI17" i="112"/>
  <c r="AH17" i="112"/>
  <c r="AG17" i="112"/>
  <c r="AF17" i="112"/>
  <c r="AE17" i="112"/>
  <c r="AD17" i="112"/>
  <c r="AC17" i="112"/>
  <c r="AB17" i="112"/>
  <c r="AX16" i="112"/>
  <c r="AW16" i="112"/>
  <c r="AU16" i="112"/>
  <c r="AT16" i="112"/>
  <c r="AS16" i="112"/>
  <c r="AR16" i="112"/>
  <c r="AQ16" i="112"/>
  <c r="AP16" i="112"/>
  <c r="AO16" i="112"/>
  <c r="AN16" i="112"/>
  <c r="AM16" i="112"/>
  <c r="AL16" i="112"/>
  <c r="AK16" i="112"/>
  <c r="AJ16" i="112"/>
  <c r="AI16" i="112"/>
  <c r="AH16" i="112"/>
  <c r="AG16" i="112"/>
  <c r="AF16" i="112"/>
  <c r="AE16" i="112"/>
  <c r="AD16" i="112"/>
  <c r="AC16" i="112"/>
  <c r="AB16" i="112"/>
  <c r="AX15" i="112"/>
  <c r="AW15" i="112"/>
  <c r="AU15" i="112"/>
  <c r="AT15" i="112"/>
  <c r="AS15" i="112"/>
  <c r="AR15" i="112"/>
  <c r="AQ15" i="112"/>
  <c r="AP15" i="112"/>
  <c r="AO15" i="112"/>
  <c r="AN15" i="112"/>
  <c r="AM15" i="112"/>
  <c r="AL15" i="112"/>
  <c r="AK15" i="112"/>
  <c r="AJ15" i="112"/>
  <c r="AI15" i="112"/>
  <c r="AH15" i="112"/>
  <c r="AG15" i="112"/>
  <c r="AF15" i="112"/>
  <c r="AE15" i="112"/>
  <c r="AD15" i="112"/>
  <c r="AC15" i="112"/>
  <c r="AB15" i="112"/>
  <c r="AX14" i="112"/>
  <c r="AW14" i="112"/>
  <c r="AU14" i="112"/>
  <c r="AT14" i="112"/>
  <c r="AS14" i="112"/>
  <c r="AR14" i="112"/>
  <c r="AQ14" i="112"/>
  <c r="AP14" i="112"/>
  <c r="AO14" i="112"/>
  <c r="AN14" i="112"/>
  <c r="AM14" i="112"/>
  <c r="AL14" i="112"/>
  <c r="AK14" i="112"/>
  <c r="AJ14" i="112"/>
  <c r="AI14" i="112"/>
  <c r="AH14" i="112"/>
  <c r="AG14" i="112"/>
  <c r="AF14" i="112"/>
  <c r="AE14" i="112"/>
  <c r="AD14" i="112"/>
  <c r="AC14" i="112"/>
  <c r="AB14" i="112"/>
  <c r="AX13" i="112"/>
  <c r="AW13" i="112"/>
  <c r="AU13" i="112"/>
  <c r="AT13" i="112"/>
  <c r="AS13" i="112"/>
  <c r="AR13" i="112"/>
  <c r="AQ13" i="112"/>
  <c r="AP13" i="112"/>
  <c r="AO13" i="112"/>
  <c r="AN13" i="112"/>
  <c r="AM13" i="112"/>
  <c r="AL13" i="112"/>
  <c r="AK13" i="112"/>
  <c r="AJ13" i="112"/>
  <c r="AI13" i="112"/>
  <c r="AH13" i="112"/>
  <c r="AG13" i="112"/>
  <c r="AF13" i="112"/>
  <c r="AE13" i="112"/>
  <c r="AD13" i="112"/>
  <c r="AC13" i="112"/>
  <c r="AB13" i="112"/>
  <c r="AX12" i="112"/>
  <c r="AW12" i="112"/>
  <c r="AU12" i="112"/>
  <c r="AT12" i="112"/>
  <c r="AS12" i="112"/>
  <c r="AR12" i="112"/>
  <c r="AQ12" i="112"/>
  <c r="AP12" i="112"/>
  <c r="AO12" i="112"/>
  <c r="AN12" i="112"/>
  <c r="AM12" i="112"/>
  <c r="AL12" i="112"/>
  <c r="AK12" i="112"/>
  <c r="AJ12" i="112"/>
  <c r="AI12" i="112"/>
  <c r="AH12" i="112"/>
  <c r="AG12" i="112"/>
  <c r="AF12" i="112"/>
  <c r="AE12" i="112"/>
  <c r="AD12" i="112"/>
  <c r="AC12" i="112"/>
  <c r="AB12" i="112"/>
  <c r="AX11" i="112"/>
  <c r="AW11" i="112"/>
  <c r="AU11" i="112"/>
  <c r="AT11" i="112"/>
  <c r="AS11" i="112"/>
  <c r="AR11" i="112"/>
  <c r="AQ11" i="112"/>
  <c r="AP11" i="112"/>
  <c r="AO11" i="112"/>
  <c r="AN11" i="112"/>
  <c r="AM11" i="112"/>
  <c r="AL11" i="112"/>
  <c r="AK11" i="112"/>
  <c r="AJ11" i="112"/>
  <c r="AI11" i="112"/>
  <c r="AH11" i="112"/>
  <c r="AG11" i="112"/>
  <c r="AF11" i="112"/>
  <c r="AE11" i="112"/>
  <c r="AD11" i="112"/>
  <c r="AC11" i="112"/>
  <c r="AB11" i="112"/>
  <c r="AX10" i="112"/>
  <c r="AW10" i="112"/>
  <c r="AU10" i="112"/>
  <c r="AT10" i="112"/>
  <c r="AS10" i="112"/>
  <c r="AR10" i="112"/>
  <c r="AQ10" i="112"/>
  <c r="AP10" i="112"/>
  <c r="AO10" i="112"/>
  <c r="AN10" i="112"/>
  <c r="AM10" i="112"/>
  <c r="AL10" i="112"/>
  <c r="AK10" i="112"/>
  <c r="AJ10" i="112"/>
  <c r="AI10" i="112"/>
  <c r="AH10" i="112"/>
  <c r="AG10" i="112"/>
  <c r="AF10" i="112"/>
  <c r="AE10" i="112"/>
  <c r="AD10" i="112"/>
  <c r="AC10" i="112"/>
  <c r="AB10" i="112"/>
  <c r="AX9" i="112"/>
  <c r="AW9" i="112"/>
  <c r="AU9" i="112"/>
  <c r="AT9" i="112"/>
  <c r="AS9" i="112"/>
  <c r="AR9" i="112"/>
  <c r="AQ9" i="112"/>
  <c r="AP9" i="112"/>
  <c r="AO9" i="112"/>
  <c r="AN9" i="112"/>
  <c r="AM9" i="112"/>
  <c r="AL9" i="112"/>
  <c r="AK9" i="112"/>
  <c r="AJ9" i="112"/>
  <c r="AI9" i="112"/>
  <c r="AH9" i="112"/>
  <c r="AG9" i="112"/>
  <c r="AF9" i="112"/>
  <c r="AE9" i="112"/>
  <c r="AD9" i="112"/>
  <c r="AC9" i="112"/>
  <c r="AB9" i="112"/>
  <c r="AX8" i="112"/>
  <c r="AW8" i="112"/>
  <c r="AU8" i="112"/>
  <c r="AT8" i="112"/>
  <c r="AS8" i="112"/>
  <c r="AR8" i="112"/>
  <c r="AQ8" i="112"/>
  <c r="AP8" i="112"/>
  <c r="AO8" i="112"/>
  <c r="AN8" i="112"/>
  <c r="AM8" i="112"/>
  <c r="AL8" i="112"/>
  <c r="AK8" i="112"/>
  <c r="AJ8" i="112"/>
  <c r="AI8" i="112"/>
  <c r="AH8" i="112"/>
  <c r="AG8" i="112"/>
  <c r="AF8" i="112"/>
  <c r="AE8" i="112"/>
  <c r="AD8" i="112"/>
  <c r="AC8" i="112"/>
  <c r="AB8" i="112"/>
  <c r="AX7" i="112"/>
  <c r="AW7" i="112"/>
  <c r="AU7" i="112"/>
  <c r="AT7" i="112"/>
  <c r="AS7" i="112"/>
  <c r="AR7" i="112"/>
  <c r="AQ7" i="112"/>
  <c r="AP7" i="112"/>
  <c r="AO7" i="112"/>
  <c r="AN7" i="112"/>
  <c r="AM7" i="112"/>
  <c r="AL7" i="112"/>
  <c r="AK7" i="112"/>
  <c r="AJ7" i="112"/>
  <c r="AI7" i="112"/>
  <c r="AH7" i="112"/>
  <c r="AG7" i="112"/>
  <c r="AF7" i="112"/>
  <c r="AE7" i="112"/>
  <c r="AD7" i="112"/>
  <c r="AC7" i="112"/>
  <c r="AB7" i="112"/>
  <c r="AX6" i="112"/>
  <c r="AW6" i="112"/>
  <c r="AU6" i="112"/>
  <c r="AT6" i="112"/>
  <c r="AS6" i="112"/>
  <c r="AR6" i="112"/>
  <c r="AQ6" i="112"/>
  <c r="AP6" i="112"/>
  <c r="AO6" i="112"/>
  <c r="AN6" i="112"/>
  <c r="AM6" i="112"/>
  <c r="AL6" i="112"/>
  <c r="AK6" i="112"/>
  <c r="AJ6" i="112"/>
  <c r="AI6" i="112"/>
  <c r="AH6" i="112"/>
  <c r="AG6" i="112"/>
  <c r="AF6" i="112"/>
  <c r="AE6" i="112"/>
  <c r="AD6" i="112"/>
  <c r="AC6" i="112"/>
  <c r="AB6" i="112"/>
  <c r="AX5" i="112"/>
  <c r="AW5" i="112"/>
  <c r="AU5" i="112"/>
  <c r="AT5" i="112"/>
  <c r="AS5" i="112"/>
  <c r="AR5" i="112"/>
  <c r="AQ5" i="112"/>
  <c r="AP5" i="112"/>
  <c r="AO5" i="112"/>
  <c r="AN5" i="112"/>
  <c r="AM5" i="112"/>
  <c r="AL5" i="112"/>
  <c r="AK5" i="112"/>
  <c r="AJ5" i="112"/>
  <c r="AI5" i="112"/>
  <c r="AH5" i="112"/>
  <c r="AG5" i="112"/>
  <c r="AF5" i="112"/>
  <c r="AE5" i="112"/>
  <c r="AD5" i="112"/>
  <c r="AC5" i="112"/>
  <c r="AB5" i="112"/>
  <c r="AX4" i="112"/>
  <c r="AW4" i="112"/>
  <c r="AU4" i="112"/>
  <c r="AT4" i="112"/>
  <c r="AS4" i="112"/>
  <c r="AR4" i="112"/>
  <c r="AQ4" i="112"/>
  <c r="AP4" i="112"/>
  <c r="AO4" i="112"/>
  <c r="AN4" i="112"/>
  <c r="AM4" i="112"/>
  <c r="AL4" i="112"/>
  <c r="AK4" i="112"/>
  <c r="AJ4" i="112"/>
  <c r="AI4" i="112"/>
  <c r="AH4" i="112"/>
  <c r="AG4" i="112"/>
  <c r="AF4" i="112"/>
  <c r="AE4" i="112"/>
  <c r="AD4" i="112"/>
  <c r="AC4" i="112"/>
  <c r="AB4" i="112"/>
  <c r="AX3" i="112"/>
  <c r="AW3" i="112"/>
  <c r="AU3" i="112"/>
  <c r="AT3" i="112"/>
  <c r="AS3" i="112"/>
  <c r="AR3" i="112"/>
  <c r="AQ3" i="112"/>
  <c r="AP3" i="112"/>
  <c r="AO3" i="112"/>
  <c r="AN3" i="112"/>
  <c r="AM3" i="112"/>
  <c r="AL3" i="112"/>
  <c r="AK3" i="112"/>
  <c r="AJ3" i="112"/>
  <c r="AI3" i="112"/>
  <c r="AH3" i="112"/>
  <c r="AG3" i="112"/>
  <c r="AF3" i="112"/>
  <c r="AE3" i="112"/>
  <c r="AD3" i="112"/>
  <c r="AC3" i="112"/>
  <c r="AB3" i="112"/>
  <c r="AJ42" i="25"/>
  <c r="AJ3" i="25"/>
  <c r="AJ4" i="25"/>
  <c r="AJ9" i="25"/>
  <c r="AJ13" i="25"/>
  <c r="AJ20" i="25"/>
  <c r="AJ38" i="25"/>
  <c r="AJ10" i="25"/>
  <c r="AJ7" i="25"/>
  <c r="AJ8" i="25"/>
  <c r="AJ6" i="25"/>
  <c r="AJ18" i="25"/>
  <c r="AJ28" i="25"/>
  <c r="AJ17" i="25"/>
  <c r="AJ22" i="25"/>
  <c r="AJ15" i="25"/>
  <c r="AJ24" i="25"/>
  <c r="AJ19" i="25"/>
  <c r="AJ11" i="25"/>
  <c r="AJ39" i="25"/>
  <c r="AJ26" i="25"/>
  <c r="AJ25" i="25"/>
  <c r="AJ32" i="25"/>
  <c r="AJ21" i="25"/>
  <c r="AJ23" i="25"/>
  <c r="AJ14" i="25"/>
  <c r="AJ29" i="25"/>
  <c r="AJ33" i="25"/>
  <c r="AJ27" i="25"/>
  <c r="AJ31" i="25"/>
  <c r="AJ30" i="25"/>
  <c r="AJ16" i="25"/>
  <c r="AJ34" i="25"/>
  <c r="AJ12" i="25"/>
  <c r="AJ36" i="25"/>
  <c r="AJ37" i="25"/>
  <c r="AJ35" i="25"/>
  <c r="AJ5" i="25"/>
  <c r="R3" i="25"/>
  <c r="R4" i="25"/>
  <c r="R9" i="25"/>
  <c r="R13" i="25"/>
  <c r="R20" i="25"/>
  <c r="R38" i="25"/>
  <c r="R10" i="25"/>
  <c r="R7" i="25"/>
  <c r="R8" i="25"/>
  <c r="R6" i="25"/>
  <c r="R18" i="25"/>
  <c r="R28" i="25"/>
  <c r="R17" i="25"/>
  <c r="R22" i="25"/>
  <c r="R15" i="25"/>
  <c r="R24" i="25"/>
  <c r="R19" i="25"/>
  <c r="R11" i="25"/>
  <c r="R39" i="25"/>
  <c r="R26" i="25"/>
  <c r="R25" i="25"/>
  <c r="R32" i="25"/>
  <c r="R21" i="25"/>
  <c r="R23" i="25"/>
  <c r="R14" i="25"/>
  <c r="R29" i="25"/>
  <c r="R33" i="25"/>
  <c r="R27" i="25"/>
  <c r="R31" i="25"/>
  <c r="R30" i="25"/>
  <c r="R16" i="25"/>
  <c r="R34" i="25"/>
  <c r="R12" i="25"/>
  <c r="R36" i="25"/>
  <c r="R37" i="25"/>
  <c r="R35" i="25"/>
  <c r="R42" i="25"/>
  <c r="R45" i="25"/>
  <c r="R5" i="25"/>
  <c r="B51" i="111"/>
  <c r="W48" i="111"/>
  <c r="V48" i="111"/>
  <c r="U48" i="111"/>
  <c r="T48" i="111"/>
  <c r="S48" i="111"/>
  <c r="R48" i="111"/>
  <c r="Q48" i="111"/>
  <c r="P48" i="111"/>
  <c r="O48" i="111"/>
  <c r="N48" i="111"/>
  <c r="M48" i="111"/>
  <c r="L48" i="111"/>
  <c r="K48" i="111"/>
  <c r="J48" i="111"/>
  <c r="I48" i="111"/>
  <c r="H48" i="111"/>
  <c r="G48" i="111"/>
  <c r="F48" i="111"/>
  <c r="E48" i="111"/>
  <c r="D48" i="111"/>
  <c r="W47" i="111"/>
  <c r="V47" i="111"/>
  <c r="U47" i="111"/>
  <c r="T47" i="111"/>
  <c r="S47" i="111"/>
  <c r="R47" i="111"/>
  <c r="Q47" i="111"/>
  <c r="P47" i="111"/>
  <c r="O47" i="111"/>
  <c r="N47" i="111"/>
  <c r="M47" i="111"/>
  <c r="L47" i="111"/>
  <c r="K47" i="111"/>
  <c r="J47" i="111"/>
  <c r="I47" i="111"/>
  <c r="H47" i="111"/>
  <c r="G47" i="111"/>
  <c r="F47" i="111"/>
  <c r="E47" i="111"/>
  <c r="D47" i="111"/>
  <c r="AX39" i="111"/>
  <c r="AW39" i="111"/>
  <c r="AX38" i="111"/>
  <c r="AW38" i="111"/>
  <c r="AU38" i="111"/>
  <c r="AT38" i="111"/>
  <c r="AS38" i="111"/>
  <c r="AR38" i="111"/>
  <c r="AQ38" i="111"/>
  <c r="AP38" i="111"/>
  <c r="AO38" i="111"/>
  <c r="AN38" i="111"/>
  <c r="AM38" i="111"/>
  <c r="AL38" i="111"/>
  <c r="AK38" i="111"/>
  <c r="AJ38" i="111"/>
  <c r="AI38" i="111"/>
  <c r="AH38" i="111"/>
  <c r="AG38" i="111"/>
  <c r="AF38" i="111"/>
  <c r="AE38" i="111"/>
  <c r="AD38" i="111"/>
  <c r="AC38" i="111"/>
  <c r="AB38" i="111"/>
  <c r="AX37" i="111"/>
  <c r="AW37" i="111"/>
  <c r="C37" i="111" s="1"/>
  <c r="AU37" i="111"/>
  <c r="AT37" i="111"/>
  <c r="AS37" i="111"/>
  <c r="AR37" i="111"/>
  <c r="AQ37" i="111"/>
  <c r="AP37" i="111"/>
  <c r="AO37" i="111"/>
  <c r="AN37" i="111"/>
  <c r="AM37" i="111"/>
  <c r="AL37" i="111"/>
  <c r="AK37" i="111"/>
  <c r="AJ37" i="111"/>
  <c r="AI37" i="111"/>
  <c r="AH37" i="111"/>
  <c r="AG37" i="111"/>
  <c r="AF37" i="111"/>
  <c r="AE37" i="111"/>
  <c r="AD37" i="111"/>
  <c r="AC37" i="111"/>
  <c r="AB37" i="111"/>
  <c r="AX36" i="111"/>
  <c r="AW36" i="111"/>
  <c r="AU36" i="111"/>
  <c r="AT36" i="111"/>
  <c r="AS36" i="111"/>
  <c r="AR36" i="111"/>
  <c r="AQ36" i="111"/>
  <c r="AP36" i="111"/>
  <c r="AO36" i="111"/>
  <c r="AN36" i="111"/>
  <c r="AM36" i="111"/>
  <c r="AL36" i="111"/>
  <c r="AK36" i="111"/>
  <c r="AJ36" i="111"/>
  <c r="AI36" i="111"/>
  <c r="AH36" i="111"/>
  <c r="AG36" i="111"/>
  <c r="AF36" i="111"/>
  <c r="AE36" i="111"/>
  <c r="AD36" i="111"/>
  <c r="AC36" i="111"/>
  <c r="AB36" i="111"/>
  <c r="AX35" i="111"/>
  <c r="AW35" i="111"/>
  <c r="AU35" i="111"/>
  <c r="AT35" i="111"/>
  <c r="AS35" i="111"/>
  <c r="AR35" i="111"/>
  <c r="AQ35" i="111"/>
  <c r="AP35" i="111"/>
  <c r="AO35" i="111"/>
  <c r="AN35" i="111"/>
  <c r="AM35" i="111"/>
  <c r="AL35" i="111"/>
  <c r="AK35" i="111"/>
  <c r="AJ35" i="111"/>
  <c r="AI35" i="111"/>
  <c r="AH35" i="111"/>
  <c r="AG35" i="111"/>
  <c r="AF35" i="111"/>
  <c r="AE35" i="111"/>
  <c r="AD35" i="111"/>
  <c r="AC35" i="111"/>
  <c r="AB35" i="111"/>
  <c r="AX34" i="111"/>
  <c r="AW34" i="111"/>
  <c r="AU34" i="111"/>
  <c r="AT34" i="111"/>
  <c r="AS34" i="111"/>
  <c r="AR34" i="111"/>
  <c r="AQ34" i="111"/>
  <c r="AP34" i="111"/>
  <c r="AO34" i="111"/>
  <c r="AN34" i="111"/>
  <c r="AM34" i="111"/>
  <c r="AL34" i="111"/>
  <c r="AK34" i="111"/>
  <c r="AJ34" i="111"/>
  <c r="AI34" i="111"/>
  <c r="AH34" i="111"/>
  <c r="AG34" i="111"/>
  <c r="AF34" i="111"/>
  <c r="AE34" i="111"/>
  <c r="AD34" i="111"/>
  <c r="AC34" i="111"/>
  <c r="AB34" i="111"/>
  <c r="AX33" i="111"/>
  <c r="AW33" i="111"/>
  <c r="AU33" i="111"/>
  <c r="AT33" i="111"/>
  <c r="AS33" i="111"/>
  <c r="AR33" i="111"/>
  <c r="AQ33" i="111"/>
  <c r="AP33" i="111"/>
  <c r="AO33" i="111"/>
  <c r="AN33" i="111"/>
  <c r="AM33" i="111"/>
  <c r="AL33" i="111"/>
  <c r="AK33" i="111"/>
  <c r="AJ33" i="111"/>
  <c r="AI33" i="111"/>
  <c r="AH33" i="111"/>
  <c r="AG33" i="111"/>
  <c r="AF33" i="111"/>
  <c r="AE33" i="111"/>
  <c r="AD33" i="111"/>
  <c r="AC33" i="111"/>
  <c r="AB33" i="111"/>
  <c r="AX32" i="111"/>
  <c r="AW32" i="111"/>
  <c r="AU32" i="111"/>
  <c r="AT32" i="111"/>
  <c r="AS32" i="111"/>
  <c r="AR32" i="111"/>
  <c r="AQ32" i="111"/>
  <c r="AP32" i="111"/>
  <c r="AO32" i="111"/>
  <c r="AN32" i="111"/>
  <c r="AM32" i="111"/>
  <c r="AL32" i="111"/>
  <c r="AK32" i="111"/>
  <c r="AJ32" i="111"/>
  <c r="AI32" i="111"/>
  <c r="AH32" i="111"/>
  <c r="AG32" i="111"/>
  <c r="AF32" i="111"/>
  <c r="AE32" i="111"/>
  <c r="AD32" i="111"/>
  <c r="AC32" i="111"/>
  <c r="AB32" i="111"/>
  <c r="AX31" i="111"/>
  <c r="AW31" i="111"/>
  <c r="AU31" i="111"/>
  <c r="AT31" i="111"/>
  <c r="AS31" i="111"/>
  <c r="AR31" i="111"/>
  <c r="AQ31" i="111"/>
  <c r="AP31" i="111"/>
  <c r="AO31" i="111"/>
  <c r="AN31" i="111"/>
  <c r="AM31" i="111"/>
  <c r="AL31" i="111"/>
  <c r="AK31" i="111"/>
  <c r="AJ31" i="111"/>
  <c r="AI31" i="111"/>
  <c r="AH31" i="111"/>
  <c r="AG31" i="111"/>
  <c r="AF31" i="111"/>
  <c r="AE31" i="111"/>
  <c r="AD31" i="111"/>
  <c r="AC31" i="111"/>
  <c r="AB31" i="111"/>
  <c r="AX30" i="111"/>
  <c r="AW30" i="111"/>
  <c r="AU30" i="111"/>
  <c r="AT30" i="111"/>
  <c r="AS30" i="111"/>
  <c r="AR30" i="111"/>
  <c r="AQ30" i="111"/>
  <c r="AP30" i="111"/>
  <c r="AO30" i="111"/>
  <c r="AN30" i="111"/>
  <c r="AM30" i="111"/>
  <c r="AL30" i="111"/>
  <c r="AK30" i="111"/>
  <c r="AJ30" i="111"/>
  <c r="AI30" i="111"/>
  <c r="AH30" i="111"/>
  <c r="AG30" i="111"/>
  <c r="AF30" i="111"/>
  <c r="AE30" i="111"/>
  <c r="AD30" i="111"/>
  <c r="AC30" i="111"/>
  <c r="AB30" i="111"/>
  <c r="AX29" i="111"/>
  <c r="AW29" i="111"/>
  <c r="AU29" i="111"/>
  <c r="AT29" i="111"/>
  <c r="AS29" i="111"/>
  <c r="AR29" i="111"/>
  <c r="AQ29" i="111"/>
  <c r="AP29" i="111"/>
  <c r="AO29" i="111"/>
  <c r="AN29" i="111"/>
  <c r="AM29" i="111"/>
  <c r="AL29" i="111"/>
  <c r="AK29" i="111"/>
  <c r="AJ29" i="111"/>
  <c r="AI29" i="111"/>
  <c r="AH29" i="111"/>
  <c r="AG29" i="111"/>
  <c r="AF29" i="111"/>
  <c r="AE29" i="111"/>
  <c r="AD29" i="111"/>
  <c r="AC29" i="111"/>
  <c r="AB29" i="111"/>
  <c r="AX28" i="111"/>
  <c r="AW28" i="111"/>
  <c r="AU28" i="111"/>
  <c r="AT28" i="111"/>
  <c r="AS28" i="111"/>
  <c r="AR28" i="111"/>
  <c r="AQ28" i="111"/>
  <c r="AP28" i="111"/>
  <c r="AO28" i="111"/>
  <c r="AN28" i="111"/>
  <c r="AM28" i="111"/>
  <c r="AL28" i="111"/>
  <c r="AK28" i="111"/>
  <c r="AJ28" i="111"/>
  <c r="AI28" i="111"/>
  <c r="AH28" i="111"/>
  <c r="AG28" i="111"/>
  <c r="AF28" i="111"/>
  <c r="AE28" i="111"/>
  <c r="AD28" i="111"/>
  <c r="AC28" i="111"/>
  <c r="AB28" i="111"/>
  <c r="AX27" i="111"/>
  <c r="AW27" i="111"/>
  <c r="AU27" i="111"/>
  <c r="AT27" i="111"/>
  <c r="AS27" i="111"/>
  <c r="AR27" i="111"/>
  <c r="AQ27" i="111"/>
  <c r="AP27" i="111"/>
  <c r="AO27" i="111"/>
  <c r="AN27" i="111"/>
  <c r="AM27" i="111"/>
  <c r="AL27" i="111"/>
  <c r="AK27" i="111"/>
  <c r="AJ27" i="111"/>
  <c r="AI27" i="111"/>
  <c r="AH27" i="111"/>
  <c r="AG27" i="111"/>
  <c r="AF27" i="111"/>
  <c r="AE27" i="111"/>
  <c r="AD27" i="111"/>
  <c r="AC27" i="111"/>
  <c r="AB27" i="111"/>
  <c r="AX26" i="111"/>
  <c r="AW26" i="111"/>
  <c r="AU26" i="111"/>
  <c r="AT26" i="111"/>
  <c r="AS26" i="111"/>
  <c r="AR26" i="111"/>
  <c r="AQ26" i="111"/>
  <c r="AP26" i="111"/>
  <c r="AO26" i="111"/>
  <c r="AN26" i="111"/>
  <c r="AM26" i="111"/>
  <c r="AL26" i="111"/>
  <c r="AK26" i="111"/>
  <c r="AJ26" i="111"/>
  <c r="AI26" i="111"/>
  <c r="AH26" i="111"/>
  <c r="AG26" i="111"/>
  <c r="AF26" i="111"/>
  <c r="AE26" i="111"/>
  <c r="AD26" i="111"/>
  <c r="AC26" i="111"/>
  <c r="AB26" i="111"/>
  <c r="AX25" i="111"/>
  <c r="AW25" i="111"/>
  <c r="AU25" i="111"/>
  <c r="AT25" i="111"/>
  <c r="AS25" i="111"/>
  <c r="AR25" i="111"/>
  <c r="AQ25" i="111"/>
  <c r="AP25" i="111"/>
  <c r="AO25" i="111"/>
  <c r="AN25" i="111"/>
  <c r="AM25" i="111"/>
  <c r="AL25" i="111"/>
  <c r="AK25" i="111"/>
  <c r="AJ25" i="111"/>
  <c r="AI25" i="111"/>
  <c r="AH25" i="111"/>
  <c r="AG25" i="111"/>
  <c r="AF25" i="111"/>
  <c r="AE25" i="111"/>
  <c r="AD25" i="111"/>
  <c r="AC25" i="111"/>
  <c r="AB25" i="111"/>
  <c r="AX24" i="111"/>
  <c r="AW24" i="111"/>
  <c r="AU24" i="111"/>
  <c r="AT24" i="111"/>
  <c r="AS24" i="111"/>
  <c r="AR24" i="111"/>
  <c r="AQ24" i="111"/>
  <c r="AP24" i="111"/>
  <c r="AO24" i="111"/>
  <c r="AN24" i="111"/>
  <c r="AM24" i="111"/>
  <c r="AL24" i="111"/>
  <c r="AK24" i="111"/>
  <c r="AJ24" i="111"/>
  <c r="AI24" i="111"/>
  <c r="AH24" i="111"/>
  <c r="AG24" i="111"/>
  <c r="AF24" i="111"/>
  <c r="AE24" i="111"/>
  <c r="AD24" i="111"/>
  <c r="AC24" i="111"/>
  <c r="AB24" i="111"/>
  <c r="AX23" i="111"/>
  <c r="AW23" i="111"/>
  <c r="AU23" i="111"/>
  <c r="AT23" i="111"/>
  <c r="AS23" i="111"/>
  <c r="AR23" i="111"/>
  <c r="AQ23" i="111"/>
  <c r="AP23" i="111"/>
  <c r="AO23" i="111"/>
  <c r="AN23" i="111"/>
  <c r="AM23" i="111"/>
  <c r="AL23" i="111"/>
  <c r="AK23" i="111"/>
  <c r="AJ23" i="111"/>
  <c r="AI23" i="111"/>
  <c r="AH23" i="111"/>
  <c r="AG23" i="111"/>
  <c r="AF23" i="111"/>
  <c r="AE23" i="111"/>
  <c r="AD23" i="111"/>
  <c r="AC23" i="111"/>
  <c r="AB23" i="111"/>
  <c r="AX22" i="111"/>
  <c r="AW22" i="111"/>
  <c r="AU22" i="111"/>
  <c r="AT22" i="111"/>
  <c r="AS22" i="111"/>
  <c r="AR22" i="111"/>
  <c r="AQ22" i="111"/>
  <c r="AP22" i="111"/>
  <c r="AO22" i="111"/>
  <c r="AN22" i="111"/>
  <c r="AM22" i="111"/>
  <c r="AL22" i="111"/>
  <c r="AK22" i="111"/>
  <c r="AJ22" i="111"/>
  <c r="AI22" i="111"/>
  <c r="AH22" i="111"/>
  <c r="AG22" i="111"/>
  <c r="AF22" i="111"/>
  <c r="AE22" i="111"/>
  <c r="AD22" i="111"/>
  <c r="AC22" i="111"/>
  <c r="AB22" i="111"/>
  <c r="AX21" i="111"/>
  <c r="AW21" i="111"/>
  <c r="AU21" i="111"/>
  <c r="AT21" i="111"/>
  <c r="AS21" i="111"/>
  <c r="AR21" i="111"/>
  <c r="AQ21" i="111"/>
  <c r="AP21" i="111"/>
  <c r="AO21" i="111"/>
  <c r="AN21" i="111"/>
  <c r="AM21" i="111"/>
  <c r="AL21" i="111"/>
  <c r="AK21" i="111"/>
  <c r="AJ21" i="111"/>
  <c r="AI21" i="111"/>
  <c r="AH21" i="111"/>
  <c r="AG21" i="111"/>
  <c r="AF21" i="111"/>
  <c r="AE21" i="111"/>
  <c r="AD21" i="111"/>
  <c r="AC21" i="111"/>
  <c r="AB21" i="111"/>
  <c r="AX20" i="111"/>
  <c r="AW20" i="111"/>
  <c r="AU20" i="111"/>
  <c r="AT20" i="111"/>
  <c r="AS20" i="111"/>
  <c r="AR20" i="111"/>
  <c r="AQ20" i="111"/>
  <c r="AP20" i="111"/>
  <c r="AO20" i="111"/>
  <c r="AN20" i="111"/>
  <c r="AM20" i="111"/>
  <c r="AL20" i="111"/>
  <c r="AK20" i="111"/>
  <c r="AJ20" i="111"/>
  <c r="AI20" i="111"/>
  <c r="AH20" i="111"/>
  <c r="AG20" i="111"/>
  <c r="AF20" i="111"/>
  <c r="AE20" i="111"/>
  <c r="AD20" i="111"/>
  <c r="AC20" i="111"/>
  <c r="AB20" i="111"/>
  <c r="AX19" i="111"/>
  <c r="AW19" i="111"/>
  <c r="AU19" i="111"/>
  <c r="AT19" i="111"/>
  <c r="AS19" i="111"/>
  <c r="AR19" i="111"/>
  <c r="AQ19" i="111"/>
  <c r="AP19" i="111"/>
  <c r="AO19" i="111"/>
  <c r="AN19" i="111"/>
  <c r="AM19" i="111"/>
  <c r="AL19" i="111"/>
  <c r="AK19" i="111"/>
  <c r="AJ19" i="111"/>
  <c r="AI19" i="111"/>
  <c r="AH19" i="111"/>
  <c r="AG19" i="111"/>
  <c r="AF19" i="111"/>
  <c r="AE19" i="111"/>
  <c r="AD19" i="111"/>
  <c r="AC19" i="111"/>
  <c r="AB19" i="111"/>
  <c r="AX18" i="111"/>
  <c r="AW18" i="111"/>
  <c r="AU18" i="111"/>
  <c r="AT18" i="111"/>
  <c r="AS18" i="111"/>
  <c r="AR18" i="111"/>
  <c r="AQ18" i="111"/>
  <c r="AP18" i="111"/>
  <c r="AO18" i="111"/>
  <c r="AN18" i="111"/>
  <c r="AM18" i="111"/>
  <c r="AL18" i="111"/>
  <c r="AK18" i="111"/>
  <c r="AJ18" i="111"/>
  <c r="AI18" i="111"/>
  <c r="AH18" i="111"/>
  <c r="AG18" i="111"/>
  <c r="AF18" i="111"/>
  <c r="AE18" i="111"/>
  <c r="AD18" i="111"/>
  <c r="AC18" i="111"/>
  <c r="AB18" i="111"/>
  <c r="AX17" i="111"/>
  <c r="AW17" i="111"/>
  <c r="AU17" i="111"/>
  <c r="AT17" i="111"/>
  <c r="AS17" i="111"/>
  <c r="AR17" i="111"/>
  <c r="AQ17" i="111"/>
  <c r="AP17" i="111"/>
  <c r="AO17" i="111"/>
  <c r="AN17" i="111"/>
  <c r="AM17" i="111"/>
  <c r="AL17" i="111"/>
  <c r="AK17" i="111"/>
  <c r="AJ17" i="111"/>
  <c r="AI17" i="111"/>
  <c r="AH17" i="111"/>
  <c r="AG17" i="111"/>
  <c r="AF17" i="111"/>
  <c r="AE17" i="111"/>
  <c r="AD17" i="111"/>
  <c r="AC17" i="111"/>
  <c r="AB17" i="111"/>
  <c r="AX16" i="111"/>
  <c r="AW16" i="111"/>
  <c r="AU16" i="111"/>
  <c r="AT16" i="111"/>
  <c r="AS16" i="111"/>
  <c r="AR16" i="111"/>
  <c r="AQ16" i="111"/>
  <c r="AP16" i="111"/>
  <c r="AO16" i="111"/>
  <c r="AN16" i="111"/>
  <c r="AM16" i="111"/>
  <c r="AL16" i="111"/>
  <c r="AK16" i="111"/>
  <c r="AJ16" i="111"/>
  <c r="AI16" i="111"/>
  <c r="AH16" i="111"/>
  <c r="AG16" i="111"/>
  <c r="AF16" i="111"/>
  <c r="AE16" i="111"/>
  <c r="AD16" i="111"/>
  <c r="AC16" i="111"/>
  <c r="AB16" i="111"/>
  <c r="AX15" i="111"/>
  <c r="AW15" i="111"/>
  <c r="AU15" i="111"/>
  <c r="AT15" i="111"/>
  <c r="AS15" i="111"/>
  <c r="AR15" i="111"/>
  <c r="AQ15" i="111"/>
  <c r="AP15" i="111"/>
  <c r="AO15" i="111"/>
  <c r="AN15" i="111"/>
  <c r="AM15" i="111"/>
  <c r="AL15" i="111"/>
  <c r="AK15" i="111"/>
  <c r="AJ15" i="111"/>
  <c r="AI15" i="111"/>
  <c r="AH15" i="111"/>
  <c r="AG15" i="111"/>
  <c r="AF15" i="111"/>
  <c r="AE15" i="111"/>
  <c r="AD15" i="111"/>
  <c r="AC15" i="111"/>
  <c r="AB15" i="111"/>
  <c r="AX14" i="111"/>
  <c r="AW14" i="111"/>
  <c r="AU14" i="111"/>
  <c r="AT14" i="111"/>
  <c r="AS14" i="111"/>
  <c r="AR14" i="111"/>
  <c r="AQ14" i="111"/>
  <c r="AP14" i="111"/>
  <c r="AO14" i="111"/>
  <c r="AN14" i="111"/>
  <c r="AM14" i="111"/>
  <c r="AL14" i="111"/>
  <c r="AK14" i="111"/>
  <c r="AJ14" i="111"/>
  <c r="AI14" i="111"/>
  <c r="AH14" i="111"/>
  <c r="AG14" i="111"/>
  <c r="AF14" i="111"/>
  <c r="AE14" i="111"/>
  <c r="AD14" i="111"/>
  <c r="AC14" i="111"/>
  <c r="AB14" i="111"/>
  <c r="AX13" i="111"/>
  <c r="AW13" i="111"/>
  <c r="AU13" i="111"/>
  <c r="AT13" i="111"/>
  <c r="AS13" i="111"/>
  <c r="AR13" i="111"/>
  <c r="AQ13" i="111"/>
  <c r="AP13" i="111"/>
  <c r="AO13" i="111"/>
  <c r="AN13" i="111"/>
  <c r="AM13" i="111"/>
  <c r="AL13" i="111"/>
  <c r="AK13" i="111"/>
  <c r="AJ13" i="111"/>
  <c r="AI13" i="111"/>
  <c r="AH13" i="111"/>
  <c r="AG13" i="111"/>
  <c r="AF13" i="111"/>
  <c r="AE13" i="111"/>
  <c r="AD13" i="111"/>
  <c r="AC13" i="111"/>
  <c r="AB13" i="111"/>
  <c r="AX12" i="111"/>
  <c r="AW12" i="111"/>
  <c r="AU12" i="111"/>
  <c r="AT12" i="111"/>
  <c r="AS12" i="111"/>
  <c r="AR12" i="111"/>
  <c r="AQ12" i="111"/>
  <c r="AP12" i="111"/>
  <c r="AO12" i="111"/>
  <c r="AN12" i="111"/>
  <c r="AM12" i="111"/>
  <c r="AL12" i="111"/>
  <c r="AK12" i="111"/>
  <c r="AJ12" i="111"/>
  <c r="AI12" i="111"/>
  <c r="AH12" i="111"/>
  <c r="AG12" i="111"/>
  <c r="AF12" i="111"/>
  <c r="AE12" i="111"/>
  <c r="AD12" i="111"/>
  <c r="AC12" i="111"/>
  <c r="AB12" i="111"/>
  <c r="AX11" i="111"/>
  <c r="AW11" i="111"/>
  <c r="AU11" i="111"/>
  <c r="AT11" i="111"/>
  <c r="AS11" i="111"/>
  <c r="AR11" i="111"/>
  <c r="AQ11" i="111"/>
  <c r="AP11" i="111"/>
  <c r="AO11" i="111"/>
  <c r="AN11" i="111"/>
  <c r="AM11" i="111"/>
  <c r="AL11" i="111"/>
  <c r="AK11" i="111"/>
  <c r="AJ11" i="111"/>
  <c r="AI11" i="111"/>
  <c r="AH11" i="111"/>
  <c r="AG11" i="111"/>
  <c r="AF11" i="111"/>
  <c r="AE11" i="111"/>
  <c r="AD11" i="111"/>
  <c r="AC11" i="111"/>
  <c r="AB11" i="111"/>
  <c r="AX10" i="111"/>
  <c r="AW10" i="111"/>
  <c r="AU10" i="111"/>
  <c r="AT10" i="111"/>
  <c r="AS10" i="111"/>
  <c r="AR10" i="111"/>
  <c r="AQ10" i="111"/>
  <c r="AP10" i="111"/>
  <c r="AO10" i="111"/>
  <c r="AN10" i="111"/>
  <c r="AM10" i="111"/>
  <c r="AL10" i="111"/>
  <c r="AK10" i="111"/>
  <c r="AJ10" i="111"/>
  <c r="AI10" i="111"/>
  <c r="AH10" i="111"/>
  <c r="AG10" i="111"/>
  <c r="AF10" i="111"/>
  <c r="AE10" i="111"/>
  <c r="AD10" i="111"/>
  <c r="AC10" i="111"/>
  <c r="AB10" i="111"/>
  <c r="AX9" i="111"/>
  <c r="AW9" i="111"/>
  <c r="AU9" i="111"/>
  <c r="AT9" i="111"/>
  <c r="AS9" i="111"/>
  <c r="AR9" i="111"/>
  <c r="AQ9" i="111"/>
  <c r="AP9" i="111"/>
  <c r="AO9" i="111"/>
  <c r="AN9" i="111"/>
  <c r="AM9" i="111"/>
  <c r="AL9" i="111"/>
  <c r="AK9" i="111"/>
  <c r="AJ9" i="111"/>
  <c r="AI9" i="111"/>
  <c r="AH9" i="111"/>
  <c r="AG9" i="111"/>
  <c r="AF9" i="111"/>
  <c r="AE9" i="111"/>
  <c r="AD9" i="111"/>
  <c r="AC9" i="111"/>
  <c r="AB9" i="111"/>
  <c r="AX8" i="111"/>
  <c r="AW8" i="111"/>
  <c r="AU8" i="111"/>
  <c r="AT8" i="111"/>
  <c r="AS8" i="111"/>
  <c r="AR8" i="111"/>
  <c r="AQ8" i="111"/>
  <c r="AP8" i="111"/>
  <c r="AO8" i="111"/>
  <c r="AN8" i="111"/>
  <c r="AM8" i="111"/>
  <c r="AL8" i="111"/>
  <c r="AK8" i="111"/>
  <c r="AJ8" i="111"/>
  <c r="AI8" i="111"/>
  <c r="AH8" i="111"/>
  <c r="AG8" i="111"/>
  <c r="AF8" i="111"/>
  <c r="AE8" i="111"/>
  <c r="AD8" i="111"/>
  <c r="AC8" i="111"/>
  <c r="AB8" i="111"/>
  <c r="AX7" i="111"/>
  <c r="AW7" i="111"/>
  <c r="AU7" i="111"/>
  <c r="AT7" i="111"/>
  <c r="AS7" i="111"/>
  <c r="AR7" i="111"/>
  <c r="AQ7" i="111"/>
  <c r="AP7" i="111"/>
  <c r="AO7" i="111"/>
  <c r="AN7" i="111"/>
  <c r="AM7" i="111"/>
  <c r="AL7" i="111"/>
  <c r="AK7" i="111"/>
  <c r="AJ7" i="111"/>
  <c r="AI7" i="111"/>
  <c r="AH7" i="111"/>
  <c r="AG7" i="111"/>
  <c r="AF7" i="111"/>
  <c r="AE7" i="111"/>
  <c r="AD7" i="111"/>
  <c r="AC7" i="111"/>
  <c r="AB7" i="111"/>
  <c r="AX6" i="111"/>
  <c r="AW6" i="111"/>
  <c r="AU6" i="111"/>
  <c r="AT6" i="111"/>
  <c r="AS6" i="111"/>
  <c r="AR6" i="111"/>
  <c r="AQ6" i="111"/>
  <c r="AP6" i="111"/>
  <c r="AO6" i="111"/>
  <c r="AN6" i="111"/>
  <c r="AM6" i="111"/>
  <c r="AL6" i="111"/>
  <c r="AK6" i="111"/>
  <c r="AJ6" i="111"/>
  <c r="AI6" i="111"/>
  <c r="AH6" i="111"/>
  <c r="AG6" i="111"/>
  <c r="AF6" i="111"/>
  <c r="AE6" i="111"/>
  <c r="AD6" i="111"/>
  <c r="AC6" i="111"/>
  <c r="AB6" i="111"/>
  <c r="AX5" i="111"/>
  <c r="AW5" i="111"/>
  <c r="AU5" i="111"/>
  <c r="AT5" i="111"/>
  <c r="AS5" i="111"/>
  <c r="AR5" i="111"/>
  <c r="AQ5" i="111"/>
  <c r="AP5" i="111"/>
  <c r="AO5" i="111"/>
  <c r="AN5" i="111"/>
  <c r="AM5" i="111"/>
  <c r="AL5" i="111"/>
  <c r="AK5" i="111"/>
  <c r="AJ5" i="111"/>
  <c r="AI5" i="111"/>
  <c r="AH5" i="111"/>
  <c r="AG5" i="111"/>
  <c r="AF5" i="111"/>
  <c r="AE5" i="111"/>
  <c r="AD5" i="111"/>
  <c r="AC5" i="111"/>
  <c r="AB5" i="111"/>
  <c r="AX4" i="111"/>
  <c r="AW4" i="111"/>
  <c r="AU4" i="111"/>
  <c r="AT4" i="111"/>
  <c r="AS4" i="111"/>
  <c r="AR4" i="111"/>
  <c r="AQ4" i="111"/>
  <c r="AP4" i="111"/>
  <c r="AO4" i="111"/>
  <c r="AN4" i="111"/>
  <c r="AM4" i="111"/>
  <c r="AL4" i="111"/>
  <c r="AK4" i="111"/>
  <c r="AJ4" i="111"/>
  <c r="AI4" i="111"/>
  <c r="AH4" i="111"/>
  <c r="AG4" i="111"/>
  <c r="AF4" i="111"/>
  <c r="AE4" i="111"/>
  <c r="AD4" i="111"/>
  <c r="AC4" i="111"/>
  <c r="AB4" i="111"/>
  <c r="AX3" i="111"/>
  <c r="AW3" i="111"/>
  <c r="AU3" i="111"/>
  <c r="AT3" i="111"/>
  <c r="AS3" i="111"/>
  <c r="AR3" i="111"/>
  <c r="AQ3" i="111"/>
  <c r="AP3" i="111"/>
  <c r="AO3" i="111"/>
  <c r="AN3" i="111"/>
  <c r="AM3" i="111"/>
  <c r="AL3" i="111"/>
  <c r="AK3" i="111"/>
  <c r="AJ3" i="111"/>
  <c r="AI3" i="111"/>
  <c r="AH3" i="111"/>
  <c r="AG3" i="111"/>
  <c r="AF3" i="111"/>
  <c r="AE3" i="111"/>
  <c r="AD3" i="111"/>
  <c r="AC3" i="111"/>
  <c r="AB3" i="111"/>
  <c r="AI38" i="25"/>
  <c r="AI8" i="25"/>
  <c r="AI22" i="25"/>
  <c r="AI21" i="25"/>
  <c r="AI37" i="25"/>
  <c r="Q39" i="25"/>
  <c r="Q45" i="25"/>
  <c r="B39" i="113" l="1"/>
  <c r="C39" i="111"/>
  <c r="C25" i="111"/>
  <c r="C31" i="111"/>
  <c r="C3" i="111"/>
  <c r="C6" i="111"/>
  <c r="C27" i="111"/>
  <c r="C30" i="111"/>
  <c r="C33" i="111"/>
  <c r="C7" i="111"/>
  <c r="C10" i="111"/>
  <c r="C19" i="111"/>
  <c r="C36" i="111"/>
  <c r="R49" i="111"/>
  <c r="R39" i="111" s="1"/>
  <c r="AP39" i="111" s="1"/>
  <c r="N49" i="111"/>
  <c r="N39" i="111" s="1"/>
  <c r="AL39" i="111" s="1"/>
  <c r="K49" i="111"/>
  <c r="K39" i="111" s="1"/>
  <c r="AI39" i="111" s="1"/>
  <c r="H49" i="111"/>
  <c r="H39" i="111" s="1"/>
  <c r="AF39" i="111" s="1"/>
  <c r="F49" i="111"/>
  <c r="F39" i="111" s="1"/>
  <c r="AD39" i="111" s="1"/>
  <c r="C29" i="111"/>
  <c r="C32" i="111"/>
  <c r="C35" i="111"/>
  <c r="C38" i="111"/>
  <c r="D49" i="111"/>
  <c r="D39" i="111" s="1"/>
  <c r="AB39" i="111" s="1"/>
  <c r="B12" i="111"/>
  <c r="C14" i="111"/>
  <c r="C15" i="111"/>
  <c r="C16" i="111"/>
  <c r="C17" i="111"/>
  <c r="C18" i="111"/>
  <c r="B27" i="111"/>
  <c r="B5" i="111"/>
  <c r="B16" i="111"/>
  <c r="B4" i="111"/>
  <c r="B19" i="111"/>
  <c r="B25" i="111"/>
  <c r="C26" i="111"/>
  <c r="B31" i="111"/>
  <c r="C11" i="111"/>
  <c r="C21" i="111"/>
  <c r="C22" i="111"/>
  <c r="B23" i="111"/>
  <c r="C23" i="111"/>
  <c r="C24" i="111"/>
  <c r="B37" i="111"/>
  <c r="G49" i="111"/>
  <c r="G39" i="111" s="1"/>
  <c r="AE39" i="111" s="1"/>
  <c r="J49" i="111"/>
  <c r="J39" i="111" s="1"/>
  <c r="AH39" i="111" s="1"/>
  <c r="P49" i="111"/>
  <c r="P39" i="111" s="1"/>
  <c r="AN39" i="111" s="1"/>
  <c r="S49" i="111"/>
  <c r="S39" i="111" s="1"/>
  <c r="AQ39" i="111" s="1"/>
  <c r="V49" i="111"/>
  <c r="V39" i="111" s="1"/>
  <c r="AT39" i="111" s="1"/>
  <c r="L49" i="111"/>
  <c r="L39" i="111" s="1"/>
  <c r="AJ39" i="111" s="1"/>
  <c r="O49" i="111"/>
  <c r="O39" i="111" s="1"/>
  <c r="AM39" i="111" s="1"/>
  <c r="T49" i="111"/>
  <c r="T39" i="111" s="1"/>
  <c r="AR39" i="111" s="1"/>
  <c r="W49" i="111"/>
  <c r="W39" i="111" s="1"/>
  <c r="AU39" i="111" s="1"/>
  <c r="C8" i="112"/>
  <c r="AK29" i="25" s="1"/>
  <c r="C12" i="112"/>
  <c r="AK9" i="25" s="1"/>
  <c r="C16" i="112"/>
  <c r="AK16" i="25" s="1"/>
  <c r="C20" i="112"/>
  <c r="AK12" i="25" s="1"/>
  <c r="C24" i="112"/>
  <c r="AK22" i="25" s="1"/>
  <c r="C28" i="112"/>
  <c r="AK8" i="25" s="1"/>
  <c r="C39" i="112"/>
  <c r="AK13" i="25" s="1"/>
  <c r="C22" i="112"/>
  <c r="AK26" i="25" s="1"/>
  <c r="C26" i="112"/>
  <c r="AK36" i="25" s="1"/>
  <c r="C30" i="112"/>
  <c r="AK33" i="25" s="1"/>
  <c r="C34" i="112"/>
  <c r="AK3" i="25" s="1"/>
  <c r="C9" i="112"/>
  <c r="AK25" i="25" s="1"/>
  <c r="C21" i="112"/>
  <c r="AK21" i="25" s="1"/>
  <c r="C25" i="112"/>
  <c r="AK17" i="25" s="1"/>
  <c r="T50" i="112"/>
  <c r="T40" i="112" s="1"/>
  <c r="AR40" i="112" s="1"/>
  <c r="S50" i="112"/>
  <c r="S40" i="112" s="1"/>
  <c r="AQ40" i="112" s="1"/>
  <c r="R50" i="112"/>
  <c r="R40" i="112" s="1"/>
  <c r="AP40" i="112" s="1"/>
  <c r="K50" i="112"/>
  <c r="K40" i="112" s="1"/>
  <c r="AI40" i="112" s="1"/>
  <c r="J50" i="112"/>
  <c r="J40" i="112" s="1"/>
  <c r="AH40" i="112" s="1"/>
  <c r="C23" i="112"/>
  <c r="AK18" i="25" s="1"/>
  <c r="C32" i="112"/>
  <c r="AK27" i="25" s="1"/>
  <c r="I50" i="112"/>
  <c r="I40" i="112" s="1"/>
  <c r="AG40" i="112" s="1"/>
  <c r="E50" i="112"/>
  <c r="E40" i="112" s="1"/>
  <c r="AC40" i="112" s="1"/>
  <c r="C36" i="112"/>
  <c r="AK6" i="25" s="1"/>
  <c r="C4" i="112"/>
  <c r="AK34" i="25" s="1"/>
  <c r="D50" i="112"/>
  <c r="D40" i="112" s="1"/>
  <c r="AB40" i="112" s="1"/>
  <c r="L50" i="112"/>
  <c r="L40" i="112" s="1"/>
  <c r="AJ40" i="112" s="1"/>
  <c r="U50" i="112"/>
  <c r="U40" i="112" s="1"/>
  <c r="AS40" i="112" s="1"/>
  <c r="O50" i="112"/>
  <c r="O40" i="112" s="1"/>
  <c r="AM40" i="112" s="1"/>
  <c r="B33" i="111"/>
  <c r="B7" i="111"/>
  <c r="B34" i="111"/>
  <c r="B6" i="111"/>
  <c r="B10" i="111"/>
  <c r="C12" i="111"/>
  <c r="C13" i="111"/>
  <c r="B18" i="111"/>
  <c r="C20" i="111"/>
  <c r="B26" i="111"/>
  <c r="C28" i="111"/>
  <c r="B35" i="111"/>
  <c r="I49" i="111"/>
  <c r="I39" i="111" s="1"/>
  <c r="AG39" i="111" s="1"/>
  <c r="Q49" i="111"/>
  <c r="Q39" i="111" s="1"/>
  <c r="AO39" i="111" s="1"/>
  <c r="B17" i="111"/>
  <c r="B32" i="111"/>
  <c r="E49" i="111"/>
  <c r="E39" i="111" s="1"/>
  <c r="AC39" i="111" s="1"/>
  <c r="B24" i="111"/>
  <c r="B38" i="111"/>
  <c r="M49" i="111"/>
  <c r="M39" i="111" s="1"/>
  <c r="AK39" i="111" s="1"/>
  <c r="U49" i="111"/>
  <c r="U39" i="111" s="1"/>
  <c r="AS39" i="111" s="1"/>
  <c r="C4" i="111"/>
  <c r="C5" i="111"/>
  <c r="B9" i="111"/>
  <c r="B21" i="111"/>
  <c r="B11" i="111"/>
  <c r="B15" i="111"/>
  <c r="B30" i="111"/>
  <c r="B8" i="111"/>
  <c r="C8" i="111"/>
  <c r="C9" i="111"/>
  <c r="B14" i="111"/>
  <c r="B29" i="111"/>
  <c r="C34" i="111"/>
  <c r="B3" i="111"/>
  <c r="B22" i="111"/>
  <c r="B13" i="111"/>
  <c r="B20" i="111"/>
  <c r="B28" i="111"/>
  <c r="B11" i="112"/>
  <c r="S15" i="25" s="1"/>
  <c r="B12" i="112"/>
  <c r="S9" i="25" s="1"/>
  <c r="B14" i="112"/>
  <c r="S37" i="25" s="1"/>
  <c r="F50" i="112"/>
  <c r="F40" i="112" s="1"/>
  <c r="AD40" i="112" s="1"/>
  <c r="N50" i="112"/>
  <c r="N40" i="112" s="1"/>
  <c r="AL40" i="112" s="1"/>
  <c r="V50" i="112"/>
  <c r="V40" i="112" s="1"/>
  <c r="AT40" i="112" s="1"/>
  <c r="C37" i="112"/>
  <c r="AK38" i="25" s="1"/>
  <c r="C38" i="112"/>
  <c r="AK14" i="25" s="1"/>
  <c r="G50" i="112"/>
  <c r="G40" i="112" s="1"/>
  <c r="AE40" i="112" s="1"/>
  <c r="W50" i="112"/>
  <c r="W40" i="112" s="1"/>
  <c r="AU40" i="112" s="1"/>
  <c r="B31" i="112"/>
  <c r="S4" i="25" s="1"/>
  <c r="B32" i="112"/>
  <c r="S27" i="25" s="1"/>
  <c r="B4" i="112"/>
  <c r="S34" i="25" s="1"/>
  <c r="B6" i="112"/>
  <c r="S7" i="25" s="1"/>
  <c r="C13" i="112"/>
  <c r="AK30" i="25" s="1"/>
  <c r="C14" i="112"/>
  <c r="AK37" i="25" s="1"/>
  <c r="C15" i="112"/>
  <c r="AK32" i="25" s="1"/>
  <c r="B17" i="112"/>
  <c r="S11" i="25" s="1"/>
  <c r="B27" i="112"/>
  <c r="S5" i="25" s="1"/>
  <c r="B28" i="112"/>
  <c r="S8" i="25" s="1"/>
  <c r="C33" i="112"/>
  <c r="AK24" i="25" s="1"/>
  <c r="C40" i="112"/>
  <c r="AK42" i="25" s="1"/>
  <c r="B3" i="112"/>
  <c r="S20" i="25" s="1"/>
  <c r="B7" i="112"/>
  <c r="S31" i="25" s="1"/>
  <c r="B8" i="112"/>
  <c r="S29" i="25" s="1"/>
  <c r="B10" i="112"/>
  <c r="S23" i="25" s="1"/>
  <c r="C17" i="112"/>
  <c r="AK11" i="25" s="1"/>
  <c r="C18" i="112"/>
  <c r="AK35" i="25" s="1"/>
  <c r="C19" i="112"/>
  <c r="AK39" i="25" s="1"/>
  <c r="B21" i="112"/>
  <c r="S21" i="25" s="1"/>
  <c r="B30" i="112"/>
  <c r="S33" i="25" s="1"/>
  <c r="C35" i="112"/>
  <c r="AK28" i="25" s="1"/>
  <c r="B15" i="112"/>
  <c r="S32" i="25" s="1"/>
  <c r="B16" i="112"/>
  <c r="S16" i="25" s="1"/>
  <c r="B18" i="112"/>
  <c r="S35" i="25" s="1"/>
  <c r="B25" i="112"/>
  <c r="S17" i="25" s="1"/>
  <c r="B34" i="112"/>
  <c r="S3" i="25" s="1"/>
  <c r="B36" i="112"/>
  <c r="S6" i="25" s="1"/>
  <c r="B35" i="112"/>
  <c r="S28" i="25" s="1"/>
  <c r="B20" i="112"/>
  <c r="S12" i="25" s="1"/>
  <c r="B22" i="112"/>
  <c r="S26" i="25" s="1"/>
  <c r="C27" i="112"/>
  <c r="AK5" i="25" s="1"/>
  <c r="B29" i="112"/>
  <c r="S10" i="25" s="1"/>
  <c r="B38" i="112"/>
  <c r="S14" i="25" s="1"/>
  <c r="B39" i="112"/>
  <c r="S13" i="25" s="1"/>
  <c r="B5" i="112"/>
  <c r="S19" i="25" s="1"/>
  <c r="C3" i="112"/>
  <c r="AK20" i="25" s="1"/>
  <c r="C5" i="112"/>
  <c r="AK19" i="25" s="1"/>
  <c r="C6" i="112"/>
  <c r="AK7" i="25" s="1"/>
  <c r="C7" i="112"/>
  <c r="AK31" i="25" s="1"/>
  <c r="B9" i="112"/>
  <c r="S25" i="25" s="1"/>
  <c r="B23" i="112"/>
  <c r="S18" i="25" s="1"/>
  <c r="B24" i="112"/>
  <c r="S22" i="25" s="1"/>
  <c r="C29" i="112"/>
  <c r="AK10" i="25" s="1"/>
  <c r="H50" i="112"/>
  <c r="H40" i="112" s="1"/>
  <c r="AF40" i="112" s="1"/>
  <c r="P50" i="112"/>
  <c r="P40" i="112" s="1"/>
  <c r="AN40" i="112" s="1"/>
  <c r="C10" i="112"/>
  <c r="AK23" i="25" s="1"/>
  <c r="C11" i="112"/>
  <c r="AK15" i="25" s="1"/>
  <c r="B13" i="112"/>
  <c r="S30" i="25" s="1"/>
  <c r="B26" i="112"/>
  <c r="S36" i="25" s="1"/>
  <c r="C31" i="112"/>
  <c r="AK4" i="25" s="1"/>
  <c r="B33" i="112"/>
  <c r="S24" i="25" s="1"/>
  <c r="W49" i="110"/>
  <c r="V49" i="110"/>
  <c r="U49" i="110"/>
  <c r="T49" i="110"/>
  <c r="S49" i="110"/>
  <c r="R49" i="110"/>
  <c r="Q49" i="110"/>
  <c r="P49" i="110"/>
  <c r="O49" i="110"/>
  <c r="N49" i="110"/>
  <c r="M49" i="110"/>
  <c r="L49" i="110"/>
  <c r="K49" i="110"/>
  <c r="J49" i="110"/>
  <c r="I49" i="110"/>
  <c r="H49" i="110"/>
  <c r="G49" i="110"/>
  <c r="F49" i="110"/>
  <c r="E49" i="110"/>
  <c r="D49" i="110"/>
  <c r="W48" i="110"/>
  <c r="V48" i="110"/>
  <c r="U48" i="110"/>
  <c r="T48" i="110"/>
  <c r="S48" i="110"/>
  <c r="R48" i="110"/>
  <c r="Q48" i="110"/>
  <c r="P48" i="110"/>
  <c r="O48" i="110"/>
  <c r="N48" i="110"/>
  <c r="M48" i="110"/>
  <c r="L48" i="110"/>
  <c r="K48" i="110"/>
  <c r="J48" i="110"/>
  <c r="I48" i="110"/>
  <c r="H48" i="110"/>
  <c r="G48" i="110"/>
  <c r="F48" i="110"/>
  <c r="E48" i="110"/>
  <c r="D48" i="110"/>
  <c r="AX40" i="110"/>
  <c r="AW40" i="110"/>
  <c r="AX39" i="110"/>
  <c r="AW39" i="110"/>
  <c r="AU39" i="110"/>
  <c r="AS39" i="110"/>
  <c r="AR39" i="110"/>
  <c r="AQ39" i="110"/>
  <c r="AP39" i="110"/>
  <c r="AO39" i="110"/>
  <c r="AN39" i="110"/>
  <c r="AM39" i="110"/>
  <c r="AL39" i="110"/>
  <c r="AK39" i="110"/>
  <c r="AJ39" i="110"/>
  <c r="AI39" i="110"/>
  <c r="AH39" i="110"/>
  <c r="AG39" i="110"/>
  <c r="AF39" i="110"/>
  <c r="AE39" i="110"/>
  <c r="AD39" i="110"/>
  <c r="AC39" i="110"/>
  <c r="AB39" i="110"/>
  <c r="AX38" i="110"/>
  <c r="AW38" i="110"/>
  <c r="AU38" i="110"/>
  <c r="AS38" i="110"/>
  <c r="AR38" i="110"/>
  <c r="AQ38" i="110"/>
  <c r="AP38" i="110"/>
  <c r="AO38" i="110"/>
  <c r="AN38" i="110"/>
  <c r="AM38" i="110"/>
  <c r="AL38" i="110"/>
  <c r="AK38" i="110"/>
  <c r="AJ38" i="110"/>
  <c r="AI38" i="110"/>
  <c r="AH38" i="110"/>
  <c r="AG38" i="110"/>
  <c r="AF38" i="110"/>
  <c r="AE38" i="110"/>
  <c r="AD38" i="110"/>
  <c r="AC38" i="110"/>
  <c r="AB38" i="110"/>
  <c r="AX37" i="110"/>
  <c r="AU37" i="110"/>
  <c r="AS37" i="110"/>
  <c r="AR37" i="110"/>
  <c r="AQ37" i="110"/>
  <c r="AP37" i="110"/>
  <c r="AO37" i="110"/>
  <c r="AN37" i="110"/>
  <c r="AM37" i="110"/>
  <c r="AL37" i="110"/>
  <c r="AK37" i="110"/>
  <c r="AJ37" i="110"/>
  <c r="AI37" i="110"/>
  <c r="AH37" i="110"/>
  <c r="AG37" i="110"/>
  <c r="AF37" i="110"/>
  <c r="AE37" i="110"/>
  <c r="AD37" i="110"/>
  <c r="AC37" i="110"/>
  <c r="AB37" i="110"/>
  <c r="AX36" i="110"/>
  <c r="AW36" i="110"/>
  <c r="AU36" i="110"/>
  <c r="AS36" i="110"/>
  <c r="AR36" i="110"/>
  <c r="AQ36" i="110"/>
  <c r="AP36" i="110"/>
  <c r="AO36" i="110"/>
  <c r="AN36" i="110"/>
  <c r="AM36" i="110"/>
  <c r="AL36" i="110"/>
  <c r="AK36" i="110"/>
  <c r="AJ36" i="110"/>
  <c r="AI36" i="110"/>
  <c r="AH36" i="110"/>
  <c r="AG36" i="110"/>
  <c r="AF36" i="110"/>
  <c r="AE36" i="110"/>
  <c r="AD36" i="110"/>
  <c r="AC36" i="110"/>
  <c r="AB36" i="110"/>
  <c r="AX35" i="110"/>
  <c r="AW35" i="110"/>
  <c r="AU35" i="110"/>
  <c r="AS35" i="110"/>
  <c r="AR35" i="110"/>
  <c r="AQ35" i="110"/>
  <c r="AP35" i="110"/>
  <c r="AO35" i="110"/>
  <c r="AN35" i="110"/>
  <c r="AM35" i="110"/>
  <c r="AL35" i="110"/>
  <c r="AK35" i="110"/>
  <c r="AJ35" i="110"/>
  <c r="AI35" i="110"/>
  <c r="AH35" i="110"/>
  <c r="AG35" i="110"/>
  <c r="AF35" i="110"/>
  <c r="AE35" i="110"/>
  <c r="AD35" i="110"/>
  <c r="AC35" i="110"/>
  <c r="AB35" i="110"/>
  <c r="AX34" i="110"/>
  <c r="AW34" i="110"/>
  <c r="AU34" i="110"/>
  <c r="AS34" i="110"/>
  <c r="AR34" i="110"/>
  <c r="AQ34" i="110"/>
  <c r="AP34" i="110"/>
  <c r="AO34" i="110"/>
  <c r="AN34" i="110"/>
  <c r="AM34" i="110"/>
  <c r="AL34" i="110"/>
  <c r="AK34" i="110"/>
  <c r="AJ34" i="110"/>
  <c r="AI34" i="110"/>
  <c r="AH34" i="110"/>
  <c r="AG34" i="110"/>
  <c r="AF34" i="110"/>
  <c r="AE34" i="110"/>
  <c r="AD34" i="110"/>
  <c r="AC34" i="110"/>
  <c r="AB34" i="110"/>
  <c r="AX33" i="110"/>
  <c r="AW33" i="110"/>
  <c r="AU33" i="110"/>
  <c r="AS33" i="110"/>
  <c r="AR33" i="110"/>
  <c r="AQ33" i="110"/>
  <c r="AP33" i="110"/>
  <c r="AO33" i="110"/>
  <c r="AN33" i="110"/>
  <c r="AM33" i="110"/>
  <c r="AL33" i="110"/>
  <c r="AK33" i="110"/>
  <c r="AJ33" i="110"/>
  <c r="AI33" i="110"/>
  <c r="AH33" i="110"/>
  <c r="AG33" i="110"/>
  <c r="AF33" i="110"/>
  <c r="AE33" i="110"/>
  <c r="AD33" i="110"/>
  <c r="AC33" i="110"/>
  <c r="AB33" i="110"/>
  <c r="AX32" i="110"/>
  <c r="AW32" i="110"/>
  <c r="AU32" i="110"/>
  <c r="AS32" i="110"/>
  <c r="AR32" i="110"/>
  <c r="AQ32" i="110"/>
  <c r="AP32" i="110"/>
  <c r="AO32" i="110"/>
  <c r="AN32" i="110"/>
  <c r="AM32" i="110"/>
  <c r="AL32" i="110"/>
  <c r="AK32" i="110"/>
  <c r="AJ32" i="110"/>
  <c r="AI32" i="110"/>
  <c r="AH32" i="110"/>
  <c r="AG32" i="110"/>
  <c r="AF32" i="110"/>
  <c r="AE32" i="110"/>
  <c r="AD32" i="110"/>
  <c r="AC32" i="110"/>
  <c r="AB32" i="110"/>
  <c r="AX31" i="110"/>
  <c r="AW31" i="110"/>
  <c r="AU31" i="110"/>
  <c r="AS31" i="110"/>
  <c r="AR31" i="110"/>
  <c r="AQ31" i="110"/>
  <c r="AP31" i="110"/>
  <c r="AO31" i="110"/>
  <c r="AN31" i="110"/>
  <c r="AM31" i="110"/>
  <c r="AL31" i="110"/>
  <c r="AK31" i="110"/>
  <c r="AJ31" i="110"/>
  <c r="AI31" i="110"/>
  <c r="AH31" i="110"/>
  <c r="AG31" i="110"/>
  <c r="AF31" i="110"/>
  <c r="AE31" i="110"/>
  <c r="AD31" i="110"/>
  <c r="AC31" i="110"/>
  <c r="AB31" i="110"/>
  <c r="AX30" i="110"/>
  <c r="AW30" i="110"/>
  <c r="AU30" i="110"/>
  <c r="AS30" i="110"/>
  <c r="AR30" i="110"/>
  <c r="AQ30" i="110"/>
  <c r="AP30" i="110"/>
  <c r="AO30" i="110"/>
  <c r="AN30" i="110"/>
  <c r="AM30" i="110"/>
  <c r="AL30" i="110"/>
  <c r="AK30" i="110"/>
  <c r="AJ30" i="110"/>
  <c r="AI30" i="110"/>
  <c r="AH30" i="110"/>
  <c r="AG30" i="110"/>
  <c r="AF30" i="110"/>
  <c r="AE30" i="110"/>
  <c r="AD30" i="110"/>
  <c r="AC30" i="110"/>
  <c r="AB30" i="110"/>
  <c r="AX29" i="110"/>
  <c r="AW29" i="110"/>
  <c r="AU29" i="110"/>
  <c r="AS29" i="110"/>
  <c r="AR29" i="110"/>
  <c r="AQ29" i="110"/>
  <c r="AP29" i="110"/>
  <c r="AO29" i="110"/>
  <c r="AN29" i="110"/>
  <c r="AM29" i="110"/>
  <c r="AL29" i="110"/>
  <c r="AK29" i="110"/>
  <c r="AJ29" i="110"/>
  <c r="AI29" i="110"/>
  <c r="AH29" i="110"/>
  <c r="AG29" i="110"/>
  <c r="AF29" i="110"/>
  <c r="AE29" i="110"/>
  <c r="AD29" i="110"/>
  <c r="AC29" i="110"/>
  <c r="AB29" i="110"/>
  <c r="AX28" i="110"/>
  <c r="AU28" i="110"/>
  <c r="AS28" i="110"/>
  <c r="AR28" i="110"/>
  <c r="AQ28" i="110"/>
  <c r="AP28" i="110"/>
  <c r="AO28" i="110"/>
  <c r="AN28" i="110"/>
  <c r="AM28" i="110"/>
  <c r="AL28" i="110"/>
  <c r="AK28" i="110"/>
  <c r="AJ28" i="110"/>
  <c r="AI28" i="110"/>
  <c r="AH28" i="110"/>
  <c r="AG28" i="110"/>
  <c r="AF28" i="110"/>
  <c r="AE28" i="110"/>
  <c r="AD28" i="110"/>
  <c r="AC28" i="110"/>
  <c r="AB28" i="110"/>
  <c r="AX27" i="110"/>
  <c r="AW27" i="110"/>
  <c r="C27" i="110" s="1"/>
  <c r="AI5" i="25" s="1"/>
  <c r="AU27" i="110"/>
  <c r="AS27" i="110"/>
  <c r="AR27" i="110"/>
  <c r="AQ27" i="110"/>
  <c r="AP27" i="110"/>
  <c r="AO27" i="110"/>
  <c r="AN27" i="110"/>
  <c r="AM27" i="110"/>
  <c r="AL27" i="110"/>
  <c r="AK27" i="110"/>
  <c r="AJ27" i="110"/>
  <c r="AI27" i="110"/>
  <c r="AH27" i="110"/>
  <c r="AG27" i="110"/>
  <c r="AF27" i="110"/>
  <c r="AE27" i="110"/>
  <c r="AD27" i="110"/>
  <c r="AC27" i="110"/>
  <c r="AB27" i="110"/>
  <c r="AX26" i="110"/>
  <c r="AW26" i="110"/>
  <c r="AU26" i="110"/>
  <c r="AS26" i="110"/>
  <c r="AR26" i="110"/>
  <c r="AQ26" i="110"/>
  <c r="AP26" i="110"/>
  <c r="AO26" i="110"/>
  <c r="AN26" i="110"/>
  <c r="AM26" i="110"/>
  <c r="AL26" i="110"/>
  <c r="AK26" i="110"/>
  <c r="AJ26" i="110"/>
  <c r="AI26" i="110"/>
  <c r="AH26" i="110"/>
  <c r="AG26" i="110"/>
  <c r="AF26" i="110"/>
  <c r="AE26" i="110"/>
  <c r="AD26" i="110"/>
  <c r="AC26" i="110"/>
  <c r="AB26" i="110"/>
  <c r="AX25" i="110"/>
  <c r="AW25" i="110"/>
  <c r="C25" i="110" s="1"/>
  <c r="AI17" i="25" s="1"/>
  <c r="AU25" i="110"/>
  <c r="AS25" i="110"/>
  <c r="AR25" i="110"/>
  <c r="AQ25" i="110"/>
  <c r="AP25" i="110"/>
  <c r="AO25" i="110"/>
  <c r="AN25" i="110"/>
  <c r="AM25" i="110"/>
  <c r="AL25" i="110"/>
  <c r="AK25" i="110"/>
  <c r="AJ25" i="110"/>
  <c r="AI25" i="110"/>
  <c r="AH25" i="110"/>
  <c r="AG25" i="110"/>
  <c r="AF25" i="110"/>
  <c r="AE25" i="110"/>
  <c r="AD25" i="110"/>
  <c r="AC25" i="110"/>
  <c r="AB25" i="110"/>
  <c r="AW24" i="110"/>
  <c r="AU24" i="110"/>
  <c r="AS24" i="110"/>
  <c r="AR24" i="110"/>
  <c r="AQ24" i="110"/>
  <c r="AP24" i="110"/>
  <c r="AO24" i="110"/>
  <c r="AN24" i="110"/>
  <c r="AM24" i="110"/>
  <c r="AL24" i="110"/>
  <c r="AK24" i="110"/>
  <c r="AJ24" i="110"/>
  <c r="AI24" i="110"/>
  <c r="AH24" i="110"/>
  <c r="AG24" i="110"/>
  <c r="AF24" i="110"/>
  <c r="AE24" i="110"/>
  <c r="AD24" i="110"/>
  <c r="AC24" i="110"/>
  <c r="AB24" i="110"/>
  <c r="AX23" i="110"/>
  <c r="AW23" i="110"/>
  <c r="AU23" i="110"/>
  <c r="AS23" i="110"/>
  <c r="AR23" i="110"/>
  <c r="AQ23" i="110"/>
  <c r="AP23" i="110"/>
  <c r="AO23" i="110"/>
  <c r="AN23" i="110"/>
  <c r="AM23" i="110"/>
  <c r="AL23" i="110"/>
  <c r="AK23" i="110"/>
  <c r="AJ23" i="110"/>
  <c r="AI23" i="110"/>
  <c r="AH23" i="110"/>
  <c r="AG23" i="110"/>
  <c r="AF23" i="110"/>
  <c r="AE23" i="110"/>
  <c r="AD23" i="110"/>
  <c r="AC23" i="110"/>
  <c r="AB23" i="110"/>
  <c r="AX22" i="110"/>
  <c r="AW22" i="110"/>
  <c r="AU22" i="110"/>
  <c r="AS22" i="110"/>
  <c r="AR22" i="110"/>
  <c r="AQ22" i="110"/>
  <c r="AP22" i="110"/>
  <c r="AO22" i="110"/>
  <c r="AN22" i="110"/>
  <c r="AM22" i="110"/>
  <c r="AL22" i="110"/>
  <c r="AK22" i="110"/>
  <c r="AJ22" i="110"/>
  <c r="AI22" i="110"/>
  <c r="AH22" i="110"/>
  <c r="AG22" i="110"/>
  <c r="AF22" i="110"/>
  <c r="AE22" i="110"/>
  <c r="AD22" i="110"/>
  <c r="AC22" i="110"/>
  <c r="AB22" i="110"/>
  <c r="AX21" i="110"/>
  <c r="AU21" i="110"/>
  <c r="AS21" i="110"/>
  <c r="AR21" i="110"/>
  <c r="AQ21" i="110"/>
  <c r="AP21" i="110"/>
  <c r="AO21" i="110"/>
  <c r="AN21" i="110"/>
  <c r="AM21" i="110"/>
  <c r="AL21" i="110"/>
  <c r="AK21" i="110"/>
  <c r="AJ21" i="110"/>
  <c r="AI21" i="110"/>
  <c r="AH21" i="110"/>
  <c r="AG21" i="110"/>
  <c r="AF21" i="110"/>
  <c r="AE21" i="110"/>
  <c r="AD21" i="110"/>
  <c r="AC21" i="110"/>
  <c r="AB21" i="110"/>
  <c r="AX20" i="110"/>
  <c r="AW20" i="110"/>
  <c r="AU20" i="110"/>
  <c r="AS20" i="110"/>
  <c r="AR20" i="110"/>
  <c r="AQ20" i="110"/>
  <c r="AP20" i="110"/>
  <c r="AO20" i="110"/>
  <c r="AN20" i="110"/>
  <c r="AM20" i="110"/>
  <c r="AL20" i="110"/>
  <c r="AK20" i="110"/>
  <c r="AJ20" i="110"/>
  <c r="AI20" i="110"/>
  <c r="AH20" i="110"/>
  <c r="AG20" i="110"/>
  <c r="AF20" i="110"/>
  <c r="AE20" i="110"/>
  <c r="AD20" i="110"/>
  <c r="AC20" i="110"/>
  <c r="AB20" i="110"/>
  <c r="AX19" i="110"/>
  <c r="AW19" i="110"/>
  <c r="AU19" i="110"/>
  <c r="AS19" i="110"/>
  <c r="AR19" i="110"/>
  <c r="AQ19" i="110"/>
  <c r="AP19" i="110"/>
  <c r="AO19" i="110"/>
  <c r="AN19" i="110"/>
  <c r="AM19" i="110"/>
  <c r="AL19" i="110"/>
  <c r="AK19" i="110"/>
  <c r="AJ19" i="110"/>
  <c r="AI19" i="110"/>
  <c r="AH19" i="110"/>
  <c r="AG19" i="110"/>
  <c r="AF19" i="110"/>
  <c r="AE19" i="110"/>
  <c r="AD19" i="110"/>
  <c r="AC19" i="110"/>
  <c r="AB19" i="110"/>
  <c r="AX18" i="110"/>
  <c r="AW18" i="110"/>
  <c r="AU18" i="110"/>
  <c r="AS18" i="110"/>
  <c r="AR18" i="110"/>
  <c r="AQ18" i="110"/>
  <c r="AP18" i="110"/>
  <c r="AO18" i="110"/>
  <c r="AN18" i="110"/>
  <c r="AM18" i="110"/>
  <c r="AL18" i="110"/>
  <c r="AK18" i="110"/>
  <c r="AJ18" i="110"/>
  <c r="AI18" i="110"/>
  <c r="AH18" i="110"/>
  <c r="AG18" i="110"/>
  <c r="AF18" i="110"/>
  <c r="AE18" i="110"/>
  <c r="AD18" i="110"/>
  <c r="AC18" i="110"/>
  <c r="AB18" i="110"/>
  <c r="AX17" i="110"/>
  <c r="AW17" i="110"/>
  <c r="AU17" i="110"/>
  <c r="AS17" i="110"/>
  <c r="AR17" i="110"/>
  <c r="AQ17" i="110"/>
  <c r="AP17" i="110"/>
  <c r="AO17" i="110"/>
  <c r="AN17" i="110"/>
  <c r="AM17" i="110"/>
  <c r="AL17" i="110"/>
  <c r="AK17" i="110"/>
  <c r="AJ17" i="110"/>
  <c r="AI17" i="110"/>
  <c r="AH17" i="110"/>
  <c r="AG17" i="110"/>
  <c r="AF17" i="110"/>
  <c r="AE17" i="110"/>
  <c r="AD17" i="110"/>
  <c r="AC17" i="110"/>
  <c r="AB17" i="110"/>
  <c r="AX16" i="110"/>
  <c r="AW16" i="110"/>
  <c r="AU16" i="110"/>
  <c r="AS16" i="110"/>
  <c r="AR16" i="110"/>
  <c r="AQ16" i="110"/>
  <c r="AP16" i="110"/>
  <c r="AO16" i="110"/>
  <c r="AN16" i="110"/>
  <c r="AM16" i="110"/>
  <c r="AL16" i="110"/>
  <c r="AK16" i="110"/>
  <c r="AJ16" i="110"/>
  <c r="AI16" i="110"/>
  <c r="AH16" i="110"/>
  <c r="AG16" i="110"/>
  <c r="AF16" i="110"/>
  <c r="AE16" i="110"/>
  <c r="AD16" i="110"/>
  <c r="AC16" i="110"/>
  <c r="AB16" i="110"/>
  <c r="AX15" i="110"/>
  <c r="AW15" i="110"/>
  <c r="AU15" i="110"/>
  <c r="AS15" i="110"/>
  <c r="AR15" i="110"/>
  <c r="AQ15" i="110"/>
  <c r="AP15" i="110"/>
  <c r="AO15" i="110"/>
  <c r="AN15" i="110"/>
  <c r="AM15" i="110"/>
  <c r="AL15" i="110"/>
  <c r="AK15" i="110"/>
  <c r="AJ15" i="110"/>
  <c r="AI15" i="110"/>
  <c r="AH15" i="110"/>
  <c r="AG15" i="110"/>
  <c r="AF15" i="110"/>
  <c r="AE15" i="110"/>
  <c r="AD15" i="110"/>
  <c r="AC15" i="110"/>
  <c r="AB15" i="110"/>
  <c r="AX14" i="110"/>
  <c r="AU14" i="110"/>
  <c r="AS14" i="110"/>
  <c r="AR14" i="110"/>
  <c r="AQ14" i="110"/>
  <c r="AP14" i="110"/>
  <c r="AO14" i="110"/>
  <c r="AN14" i="110"/>
  <c r="AM14" i="110"/>
  <c r="AL14" i="110"/>
  <c r="AK14" i="110"/>
  <c r="AJ14" i="110"/>
  <c r="AI14" i="110"/>
  <c r="AH14" i="110"/>
  <c r="AG14" i="110"/>
  <c r="AF14" i="110"/>
  <c r="AE14" i="110"/>
  <c r="AD14" i="110"/>
  <c r="AC14" i="110"/>
  <c r="AB14" i="110"/>
  <c r="AX13" i="110"/>
  <c r="AW13" i="110"/>
  <c r="AU13" i="110"/>
  <c r="AS13" i="110"/>
  <c r="AR13" i="110"/>
  <c r="AQ13" i="110"/>
  <c r="AP13" i="110"/>
  <c r="AO13" i="110"/>
  <c r="AN13" i="110"/>
  <c r="AM13" i="110"/>
  <c r="AL13" i="110"/>
  <c r="AK13" i="110"/>
  <c r="AJ13" i="110"/>
  <c r="AI13" i="110"/>
  <c r="AH13" i="110"/>
  <c r="AG13" i="110"/>
  <c r="AF13" i="110"/>
  <c r="AE13" i="110"/>
  <c r="AD13" i="110"/>
  <c r="AC13" i="110"/>
  <c r="AB13" i="110"/>
  <c r="AX12" i="110"/>
  <c r="AW12" i="110"/>
  <c r="AU12" i="110"/>
  <c r="AS12" i="110"/>
  <c r="AR12" i="110"/>
  <c r="AQ12" i="110"/>
  <c r="AP12" i="110"/>
  <c r="AO12" i="110"/>
  <c r="AN12" i="110"/>
  <c r="AM12" i="110"/>
  <c r="AL12" i="110"/>
  <c r="AK12" i="110"/>
  <c r="AJ12" i="110"/>
  <c r="AI12" i="110"/>
  <c r="AH12" i="110"/>
  <c r="AG12" i="110"/>
  <c r="AF12" i="110"/>
  <c r="AE12" i="110"/>
  <c r="AD12" i="110"/>
  <c r="AC12" i="110"/>
  <c r="AB12" i="110"/>
  <c r="AX11" i="110"/>
  <c r="AW11" i="110"/>
  <c r="AU11" i="110"/>
  <c r="AS11" i="110"/>
  <c r="AR11" i="110"/>
  <c r="AQ11" i="110"/>
  <c r="AP11" i="110"/>
  <c r="AO11" i="110"/>
  <c r="AN11" i="110"/>
  <c r="AM11" i="110"/>
  <c r="AL11" i="110"/>
  <c r="AK11" i="110"/>
  <c r="AJ11" i="110"/>
  <c r="AI11" i="110"/>
  <c r="AH11" i="110"/>
  <c r="AG11" i="110"/>
  <c r="AF11" i="110"/>
  <c r="AE11" i="110"/>
  <c r="AD11" i="110"/>
  <c r="AC11" i="110"/>
  <c r="AB11" i="110"/>
  <c r="AX10" i="110"/>
  <c r="AW10" i="110"/>
  <c r="AU10" i="110"/>
  <c r="AS10" i="110"/>
  <c r="AR10" i="110"/>
  <c r="AQ10" i="110"/>
  <c r="AP10" i="110"/>
  <c r="AO10" i="110"/>
  <c r="AN10" i="110"/>
  <c r="AM10" i="110"/>
  <c r="AL10" i="110"/>
  <c r="AK10" i="110"/>
  <c r="AJ10" i="110"/>
  <c r="AI10" i="110"/>
  <c r="AH10" i="110"/>
  <c r="AG10" i="110"/>
  <c r="AF10" i="110"/>
  <c r="AE10" i="110"/>
  <c r="AD10" i="110"/>
  <c r="AC10" i="110"/>
  <c r="AB10" i="110"/>
  <c r="AX9" i="110"/>
  <c r="AW9" i="110"/>
  <c r="AU9" i="110"/>
  <c r="AS9" i="110"/>
  <c r="AR9" i="110"/>
  <c r="AQ9" i="110"/>
  <c r="AP9" i="110"/>
  <c r="AO9" i="110"/>
  <c r="AN9" i="110"/>
  <c r="AM9" i="110"/>
  <c r="AL9" i="110"/>
  <c r="AK9" i="110"/>
  <c r="AJ9" i="110"/>
  <c r="AI9" i="110"/>
  <c r="AH9" i="110"/>
  <c r="AG9" i="110"/>
  <c r="AF9" i="110"/>
  <c r="AE9" i="110"/>
  <c r="AD9" i="110"/>
  <c r="AC9" i="110"/>
  <c r="AB9" i="110"/>
  <c r="AX8" i="110"/>
  <c r="AW8" i="110"/>
  <c r="AU8" i="110"/>
  <c r="AS8" i="110"/>
  <c r="AR8" i="110"/>
  <c r="AQ8" i="110"/>
  <c r="AP8" i="110"/>
  <c r="AO8" i="110"/>
  <c r="AN8" i="110"/>
  <c r="AM8" i="110"/>
  <c r="AL8" i="110"/>
  <c r="AK8" i="110"/>
  <c r="AJ8" i="110"/>
  <c r="AI8" i="110"/>
  <c r="AH8" i="110"/>
  <c r="AG8" i="110"/>
  <c r="AF8" i="110"/>
  <c r="AE8" i="110"/>
  <c r="AD8" i="110"/>
  <c r="AC8" i="110"/>
  <c r="AB8" i="110"/>
  <c r="AX7" i="110"/>
  <c r="AW7" i="110"/>
  <c r="AU7" i="110"/>
  <c r="AS7" i="110"/>
  <c r="AR7" i="110"/>
  <c r="AQ7" i="110"/>
  <c r="AP7" i="110"/>
  <c r="AO7" i="110"/>
  <c r="AN7" i="110"/>
  <c r="AM7" i="110"/>
  <c r="AL7" i="110"/>
  <c r="AK7" i="110"/>
  <c r="AJ7" i="110"/>
  <c r="AI7" i="110"/>
  <c r="AH7" i="110"/>
  <c r="AG7" i="110"/>
  <c r="AF7" i="110"/>
  <c r="AE7" i="110"/>
  <c r="AD7" i="110"/>
  <c r="AC7" i="110"/>
  <c r="AB7" i="110"/>
  <c r="AX6" i="110"/>
  <c r="AW6" i="110"/>
  <c r="AU6" i="110"/>
  <c r="AS6" i="110"/>
  <c r="AR6" i="110"/>
  <c r="AQ6" i="110"/>
  <c r="AP6" i="110"/>
  <c r="AO6" i="110"/>
  <c r="AN6" i="110"/>
  <c r="AM6" i="110"/>
  <c r="AL6" i="110"/>
  <c r="AK6" i="110"/>
  <c r="AJ6" i="110"/>
  <c r="AI6" i="110"/>
  <c r="AH6" i="110"/>
  <c r="AG6" i="110"/>
  <c r="AF6" i="110"/>
  <c r="AE6" i="110"/>
  <c r="AD6" i="110"/>
  <c r="AC6" i="110"/>
  <c r="AB6" i="110"/>
  <c r="AX5" i="110"/>
  <c r="AW5" i="110"/>
  <c r="AU5" i="110"/>
  <c r="AS5" i="110"/>
  <c r="AR5" i="110"/>
  <c r="AQ5" i="110"/>
  <c r="AP5" i="110"/>
  <c r="AO5" i="110"/>
  <c r="AN5" i="110"/>
  <c r="AM5" i="110"/>
  <c r="AL5" i="110"/>
  <c r="AK5" i="110"/>
  <c r="AJ5" i="110"/>
  <c r="AI5" i="110"/>
  <c r="AH5" i="110"/>
  <c r="AG5" i="110"/>
  <c r="AF5" i="110"/>
  <c r="AE5" i="110"/>
  <c r="AD5" i="110"/>
  <c r="AC5" i="110"/>
  <c r="AB5" i="110"/>
  <c r="AX4" i="110"/>
  <c r="AW4" i="110"/>
  <c r="AU4" i="110"/>
  <c r="AS4" i="110"/>
  <c r="AR4" i="110"/>
  <c r="AQ4" i="110"/>
  <c r="AP4" i="110"/>
  <c r="AO4" i="110"/>
  <c r="AN4" i="110"/>
  <c r="AM4" i="110"/>
  <c r="AL4" i="110"/>
  <c r="AK4" i="110"/>
  <c r="AJ4" i="110"/>
  <c r="AI4" i="110"/>
  <c r="AH4" i="110"/>
  <c r="AG4" i="110"/>
  <c r="AF4" i="110"/>
  <c r="AE4" i="110"/>
  <c r="AD4" i="110"/>
  <c r="AC4" i="110"/>
  <c r="AB4" i="110"/>
  <c r="AX3" i="110"/>
  <c r="AW3" i="110"/>
  <c r="AU3" i="110"/>
  <c r="AS3" i="110"/>
  <c r="AR3" i="110"/>
  <c r="AQ3" i="110"/>
  <c r="AP3" i="110"/>
  <c r="AO3" i="110"/>
  <c r="AN3" i="110"/>
  <c r="AM3" i="110"/>
  <c r="AL3" i="110"/>
  <c r="AK3" i="110"/>
  <c r="AJ3" i="110"/>
  <c r="AI3" i="110"/>
  <c r="AH3" i="110"/>
  <c r="AG3" i="110"/>
  <c r="AF3" i="110"/>
  <c r="AE3" i="110"/>
  <c r="AD3" i="110"/>
  <c r="AC3" i="110"/>
  <c r="AB3" i="110"/>
  <c r="B39" i="111" l="1"/>
  <c r="B40" i="112"/>
  <c r="S42" i="25" s="1"/>
  <c r="C6" i="110"/>
  <c r="AI7" i="25" s="1"/>
  <c r="C12" i="110"/>
  <c r="AI9" i="25" s="1"/>
  <c r="C17" i="110"/>
  <c r="AI11" i="25" s="1"/>
  <c r="B39" i="110"/>
  <c r="Q13" i="25" s="1"/>
  <c r="C33" i="110"/>
  <c r="AI24" i="25" s="1"/>
  <c r="C9" i="110"/>
  <c r="AI25" i="25" s="1"/>
  <c r="C20" i="110"/>
  <c r="AI12" i="25" s="1"/>
  <c r="C4" i="110"/>
  <c r="AI34" i="25" s="1"/>
  <c r="C30" i="110"/>
  <c r="AI33" i="25" s="1"/>
  <c r="C38" i="110"/>
  <c r="AI14" i="25" s="1"/>
  <c r="C5" i="110"/>
  <c r="AI19" i="25" s="1"/>
  <c r="C15" i="110"/>
  <c r="AI32" i="25" s="1"/>
  <c r="C18" i="110"/>
  <c r="AI35" i="25" s="1"/>
  <c r="C23" i="110"/>
  <c r="AI18" i="25" s="1"/>
  <c r="C26" i="110"/>
  <c r="AI36" i="25" s="1"/>
  <c r="C36" i="110"/>
  <c r="AI6" i="25" s="1"/>
  <c r="D50" i="110"/>
  <c r="D40" i="110" s="1"/>
  <c r="AB40" i="110" s="1"/>
  <c r="G50" i="110"/>
  <c r="G40" i="110" s="1"/>
  <c r="AE40" i="110" s="1"/>
  <c r="J50" i="110"/>
  <c r="J40" i="110" s="1"/>
  <c r="AH40" i="110" s="1"/>
  <c r="M50" i="110"/>
  <c r="M40" i="110" s="1"/>
  <c r="AK40" i="110" s="1"/>
  <c r="P50" i="110"/>
  <c r="P40" i="110" s="1"/>
  <c r="AN40" i="110" s="1"/>
  <c r="S50" i="110"/>
  <c r="S40" i="110" s="1"/>
  <c r="AQ40" i="110" s="1"/>
  <c r="V50" i="110"/>
  <c r="V40" i="110" s="1"/>
  <c r="C3" i="110"/>
  <c r="AI20" i="25" s="1"/>
  <c r="C8" i="110"/>
  <c r="AI29" i="25" s="1"/>
  <c r="C11" i="110"/>
  <c r="AI15" i="25" s="1"/>
  <c r="C29" i="110"/>
  <c r="AI10" i="25" s="1"/>
  <c r="C32" i="110"/>
  <c r="AI27" i="25" s="1"/>
  <c r="B38" i="110"/>
  <c r="Q14" i="25" s="1"/>
  <c r="B34" i="110"/>
  <c r="Q3" i="25" s="1"/>
  <c r="B4" i="110"/>
  <c r="Q34" i="25" s="1"/>
  <c r="C7" i="110"/>
  <c r="AI31" i="25" s="1"/>
  <c r="B17" i="110"/>
  <c r="Q11" i="25" s="1"/>
  <c r="C35" i="110"/>
  <c r="AI28" i="25" s="1"/>
  <c r="C40" i="110"/>
  <c r="AI42" i="25" s="1"/>
  <c r="B16" i="110"/>
  <c r="Q16" i="25" s="1"/>
  <c r="B20" i="110"/>
  <c r="Q12" i="25" s="1"/>
  <c r="B25" i="110"/>
  <c r="Q17" i="25" s="1"/>
  <c r="B36" i="110"/>
  <c r="Q6" i="25" s="1"/>
  <c r="B7" i="110"/>
  <c r="Q31" i="25" s="1"/>
  <c r="B12" i="110"/>
  <c r="Q9" i="25" s="1"/>
  <c r="B14" i="110"/>
  <c r="Q37" i="25" s="1"/>
  <c r="B22" i="110"/>
  <c r="Q26" i="25" s="1"/>
  <c r="B23" i="110"/>
  <c r="Q18" i="25" s="1"/>
  <c r="B28" i="110"/>
  <c r="Q8" i="25" s="1"/>
  <c r="B33" i="110"/>
  <c r="Q24" i="25" s="1"/>
  <c r="B3" i="110"/>
  <c r="Q20" i="25" s="1"/>
  <c r="B6" i="110"/>
  <c r="Q7" i="25" s="1"/>
  <c r="B9" i="110"/>
  <c r="Q25" i="25" s="1"/>
  <c r="B11" i="110"/>
  <c r="Q15" i="25" s="1"/>
  <c r="B13" i="110"/>
  <c r="Q30" i="25" s="1"/>
  <c r="C13" i="110"/>
  <c r="AI30" i="25" s="1"/>
  <c r="C16" i="110"/>
  <c r="AI16" i="25" s="1"/>
  <c r="C19" i="110"/>
  <c r="AI39" i="25" s="1"/>
  <c r="C22" i="110"/>
  <c r="AI26" i="25" s="1"/>
  <c r="B27" i="110"/>
  <c r="Q5" i="25" s="1"/>
  <c r="B30" i="110"/>
  <c r="Q33" i="25" s="1"/>
  <c r="B32" i="110"/>
  <c r="Q27" i="25" s="1"/>
  <c r="B35" i="110"/>
  <c r="Q28" i="25" s="1"/>
  <c r="B5" i="110"/>
  <c r="Q19" i="25" s="1"/>
  <c r="B8" i="110"/>
  <c r="Q29" i="25" s="1"/>
  <c r="B10" i="110"/>
  <c r="Q23" i="25" s="1"/>
  <c r="C10" i="110"/>
  <c r="AI23" i="25" s="1"/>
  <c r="B15" i="110"/>
  <c r="Q32" i="25" s="1"/>
  <c r="B18" i="110"/>
  <c r="Q35" i="25" s="1"/>
  <c r="B21" i="110"/>
  <c r="Q21" i="25" s="1"/>
  <c r="B24" i="110"/>
  <c r="Q22" i="25" s="1"/>
  <c r="B26" i="110"/>
  <c r="Q36" i="25" s="1"/>
  <c r="B29" i="110"/>
  <c r="Q10" i="25" s="1"/>
  <c r="B31" i="110"/>
  <c r="Q4" i="25" s="1"/>
  <c r="C31" i="110"/>
  <c r="AI4" i="25" s="1"/>
  <c r="C34" i="110"/>
  <c r="AI3" i="25" s="1"/>
  <c r="B37" i="110"/>
  <c r="Q38" i="25" s="1"/>
  <c r="C39" i="110"/>
  <c r="AI13" i="25" s="1"/>
  <c r="F50" i="110"/>
  <c r="F40" i="110" s="1"/>
  <c r="AD40" i="110" s="1"/>
  <c r="I50" i="110"/>
  <c r="I40" i="110" s="1"/>
  <c r="AG40" i="110" s="1"/>
  <c r="L50" i="110"/>
  <c r="L40" i="110" s="1"/>
  <c r="AJ40" i="110" s="1"/>
  <c r="O50" i="110"/>
  <c r="O40" i="110" s="1"/>
  <c r="AM40" i="110" s="1"/>
  <c r="R50" i="110"/>
  <c r="R40" i="110" s="1"/>
  <c r="AP40" i="110" s="1"/>
  <c r="U50" i="110"/>
  <c r="U40" i="110" s="1"/>
  <c r="AS40" i="110" s="1"/>
  <c r="E50" i="110"/>
  <c r="E40" i="110" s="1"/>
  <c r="AC40" i="110" s="1"/>
  <c r="H50" i="110"/>
  <c r="H40" i="110" s="1"/>
  <c r="AF40" i="110" s="1"/>
  <c r="K50" i="110"/>
  <c r="K40" i="110" s="1"/>
  <c r="AI40" i="110" s="1"/>
  <c r="N50" i="110"/>
  <c r="N40" i="110" s="1"/>
  <c r="AL40" i="110" s="1"/>
  <c r="Q50" i="110"/>
  <c r="Q40" i="110" s="1"/>
  <c r="AO40" i="110" s="1"/>
  <c r="T50" i="110"/>
  <c r="T40" i="110" s="1"/>
  <c r="AR40" i="110" s="1"/>
  <c r="W50" i="110"/>
  <c r="W40" i="110" s="1"/>
  <c r="AU40" i="110" s="1"/>
  <c r="P39" i="25"/>
  <c r="P40" i="25"/>
  <c r="B52" i="109"/>
  <c r="W49" i="109"/>
  <c r="V49" i="109"/>
  <c r="U49" i="109"/>
  <c r="T49" i="109"/>
  <c r="S49" i="109"/>
  <c r="R49" i="109"/>
  <c r="Q49" i="109"/>
  <c r="P49" i="109"/>
  <c r="O49" i="109"/>
  <c r="N49" i="109"/>
  <c r="M49" i="109"/>
  <c r="L49" i="109"/>
  <c r="K49" i="109"/>
  <c r="J49" i="109"/>
  <c r="I49" i="109"/>
  <c r="H49" i="109"/>
  <c r="G49" i="109"/>
  <c r="F49" i="109"/>
  <c r="E49" i="109"/>
  <c r="D49" i="109"/>
  <c r="W48" i="109"/>
  <c r="V48" i="109"/>
  <c r="U48" i="109"/>
  <c r="T48" i="109"/>
  <c r="S48" i="109"/>
  <c r="R48" i="109"/>
  <c r="Q48" i="109"/>
  <c r="P48" i="109"/>
  <c r="O48" i="109"/>
  <c r="N48" i="109"/>
  <c r="M48" i="109"/>
  <c r="L48" i="109"/>
  <c r="K48" i="109"/>
  <c r="J48" i="109"/>
  <c r="I48" i="109"/>
  <c r="H48" i="109"/>
  <c r="G48" i="109"/>
  <c r="F48" i="109"/>
  <c r="E48" i="109"/>
  <c r="D48" i="109"/>
  <c r="AX40" i="109"/>
  <c r="AW40" i="109"/>
  <c r="AX39" i="109"/>
  <c r="AW39" i="109"/>
  <c r="AU39" i="109"/>
  <c r="AT39" i="109"/>
  <c r="AS39" i="109"/>
  <c r="AR39" i="109"/>
  <c r="AQ39" i="109"/>
  <c r="AP39" i="109"/>
  <c r="AO39" i="109"/>
  <c r="AN39" i="109"/>
  <c r="AM39" i="109"/>
  <c r="AL39" i="109"/>
  <c r="AK39" i="109"/>
  <c r="AJ39" i="109"/>
  <c r="AI39" i="109"/>
  <c r="AH39" i="109"/>
  <c r="AG39" i="109"/>
  <c r="AF39" i="109"/>
  <c r="AE39" i="109"/>
  <c r="AD39" i="109"/>
  <c r="AC39" i="109"/>
  <c r="AB39" i="109"/>
  <c r="AX38" i="109"/>
  <c r="AW38" i="109"/>
  <c r="AU38" i="109"/>
  <c r="AT38" i="109"/>
  <c r="AS38" i="109"/>
  <c r="AR38" i="109"/>
  <c r="AQ38" i="109"/>
  <c r="AP38" i="109"/>
  <c r="AO38" i="109"/>
  <c r="AN38" i="109"/>
  <c r="AM38" i="109"/>
  <c r="AL38" i="109"/>
  <c r="AK38" i="109"/>
  <c r="AJ38" i="109"/>
  <c r="AI38" i="109"/>
  <c r="AH38" i="109"/>
  <c r="AG38" i="109"/>
  <c r="AF38" i="109"/>
  <c r="AE38" i="109"/>
  <c r="AD38" i="109"/>
  <c r="AC38" i="109"/>
  <c r="AB38" i="109"/>
  <c r="AX37" i="109"/>
  <c r="AW37" i="109"/>
  <c r="AU37" i="109"/>
  <c r="AT37" i="109"/>
  <c r="AS37" i="109"/>
  <c r="AR37" i="109"/>
  <c r="AQ37" i="109"/>
  <c r="AP37" i="109"/>
  <c r="AO37" i="109"/>
  <c r="AN37" i="109"/>
  <c r="AM37" i="109"/>
  <c r="AL37" i="109"/>
  <c r="AK37" i="109"/>
  <c r="AJ37" i="109"/>
  <c r="AI37" i="109"/>
  <c r="AH37" i="109"/>
  <c r="AG37" i="109"/>
  <c r="AF37" i="109"/>
  <c r="AE37" i="109"/>
  <c r="AD37" i="109"/>
  <c r="AC37" i="109"/>
  <c r="AB37" i="109"/>
  <c r="AX36" i="109"/>
  <c r="AW36" i="109"/>
  <c r="AU36" i="109"/>
  <c r="AT36" i="109"/>
  <c r="AS36" i="109"/>
  <c r="AR36" i="109"/>
  <c r="AQ36" i="109"/>
  <c r="AP36" i="109"/>
  <c r="AO36" i="109"/>
  <c r="AN36" i="109"/>
  <c r="AM36" i="109"/>
  <c r="AL36" i="109"/>
  <c r="AK36" i="109"/>
  <c r="AJ36" i="109"/>
  <c r="AI36" i="109"/>
  <c r="AH36" i="109"/>
  <c r="AG36" i="109"/>
  <c r="AF36" i="109"/>
  <c r="AE36" i="109"/>
  <c r="AD36" i="109"/>
  <c r="AC36" i="109"/>
  <c r="AB36" i="109"/>
  <c r="AX35" i="109"/>
  <c r="AW35" i="109"/>
  <c r="AU35" i="109"/>
  <c r="AT35" i="109"/>
  <c r="AS35" i="109"/>
  <c r="AR35" i="109"/>
  <c r="AQ35" i="109"/>
  <c r="AP35" i="109"/>
  <c r="AO35" i="109"/>
  <c r="AN35" i="109"/>
  <c r="AM35" i="109"/>
  <c r="AL35" i="109"/>
  <c r="AK35" i="109"/>
  <c r="AJ35" i="109"/>
  <c r="AI35" i="109"/>
  <c r="AH35" i="109"/>
  <c r="AG35" i="109"/>
  <c r="AF35" i="109"/>
  <c r="AE35" i="109"/>
  <c r="AD35" i="109"/>
  <c r="AC35" i="109"/>
  <c r="AB35" i="109"/>
  <c r="AX34" i="109"/>
  <c r="AW34" i="109"/>
  <c r="AU34" i="109"/>
  <c r="AT34" i="109"/>
  <c r="AS34" i="109"/>
  <c r="AR34" i="109"/>
  <c r="AQ34" i="109"/>
  <c r="AP34" i="109"/>
  <c r="AO34" i="109"/>
  <c r="AN34" i="109"/>
  <c r="AM34" i="109"/>
  <c r="AL34" i="109"/>
  <c r="AK34" i="109"/>
  <c r="AJ34" i="109"/>
  <c r="AI34" i="109"/>
  <c r="AH34" i="109"/>
  <c r="AG34" i="109"/>
  <c r="AF34" i="109"/>
  <c r="AE34" i="109"/>
  <c r="AD34" i="109"/>
  <c r="AC34" i="109"/>
  <c r="AB34" i="109"/>
  <c r="AX33" i="109"/>
  <c r="AW33" i="109"/>
  <c r="AU33" i="109"/>
  <c r="AT33" i="109"/>
  <c r="AS33" i="109"/>
  <c r="AR33" i="109"/>
  <c r="AQ33" i="109"/>
  <c r="AP33" i="109"/>
  <c r="AO33" i="109"/>
  <c r="AN33" i="109"/>
  <c r="AM33" i="109"/>
  <c r="AL33" i="109"/>
  <c r="AK33" i="109"/>
  <c r="AJ33" i="109"/>
  <c r="AI33" i="109"/>
  <c r="AH33" i="109"/>
  <c r="AG33" i="109"/>
  <c r="AF33" i="109"/>
  <c r="AE33" i="109"/>
  <c r="AD33" i="109"/>
  <c r="AC33" i="109"/>
  <c r="AB33" i="109"/>
  <c r="AX32" i="109"/>
  <c r="AW32" i="109"/>
  <c r="AU32" i="109"/>
  <c r="AT32" i="109"/>
  <c r="AS32" i="109"/>
  <c r="AR32" i="109"/>
  <c r="AQ32" i="109"/>
  <c r="AP32" i="109"/>
  <c r="AO32" i="109"/>
  <c r="AN32" i="109"/>
  <c r="AM32" i="109"/>
  <c r="AL32" i="109"/>
  <c r="AK32" i="109"/>
  <c r="AJ32" i="109"/>
  <c r="AI32" i="109"/>
  <c r="AH32" i="109"/>
  <c r="AG32" i="109"/>
  <c r="AF32" i="109"/>
  <c r="AE32" i="109"/>
  <c r="AD32" i="109"/>
  <c r="AC32" i="109"/>
  <c r="AB32" i="109"/>
  <c r="AX31" i="109"/>
  <c r="AW31" i="109"/>
  <c r="AU31" i="109"/>
  <c r="AT31" i="109"/>
  <c r="AS31" i="109"/>
  <c r="AR31" i="109"/>
  <c r="AQ31" i="109"/>
  <c r="AP31" i="109"/>
  <c r="AO31" i="109"/>
  <c r="AN31" i="109"/>
  <c r="AM31" i="109"/>
  <c r="AL31" i="109"/>
  <c r="AK31" i="109"/>
  <c r="AJ31" i="109"/>
  <c r="AI31" i="109"/>
  <c r="AH31" i="109"/>
  <c r="AG31" i="109"/>
  <c r="AF31" i="109"/>
  <c r="AE31" i="109"/>
  <c r="AD31" i="109"/>
  <c r="AC31" i="109"/>
  <c r="AB31" i="109"/>
  <c r="AX30" i="109"/>
  <c r="AW30" i="109"/>
  <c r="AU30" i="109"/>
  <c r="AT30" i="109"/>
  <c r="AS30" i="109"/>
  <c r="AR30" i="109"/>
  <c r="AQ30" i="109"/>
  <c r="AP30" i="109"/>
  <c r="AO30" i="109"/>
  <c r="AN30" i="109"/>
  <c r="AM30" i="109"/>
  <c r="AL30" i="109"/>
  <c r="AK30" i="109"/>
  <c r="AJ30" i="109"/>
  <c r="AI30" i="109"/>
  <c r="AH30" i="109"/>
  <c r="AG30" i="109"/>
  <c r="AF30" i="109"/>
  <c r="AE30" i="109"/>
  <c r="AD30" i="109"/>
  <c r="AC30" i="109"/>
  <c r="AB30" i="109"/>
  <c r="AX29" i="109"/>
  <c r="AW29" i="109"/>
  <c r="AU29" i="109"/>
  <c r="AT29" i="109"/>
  <c r="AS29" i="109"/>
  <c r="AR29" i="109"/>
  <c r="AQ29" i="109"/>
  <c r="AP29" i="109"/>
  <c r="AO29" i="109"/>
  <c r="AN29" i="109"/>
  <c r="AM29" i="109"/>
  <c r="AL29" i="109"/>
  <c r="AK29" i="109"/>
  <c r="AJ29" i="109"/>
  <c r="AI29" i="109"/>
  <c r="AH29" i="109"/>
  <c r="AG29" i="109"/>
  <c r="AF29" i="109"/>
  <c r="AE29" i="109"/>
  <c r="AD29" i="109"/>
  <c r="AC29" i="109"/>
  <c r="AB29" i="109"/>
  <c r="AX28" i="109"/>
  <c r="AW28" i="109"/>
  <c r="AU28" i="109"/>
  <c r="AT28" i="109"/>
  <c r="AS28" i="109"/>
  <c r="AR28" i="109"/>
  <c r="AQ28" i="109"/>
  <c r="AP28" i="109"/>
  <c r="AO28" i="109"/>
  <c r="AN28" i="109"/>
  <c r="AM28" i="109"/>
  <c r="AL28" i="109"/>
  <c r="AK28" i="109"/>
  <c r="AJ28" i="109"/>
  <c r="AI28" i="109"/>
  <c r="AH28" i="109"/>
  <c r="AG28" i="109"/>
  <c r="AF28" i="109"/>
  <c r="AE28" i="109"/>
  <c r="AD28" i="109"/>
  <c r="AC28" i="109"/>
  <c r="AB28" i="109"/>
  <c r="AX27" i="109"/>
  <c r="AW27" i="109"/>
  <c r="AU27" i="109"/>
  <c r="AT27" i="109"/>
  <c r="AS27" i="109"/>
  <c r="AR27" i="109"/>
  <c r="AQ27" i="109"/>
  <c r="AP27" i="109"/>
  <c r="AO27" i="109"/>
  <c r="AN27" i="109"/>
  <c r="AM27" i="109"/>
  <c r="AL27" i="109"/>
  <c r="AK27" i="109"/>
  <c r="AJ27" i="109"/>
  <c r="AI27" i="109"/>
  <c r="AH27" i="109"/>
  <c r="AG27" i="109"/>
  <c r="AF27" i="109"/>
  <c r="AE27" i="109"/>
  <c r="AD27" i="109"/>
  <c r="AC27" i="109"/>
  <c r="AB27" i="109"/>
  <c r="AX26" i="109"/>
  <c r="AW26" i="109"/>
  <c r="AU26" i="109"/>
  <c r="AT26" i="109"/>
  <c r="AS26" i="109"/>
  <c r="AR26" i="109"/>
  <c r="AQ26" i="109"/>
  <c r="AP26" i="109"/>
  <c r="AO26" i="109"/>
  <c r="AN26" i="109"/>
  <c r="AM26" i="109"/>
  <c r="AL26" i="109"/>
  <c r="AK26" i="109"/>
  <c r="AJ26" i="109"/>
  <c r="AI26" i="109"/>
  <c r="AH26" i="109"/>
  <c r="AG26" i="109"/>
  <c r="AF26" i="109"/>
  <c r="AE26" i="109"/>
  <c r="AD26" i="109"/>
  <c r="AC26" i="109"/>
  <c r="AB26" i="109"/>
  <c r="AX25" i="109"/>
  <c r="AW25" i="109"/>
  <c r="AU25" i="109"/>
  <c r="AT25" i="109"/>
  <c r="AS25" i="109"/>
  <c r="AR25" i="109"/>
  <c r="AQ25" i="109"/>
  <c r="AP25" i="109"/>
  <c r="AO25" i="109"/>
  <c r="AN25" i="109"/>
  <c r="AM25" i="109"/>
  <c r="AL25" i="109"/>
  <c r="AK25" i="109"/>
  <c r="AJ25" i="109"/>
  <c r="AI25" i="109"/>
  <c r="AH25" i="109"/>
  <c r="AG25" i="109"/>
  <c r="AF25" i="109"/>
  <c r="AE25" i="109"/>
  <c r="AD25" i="109"/>
  <c r="AC25" i="109"/>
  <c r="AB25" i="109"/>
  <c r="AX24" i="109"/>
  <c r="AW24" i="109"/>
  <c r="AU24" i="109"/>
  <c r="AT24" i="109"/>
  <c r="AS24" i="109"/>
  <c r="AR24" i="109"/>
  <c r="AQ24" i="109"/>
  <c r="AP24" i="109"/>
  <c r="AO24" i="109"/>
  <c r="AN24" i="109"/>
  <c r="AM24" i="109"/>
  <c r="AL24" i="109"/>
  <c r="AK24" i="109"/>
  <c r="AJ24" i="109"/>
  <c r="AI24" i="109"/>
  <c r="AH24" i="109"/>
  <c r="AG24" i="109"/>
  <c r="AF24" i="109"/>
  <c r="AE24" i="109"/>
  <c r="AD24" i="109"/>
  <c r="AC24" i="109"/>
  <c r="AB24" i="109"/>
  <c r="AX23" i="109"/>
  <c r="AW23" i="109"/>
  <c r="AU23" i="109"/>
  <c r="AT23" i="109"/>
  <c r="AS23" i="109"/>
  <c r="AR23" i="109"/>
  <c r="AQ23" i="109"/>
  <c r="AP23" i="109"/>
  <c r="AO23" i="109"/>
  <c r="AN23" i="109"/>
  <c r="AM23" i="109"/>
  <c r="AL23" i="109"/>
  <c r="AK23" i="109"/>
  <c r="AJ23" i="109"/>
  <c r="AI23" i="109"/>
  <c r="AH23" i="109"/>
  <c r="AG23" i="109"/>
  <c r="AF23" i="109"/>
  <c r="AE23" i="109"/>
  <c r="AD23" i="109"/>
  <c r="AC23" i="109"/>
  <c r="AB23" i="109"/>
  <c r="AX22" i="109"/>
  <c r="AW22" i="109"/>
  <c r="AU22" i="109"/>
  <c r="AT22" i="109"/>
  <c r="AS22" i="109"/>
  <c r="AR22" i="109"/>
  <c r="AQ22" i="109"/>
  <c r="AP22" i="109"/>
  <c r="AO22" i="109"/>
  <c r="AN22" i="109"/>
  <c r="AM22" i="109"/>
  <c r="AL22" i="109"/>
  <c r="AK22" i="109"/>
  <c r="AJ22" i="109"/>
  <c r="AI22" i="109"/>
  <c r="AH22" i="109"/>
  <c r="AG22" i="109"/>
  <c r="AF22" i="109"/>
  <c r="AE22" i="109"/>
  <c r="AD22" i="109"/>
  <c r="AC22" i="109"/>
  <c r="AB22" i="109"/>
  <c r="AX21" i="109"/>
  <c r="AW21" i="109"/>
  <c r="AU21" i="109"/>
  <c r="AT21" i="109"/>
  <c r="AS21" i="109"/>
  <c r="AR21" i="109"/>
  <c r="AQ21" i="109"/>
  <c r="AP21" i="109"/>
  <c r="AO21" i="109"/>
  <c r="AN21" i="109"/>
  <c r="AM21" i="109"/>
  <c r="AL21" i="109"/>
  <c r="AK21" i="109"/>
  <c r="AJ21" i="109"/>
  <c r="AI21" i="109"/>
  <c r="AH21" i="109"/>
  <c r="AG21" i="109"/>
  <c r="AF21" i="109"/>
  <c r="AE21" i="109"/>
  <c r="AD21" i="109"/>
  <c r="AC21" i="109"/>
  <c r="AB21" i="109"/>
  <c r="AX20" i="109"/>
  <c r="AW20" i="109"/>
  <c r="AU20" i="109"/>
  <c r="AT20" i="109"/>
  <c r="AS20" i="109"/>
  <c r="AR20" i="109"/>
  <c r="AQ20" i="109"/>
  <c r="AP20" i="109"/>
  <c r="AO20" i="109"/>
  <c r="AN20" i="109"/>
  <c r="AM20" i="109"/>
  <c r="AL20" i="109"/>
  <c r="AK20" i="109"/>
  <c r="AJ20" i="109"/>
  <c r="AI20" i="109"/>
  <c r="AH20" i="109"/>
  <c r="AG20" i="109"/>
  <c r="AF20" i="109"/>
  <c r="AE20" i="109"/>
  <c r="AD20" i="109"/>
  <c r="AC20" i="109"/>
  <c r="AB20" i="109"/>
  <c r="AX19" i="109"/>
  <c r="AW19" i="109"/>
  <c r="AU19" i="109"/>
  <c r="AT19" i="109"/>
  <c r="AS19" i="109"/>
  <c r="AR19" i="109"/>
  <c r="AQ19" i="109"/>
  <c r="AP19" i="109"/>
  <c r="AO19" i="109"/>
  <c r="AN19" i="109"/>
  <c r="AM19" i="109"/>
  <c r="AL19" i="109"/>
  <c r="AK19" i="109"/>
  <c r="AJ19" i="109"/>
  <c r="AI19" i="109"/>
  <c r="AH19" i="109"/>
  <c r="AG19" i="109"/>
  <c r="AF19" i="109"/>
  <c r="AE19" i="109"/>
  <c r="AD19" i="109"/>
  <c r="AC19" i="109"/>
  <c r="AB19" i="109"/>
  <c r="AX18" i="109"/>
  <c r="AW18" i="109"/>
  <c r="AU18" i="109"/>
  <c r="AT18" i="109"/>
  <c r="AS18" i="109"/>
  <c r="AR18" i="109"/>
  <c r="AQ18" i="109"/>
  <c r="AP18" i="109"/>
  <c r="AO18" i="109"/>
  <c r="AN18" i="109"/>
  <c r="AM18" i="109"/>
  <c r="AL18" i="109"/>
  <c r="AK18" i="109"/>
  <c r="AJ18" i="109"/>
  <c r="AI18" i="109"/>
  <c r="AH18" i="109"/>
  <c r="AG18" i="109"/>
  <c r="AF18" i="109"/>
  <c r="AE18" i="109"/>
  <c r="AD18" i="109"/>
  <c r="AC18" i="109"/>
  <c r="AB18" i="109"/>
  <c r="AX17" i="109"/>
  <c r="AW17" i="109"/>
  <c r="AU17" i="109"/>
  <c r="AT17" i="109"/>
  <c r="AS17" i="109"/>
  <c r="AR17" i="109"/>
  <c r="AQ17" i="109"/>
  <c r="AP17" i="109"/>
  <c r="AO17" i="109"/>
  <c r="AN17" i="109"/>
  <c r="AM17" i="109"/>
  <c r="AL17" i="109"/>
  <c r="AK17" i="109"/>
  <c r="AJ17" i="109"/>
  <c r="AI17" i="109"/>
  <c r="AH17" i="109"/>
  <c r="AG17" i="109"/>
  <c r="AF17" i="109"/>
  <c r="AE17" i="109"/>
  <c r="AD17" i="109"/>
  <c r="AC17" i="109"/>
  <c r="AB17" i="109"/>
  <c r="AX16" i="109"/>
  <c r="AW16" i="109"/>
  <c r="AU16" i="109"/>
  <c r="AT16" i="109"/>
  <c r="AS16" i="109"/>
  <c r="AR16" i="109"/>
  <c r="AQ16" i="109"/>
  <c r="AP16" i="109"/>
  <c r="AO16" i="109"/>
  <c r="AN16" i="109"/>
  <c r="AM16" i="109"/>
  <c r="AL16" i="109"/>
  <c r="AK16" i="109"/>
  <c r="AJ16" i="109"/>
  <c r="AI16" i="109"/>
  <c r="AH16" i="109"/>
  <c r="AG16" i="109"/>
  <c r="AF16" i="109"/>
  <c r="AE16" i="109"/>
  <c r="AD16" i="109"/>
  <c r="AC16" i="109"/>
  <c r="AB16" i="109"/>
  <c r="AX15" i="109"/>
  <c r="AW15" i="109"/>
  <c r="AU15" i="109"/>
  <c r="AT15" i="109"/>
  <c r="AS15" i="109"/>
  <c r="AR15" i="109"/>
  <c r="AQ15" i="109"/>
  <c r="AP15" i="109"/>
  <c r="AO15" i="109"/>
  <c r="AN15" i="109"/>
  <c r="AM15" i="109"/>
  <c r="AL15" i="109"/>
  <c r="AK15" i="109"/>
  <c r="AJ15" i="109"/>
  <c r="AI15" i="109"/>
  <c r="AH15" i="109"/>
  <c r="AG15" i="109"/>
  <c r="AF15" i="109"/>
  <c r="AE15" i="109"/>
  <c r="AD15" i="109"/>
  <c r="AC15" i="109"/>
  <c r="AB15" i="109"/>
  <c r="AX14" i="109"/>
  <c r="AW14" i="109"/>
  <c r="AU14" i="109"/>
  <c r="AT14" i="109"/>
  <c r="AS14" i="109"/>
  <c r="AR14" i="109"/>
  <c r="AQ14" i="109"/>
  <c r="AP14" i="109"/>
  <c r="AO14" i="109"/>
  <c r="AN14" i="109"/>
  <c r="AM14" i="109"/>
  <c r="AL14" i="109"/>
  <c r="AK14" i="109"/>
  <c r="AJ14" i="109"/>
  <c r="AI14" i="109"/>
  <c r="AH14" i="109"/>
  <c r="AG14" i="109"/>
  <c r="AF14" i="109"/>
  <c r="AE14" i="109"/>
  <c r="AD14" i="109"/>
  <c r="AC14" i="109"/>
  <c r="AB14" i="109"/>
  <c r="AX13" i="109"/>
  <c r="AW13" i="109"/>
  <c r="AU13" i="109"/>
  <c r="AT13" i="109"/>
  <c r="AS13" i="109"/>
  <c r="AR13" i="109"/>
  <c r="AQ13" i="109"/>
  <c r="AP13" i="109"/>
  <c r="AO13" i="109"/>
  <c r="AN13" i="109"/>
  <c r="AM13" i="109"/>
  <c r="AL13" i="109"/>
  <c r="AK13" i="109"/>
  <c r="AJ13" i="109"/>
  <c r="AI13" i="109"/>
  <c r="AH13" i="109"/>
  <c r="AG13" i="109"/>
  <c r="AF13" i="109"/>
  <c r="AE13" i="109"/>
  <c r="AD13" i="109"/>
  <c r="AC13" i="109"/>
  <c r="AB13" i="109"/>
  <c r="AX12" i="109"/>
  <c r="AW12" i="109"/>
  <c r="AU12" i="109"/>
  <c r="AT12" i="109"/>
  <c r="AS12" i="109"/>
  <c r="AR12" i="109"/>
  <c r="AQ12" i="109"/>
  <c r="AP12" i="109"/>
  <c r="AO12" i="109"/>
  <c r="AN12" i="109"/>
  <c r="AM12" i="109"/>
  <c r="AL12" i="109"/>
  <c r="AK12" i="109"/>
  <c r="AJ12" i="109"/>
  <c r="AI12" i="109"/>
  <c r="AH12" i="109"/>
  <c r="AG12" i="109"/>
  <c r="AF12" i="109"/>
  <c r="AE12" i="109"/>
  <c r="AD12" i="109"/>
  <c r="AC12" i="109"/>
  <c r="AB12" i="109"/>
  <c r="AX11" i="109"/>
  <c r="AW11" i="109"/>
  <c r="AU11" i="109"/>
  <c r="AT11" i="109"/>
  <c r="AS11" i="109"/>
  <c r="AR11" i="109"/>
  <c r="AQ11" i="109"/>
  <c r="AP11" i="109"/>
  <c r="AO11" i="109"/>
  <c r="AN11" i="109"/>
  <c r="AM11" i="109"/>
  <c r="AL11" i="109"/>
  <c r="AK11" i="109"/>
  <c r="AJ11" i="109"/>
  <c r="AI11" i="109"/>
  <c r="AH11" i="109"/>
  <c r="AG11" i="109"/>
  <c r="AF11" i="109"/>
  <c r="AE11" i="109"/>
  <c r="AD11" i="109"/>
  <c r="AC11" i="109"/>
  <c r="AB11" i="109"/>
  <c r="AX10" i="109"/>
  <c r="AW10" i="109"/>
  <c r="AU10" i="109"/>
  <c r="AT10" i="109"/>
  <c r="AS10" i="109"/>
  <c r="AR10" i="109"/>
  <c r="AQ10" i="109"/>
  <c r="AP10" i="109"/>
  <c r="AO10" i="109"/>
  <c r="AN10" i="109"/>
  <c r="AM10" i="109"/>
  <c r="AL10" i="109"/>
  <c r="AK10" i="109"/>
  <c r="AJ10" i="109"/>
  <c r="AI10" i="109"/>
  <c r="AH10" i="109"/>
  <c r="AG10" i="109"/>
  <c r="AF10" i="109"/>
  <c r="AE10" i="109"/>
  <c r="AD10" i="109"/>
  <c r="AC10" i="109"/>
  <c r="AB10" i="109"/>
  <c r="AX9" i="109"/>
  <c r="AW9" i="109"/>
  <c r="AU9" i="109"/>
  <c r="AT9" i="109"/>
  <c r="AS9" i="109"/>
  <c r="AR9" i="109"/>
  <c r="AQ9" i="109"/>
  <c r="AP9" i="109"/>
  <c r="AO9" i="109"/>
  <c r="AN9" i="109"/>
  <c r="AM9" i="109"/>
  <c r="AL9" i="109"/>
  <c r="AK9" i="109"/>
  <c r="AJ9" i="109"/>
  <c r="AI9" i="109"/>
  <c r="AH9" i="109"/>
  <c r="AG9" i="109"/>
  <c r="AF9" i="109"/>
  <c r="AE9" i="109"/>
  <c r="AD9" i="109"/>
  <c r="AC9" i="109"/>
  <c r="AB9" i="109"/>
  <c r="AX8" i="109"/>
  <c r="AW8" i="109"/>
  <c r="AU8" i="109"/>
  <c r="AT8" i="109"/>
  <c r="AS8" i="109"/>
  <c r="AR8" i="109"/>
  <c r="AQ8" i="109"/>
  <c r="AP8" i="109"/>
  <c r="AO8" i="109"/>
  <c r="AN8" i="109"/>
  <c r="AM8" i="109"/>
  <c r="AL8" i="109"/>
  <c r="AK8" i="109"/>
  <c r="AJ8" i="109"/>
  <c r="AI8" i="109"/>
  <c r="AH8" i="109"/>
  <c r="AG8" i="109"/>
  <c r="AF8" i="109"/>
  <c r="AE8" i="109"/>
  <c r="AD8" i="109"/>
  <c r="AC8" i="109"/>
  <c r="AB8" i="109"/>
  <c r="AX7" i="109"/>
  <c r="AW7" i="109"/>
  <c r="AU7" i="109"/>
  <c r="AT7" i="109"/>
  <c r="AS7" i="109"/>
  <c r="AR7" i="109"/>
  <c r="AQ7" i="109"/>
  <c r="AP7" i="109"/>
  <c r="AO7" i="109"/>
  <c r="AN7" i="109"/>
  <c r="AM7" i="109"/>
  <c r="AL7" i="109"/>
  <c r="AK7" i="109"/>
  <c r="AJ7" i="109"/>
  <c r="AI7" i="109"/>
  <c r="AH7" i="109"/>
  <c r="AG7" i="109"/>
  <c r="AF7" i="109"/>
  <c r="AE7" i="109"/>
  <c r="AD7" i="109"/>
  <c r="AC7" i="109"/>
  <c r="AB7" i="109"/>
  <c r="AX6" i="109"/>
  <c r="AW6" i="109"/>
  <c r="AU6" i="109"/>
  <c r="AT6" i="109"/>
  <c r="AS6" i="109"/>
  <c r="AR6" i="109"/>
  <c r="AQ6" i="109"/>
  <c r="AP6" i="109"/>
  <c r="AO6" i="109"/>
  <c r="AN6" i="109"/>
  <c r="AM6" i="109"/>
  <c r="AL6" i="109"/>
  <c r="AK6" i="109"/>
  <c r="AJ6" i="109"/>
  <c r="AI6" i="109"/>
  <c r="AH6" i="109"/>
  <c r="AG6" i="109"/>
  <c r="AF6" i="109"/>
  <c r="AE6" i="109"/>
  <c r="AD6" i="109"/>
  <c r="AC6" i="109"/>
  <c r="AB6" i="109"/>
  <c r="AX5" i="109"/>
  <c r="AW5" i="109"/>
  <c r="AU5" i="109"/>
  <c r="AT5" i="109"/>
  <c r="AS5" i="109"/>
  <c r="AR5" i="109"/>
  <c r="AQ5" i="109"/>
  <c r="AP5" i="109"/>
  <c r="AO5" i="109"/>
  <c r="AN5" i="109"/>
  <c r="AM5" i="109"/>
  <c r="AL5" i="109"/>
  <c r="AK5" i="109"/>
  <c r="AJ5" i="109"/>
  <c r="AI5" i="109"/>
  <c r="AH5" i="109"/>
  <c r="AG5" i="109"/>
  <c r="AF5" i="109"/>
  <c r="AE5" i="109"/>
  <c r="AD5" i="109"/>
  <c r="AC5" i="109"/>
  <c r="AB5" i="109"/>
  <c r="AX4" i="109"/>
  <c r="AW4" i="109"/>
  <c r="AU4" i="109"/>
  <c r="AT4" i="109"/>
  <c r="AS4" i="109"/>
  <c r="AR4" i="109"/>
  <c r="AQ4" i="109"/>
  <c r="AP4" i="109"/>
  <c r="AO4" i="109"/>
  <c r="AN4" i="109"/>
  <c r="AM4" i="109"/>
  <c r="AL4" i="109"/>
  <c r="AK4" i="109"/>
  <c r="AJ4" i="109"/>
  <c r="AI4" i="109"/>
  <c r="AH4" i="109"/>
  <c r="AG4" i="109"/>
  <c r="AF4" i="109"/>
  <c r="AE4" i="109"/>
  <c r="AD4" i="109"/>
  <c r="AC4" i="109"/>
  <c r="AB4" i="109"/>
  <c r="AX3" i="109"/>
  <c r="AW3" i="109"/>
  <c r="AU3" i="109"/>
  <c r="AT3" i="109"/>
  <c r="AS3" i="109"/>
  <c r="AR3" i="109"/>
  <c r="AQ3" i="109"/>
  <c r="AP3" i="109"/>
  <c r="AO3" i="109"/>
  <c r="AN3" i="109"/>
  <c r="AM3" i="109"/>
  <c r="AL3" i="109"/>
  <c r="AK3" i="109"/>
  <c r="AJ3" i="109"/>
  <c r="AI3" i="109"/>
  <c r="AH3" i="109"/>
  <c r="AG3" i="109"/>
  <c r="AF3" i="109"/>
  <c r="AE3" i="109"/>
  <c r="AD3" i="109"/>
  <c r="AC3" i="109"/>
  <c r="AB3" i="109"/>
  <c r="O40" i="25"/>
  <c r="B53" i="108"/>
  <c r="P45" i="25" s="1"/>
  <c r="W50" i="108"/>
  <c r="V50" i="108"/>
  <c r="U50" i="108"/>
  <c r="T50" i="108"/>
  <c r="S50" i="108"/>
  <c r="R50" i="108"/>
  <c r="Q50" i="108"/>
  <c r="P50" i="108"/>
  <c r="O50" i="108"/>
  <c r="N50" i="108"/>
  <c r="M50" i="108"/>
  <c r="L50" i="108"/>
  <c r="K50" i="108"/>
  <c r="J50" i="108"/>
  <c r="I50" i="108"/>
  <c r="H50" i="108"/>
  <c r="G50" i="108"/>
  <c r="F50" i="108"/>
  <c r="E50" i="108"/>
  <c r="D50" i="108"/>
  <c r="W49" i="108"/>
  <c r="V49" i="108"/>
  <c r="U49" i="108"/>
  <c r="T49" i="108"/>
  <c r="S49" i="108"/>
  <c r="R49" i="108"/>
  <c r="Q49" i="108"/>
  <c r="P49" i="108"/>
  <c r="O49" i="108"/>
  <c r="N49" i="108"/>
  <c r="M49" i="108"/>
  <c r="L49" i="108"/>
  <c r="K49" i="108"/>
  <c r="J49" i="108"/>
  <c r="I49" i="108"/>
  <c r="H49" i="108"/>
  <c r="G49" i="108"/>
  <c r="F49" i="108"/>
  <c r="E49" i="108"/>
  <c r="D49" i="108"/>
  <c r="AX41" i="108"/>
  <c r="AW41" i="108"/>
  <c r="AX40" i="108"/>
  <c r="AW40" i="108"/>
  <c r="AU40" i="108"/>
  <c r="AT40" i="108"/>
  <c r="AS40" i="108"/>
  <c r="AR40" i="108"/>
  <c r="AQ40" i="108"/>
  <c r="AP40" i="108"/>
  <c r="AO40" i="108"/>
  <c r="AN40" i="108"/>
  <c r="AM40" i="108"/>
  <c r="AL40" i="108"/>
  <c r="AK40" i="108"/>
  <c r="AJ40" i="108"/>
  <c r="AI40" i="108"/>
  <c r="AH40" i="108"/>
  <c r="AG40" i="108"/>
  <c r="AF40" i="108"/>
  <c r="AE40" i="108"/>
  <c r="AD40" i="108"/>
  <c r="AC40" i="108"/>
  <c r="AB40" i="108"/>
  <c r="AX39" i="108"/>
  <c r="AW39" i="108"/>
  <c r="AU39" i="108"/>
  <c r="AT39" i="108"/>
  <c r="AS39" i="108"/>
  <c r="AR39" i="108"/>
  <c r="AQ39" i="108"/>
  <c r="AP39" i="108"/>
  <c r="AO39" i="108"/>
  <c r="AN39" i="108"/>
  <c r="AM39" i="108"/>
  <c r="AL39" i="108"/>
  <c r="AK39" i="108"/>
  <c r="AJ39" i="108"/>
  <c r="AI39" i="108"/>
  <c r="AH39" i="108"/>
  <c r="AG39" i="108"/>
  <c r="AF39" i="108"/>
  <c r="AE39" i="108"/>
  <c r="AD39" i="108"/>
  <c r="AC39" i="108"/>
  <c r="AB39" i="108"/>
  <c r="AX38" i="108"/>
  <c r="AW38" i="108"/>
  <c r="AU38" i="108"/>
  <c r="AT38" i="108"/>
  <c r="AS38" i="108"/>
  <c r="AR38" i="108"/>
  <c r="AQ38" i="108"/>
  <c r="AP38" i="108"/>
  <c r="AO38" i="108"/>
  <c r="AN38" i="108"/>
  <c r="AM38" i="108"/>
  <c r="AL38" i="108"/>
  <c r="AK38" i="108"/>
  <c r="AJ38" i="108"/>
  <c r="AI38" i="108"/>
  <c r="AH38" i="108"/>
  <c r="AG38" i="108"/>
  <c r="AF38" i="108"/>
  <c r="AE38" i="108"/>
  <c r="AD38" i="108"/>
  <c r="AC38" i="108"/>
  <c r="AB38" i="108"/>
  <c r="AX37" i="108"/>
  <c r="AW37" i="108"/>
  <c r="AU37" i="108"/>
  <c r="AT37" i="108"/>
  <c r="AS37" i="108"/>
  <c r="AR37" i="108"/>
  <c r="AQ37" i="108"/>
  <c r="AP37" i="108"/>
  <c r="AO37" i="108"/>
  <c r="AN37" i="108"/>
  <c r="AM37" i="108"/>
  <c r="AL37" i="108"/>
  <c r="AK37" i="108"/>
  <c r="AJ37" i="108"/>
  <c r="AI37" i="108"/>
  <c r="AH37" i="108"/>
  <c r="AG37" i="108"/>
  <c r="AF37" i="108"/>
  <c r="AE37" i="108"/>
  <c r="AD37" i="108"/>
  <c r="AC37" i="108"/>
  <c r="AB37" i="108"/>
  <c r="AX36" i="108"/>
  <c r="AW36" i="108"/>
  <c r="AU36" i="108"/>
  <c r="AT36" i="108"/>
  <c r="AS36" i="108"/>
  <c r="AR36" i="108"/>
  <c r="AQ36" i="108"/>
  <c r="AP36" i="108"/>
  <c r="AO36" i="108"/>
  <c r="AN36" i="108"/>
  <c r="AM36" i="108"/>
  <c r="AL36" i="108"/>
  <c r="AK36" i="108"/>
  <c r="AJ36" i="108"/>
  <c r="AI36" i="108"/>
  <c r="AH36" i="108"/>
  <c r="AG36" i="108"/>
  <c r="AF36" i="108"/>
  <c r="AE36" i="108"/>
  <c r="AD36" i="108"/>
  <c r="AC36" i="108"/>
  <c r="AB36" i="108"/>
  <c r="AX35" i="108"/>
  <c r="AW35" i="108"/>
  <c r="AU35" i="108"/>
  <c r="AT35" i="108"/>
  <c r="AS35" i="108"/>
  <c r="AR35" i="108"/>
  <c r="AQ35" i="108"/>
  <c r="AP35" i="108"/>
  <c r="AO35" i="108"/>
  <c r="AN35" i="108"/>
  <c r="AM35" i="108"/>
  <c r="AL35" i="108"/>
  <c r="AK35" i="108"/>
  <c r="AJ35" i="108"/>
  <c r="AI35" i="108"/>
  <c r="AH35" i="108"/>
  <c r="AG35" i="108"/>
  <c r="AF35" i="108"/>
  <c r="AE35" i="108"/>
  <c r="AD35" i="108"/>
  <c r="AC35" i="108"/>
  <c r="AB35" i="108"/>
  <c r="AX34" i="108"/>
  <c r="AW34" i="108"/>
  <c r="AU34" i="108"/>
  <c r="AT34" i="108"/>
  <c r="AS34" i="108"/>
  <c r="AR34" i="108"/>
  <c r="AQ34" i="108"/>
  <c r="AP34" i="108"/>
  <c r="AO34" i="108"/>
  <c r="AN34" i="108"/>
  <c r="AM34" i="108"/>
  <c r="AL34" i="108"/>
  <c r="AK34" i="108"/>
  <c r="AJ34" i="108"/>
  <c r="AI34" i="108"/>
  <c r="AH34" i="108"/>
  <c r="AG34" i="108"/>
  <c r="AF34" i="108"/>
  <c r="AE34" i="108"/>
  <c r="AD34" i="108"/>
  <c r="AC34" i="108"/>
  <c r="AB34" i="108"/>
  <c r="AX33" i="108"/>
  <c r="AW33" i="108"/>
  <c r="AU33" i="108"/>
  <c r="AT33" i="108"/>
  <c r="AS33" i="108"/>
  <c r="AR33" i="108"/>
  <c r="AQ33" i="108"/>
  <c r="AP33" i="108"/>
  <c r="AO33" i="108"/>
  <c r="AN33" i="108"/>
  <c r="AM33" i="108"/>
  <c r="AL33" i="108"/>
  <c r="AK33" i="108"/>
  <c r="AJ33" i="108"/>
  <c r="AI33" i="108"/>
  <c r="AH33" i="108"/>
  <c r="AG33" i="108"/>
  <c r="AF33" i="108"/>
  <c r="AE33" i="108"/>
  <c r="AD33" i="108"/>
  <c r="AC33" i="108"/>
  <c r="AB33" i="108"/>
  <c r="AX32" i="108"/>
  <c r="AW32" i="108"/>
  <c r="AU32" i="108"/>
  <c r="AT32" i="108"/>
  <c r="AS32" i="108"/>
  <c r="AR32" i="108"/>
  <c r="AQ32" i="108"/>
  <c r="AP32" i="108"/>
  <c r="AO32" i="108"/>
  <c r="AN32" i="108"/>
  <c r="AM32" i="108"/>
  <c r="AL32" i="108"/>
  <c r="AK32" i="108"/>
  <c r="AJ32" i="108"/>
  <c r="AI32" i="108"/>
  <c r="AH32" i="108"/>
  <c r="AG32" i="108"/>
  <c r="AF32" i="108"/>
  <c r="AE32" i="108"/>
  <c r="AD32" i="108"/>
  <c r="AC32" i="108"/>
  <c r="AB32" i="108"/>
  <c r="AX31" i="108"/>
  <c r="AW31" i="108"/>
  <c r="AU31" i="108"/>
  <c r="AT31" i="108"/>
  <c r="AS31" i="108"/>
  <c r="AR31" i="108"/>
  <c r="AQ31" i="108"/>
  <c r="AP31" i="108"/>
  <c r="AO31" i="108"/>
  <c r="AN31" i="108"/>
  <c r="AM31" i="108"/>
  <c r="AL31" i="108"/>
  <c r="AK31" i="108"/>
  <c r="AJ31" i="108"/>
  <c r="AI31" i="108"/>
  <c r="AH31" i="108"/>
  <c r="AG31" i="108"/>
  <c r="AF31" i="108"/>
  <c r="AE31" i="108"/>
  <c r="AD31" i="108"/>
  <c r="AC31" i="108"/>
  <c r="AB31" i="108"/>
  <c r="AX30" i="108"/>
  <c r="AW30" i="108"/>
  <c r="AU30" i="108"/>
  <c r="AT30" i="108"/>
  <c r="AS30" i="108"/>
  <c r="AR30" i="108"/>
  <c r="AQ30" i="108"/>
  <c r="AP30" i="108"/>
  <c r="AO30" i="108"/>
  <c r="AN30" i="108"/>
  <c r="AM30" i="108"/>
  <c r="AL30" i="108"/>
  <c r="AK30" i="108"/>
  <c r="AJ30" i="108"/>
  <c r="AI30" i="108"/>
  <c r="AH30" i="108"/>
  <c r="AG30" i="108"/>
  <c r="AF30" i="108"/>
  <c r="AE30" i="108"/>
  <c r="AD30" i="108"/>
  <c r="AC30" i="108"/>
  <c r="AB30" i="108"/>
  <c r="AX29" i="108"/>
  <c r="AW29" i="108"/>
  <c r="AU29" i="108"/>
  <c r="AT29" i="108"/>
  <c r="AS29" i="108"/>
  <c r="AR29" i="108"/>
  <c r="AQ29" i="108"/>
  <c r="AP29" i="108"/>
  <c r="AO29" i="108"/>
  <c r="AN29" i="108"/>
  <c r="AM29" i="108"/>
  <c r="AL29" i="108"/>
  <c r="AK29" i="108"/>
  <c r="AJ29" i="108"/>
  <c r="AI29" i="108"/>
  <c r="AH29" i="108"/>
  <c r="AG29" i="108"/>
  <c r="AF29" i="108"/>
  <c r="AE29" i="108"/>
  <c r="AD29" i="108"/>
  <c r="AC29" i="108"/>
  <c r="AB29" i="108"/>
  <c r="AX28" i="108"/>
  <c r="AW28" i="108"/>
  <c r="AU28" i="108"/>
  <c r="AT28" i="108"/>
  <c r="AS28" i="108"/>
  <c r="AR28" i="108"/>
  <c r="AQ28" i="108"/>
  <c r="AP28" i="108"/>
  <c r="AO28" i="108"/>
  <c r="AN28" i="108"/>
  <c r="AM28" i="108"/>
  <c r="AL28" i="108"/>
  <c r="AK28" i="108"/>
  <c r="AJ28" i="108"/>
  <c r="AI28" i="108"/>
  <c r="AH28" i="108"/>
  <c r="AG28" i="108"/>
  <c r="AF28" i="108"/>
  <c r="AE28" i="108"/>
  <c r="AD28" i="108"/>
  <c r="AC28" i="108"/>
  <c r="AB28" i="108"/>
  <c r="AX27" i="108"/>
  <c r="AW27" i="108"/>
  <c r="AU27" i="108"/>
  <c r="AT27" i="108"/>
  <c r="AS27" i="108"/>
  <c r="AR27" i="108"/>
  <c r="AQ27" i="108"/>
  <c r="AP27" i="108"/>
  <c r="AO27" i="108"/>
  <c r="AN27" i="108"/>
  <c r="AM27" i="108"/>
  <c r="AL27" i="108"/>
  <c r="AK27" i="108"/>
  <c r="AJ27" i="108"/>
  <c r="AI27" i="108"/>
  <c r="AH27" i="108"/>
  <c r="AG27" i="108"/>
  <c r="AF27" i="108"/>
  <c r="AE27" i="108"/>
  <c r="AD27" i="108"/>
  <c r="AC27" i="108"/>
  <c r="AB27" i="108"/>
  <c r="AX26" i="108"/>
  <c r="AW26" i="108"/>
  <c r="AU26" i="108"/>
  <c r="AT26" i="108"/>
  <c r="AS26" i="108"/>
  <c r="AR26" i="108"/>
  <c r="AQ26" i="108"/>
  <c r="AP26" i="108"/>
  <c r="AO26" i="108"/>
  <c r="AN26" i="108"/>
  <c r="AM26" i="108"/>
  <c r="AL26" i="108"/>
  <c r="AK26" i="108"/>
  <c r="AJ26" i="108"/>
  <c r="AI26" i="108"/>
  <c r="AH26" i="108"/>
  <c r="AG26" i="108"/>
  <c r="AF26" i="108"/>
  <c r="AE26" i="108"/>
  <c r="AD26" i="108"/>
  <c r="AC26" i="108"/>
  <c r="AB26" i="108"/>
  <c r="AX25" i="108"/>
  <c r="AW25" i="108"/>
  <c r="AU25" i="108"/>
  <c r="AT25" i="108"/>
  <c r="AS25" i="108"/>
  <c r="AR25" i="108"/>
  <c r="AQ25" i="108"/>
  <c r="AP25" i="108"/>
  <c r="AO25" i="108"/>
  <c r="AN25" i="108"/>
  <c r="AM25" i="108"/>
  <c r="AL25" i="108"/>
  <c r="AK25" i="108"/>
  <c r="AJ25" i="108"/>
  <c r="AI25" i="108"/>
  <c r="AH25" i="108"/>
  <c r="AG25" i="108"/>
  <c r="AF25" i="108"/>
  <c r="AE25" i="108"/>
  <c r="AD25" i="108"/>
  <c r="AC25" i="108"/>
  <c r="AB25" i="108"/>
  <c r="AX24" i="108"/>
  <c r="AW24" i="108"/>
  <c r="AU24" i="108"/>
  <c r="AT24" i="108"/>
  <c r="AS24" i="108"/>
  <c r="AR24" i="108"/>
  <c r="AQ24" i="108"/>
  <c r="AP24" i="108"/>
  <c r="AO24" i="108"/>
  <c r="AN24" i="108"/>
  <c r="AM24" i="108"/>
  <c r="AL24" i="108"/>
  <c r="AK24" i="108"/>
  <c r="AJ24" i="108"/>
  <c r="AI24" i="108"/>
  <c r="AH24" i="108"/>
  <c r="AG24" i="108"/>
  <c r="AF24" i="108"/>
  <c r="AE24" i="108"/>
  <c r="AD24" i="108"/>
  <c r="AC24" i="108"/>
  <c r="AB24" i="108"/>
  <c r="AX23" i="108"/>
  <c r="AW23" i="108"/>
  <c r="AU23" i="108"/>
  <c r="AT23" i="108"/>
  <c r="AS23" i="108"/>
  <c r="AR23" i="108"/>
  <c r="AQ23" i="108"/>
  <c r="AP23" i="108"/>
  <c r="AO23" i="108"/>
  <c r="AN23" i="108"/>
  <c r="AM23" i="108"/>
  <c r="AL23" i="108"/>
  <c r="AK23" i="108"/>
  <c r="AJ23" i="108"/>
  <c r="AI23" i="108"/>
  <c r="AH23" i="108"/>
  <c r="AG23" i="108"/>
  <c r="AF23" i="108"/>
  <c r="AE23" i="108"/>
  <c r="AD23" i="108"/>
  <c r="AC23" i="108"/>
  <c r="AB23" i="108"/>
  <c r="AX22" i="108"/>
  <c r="AW22" i="108"/>
  <c r="AU22" i="108"/>
  <c r="AT22" i="108"/>
  <c r="AS22" i="108"/>
  <c r="AR22" i="108"/>
  <c r="AQ22" i="108"/>
  <c r="AP22" i="108"/>
  <c r="AO22" i="108"/>
  <c r="AN22" i="108"/>
  <c r="AM22" i="108"/>
  <c r="AL22" i="108"/>
  <c r="AK22" i="108"/>
  <c r="AJ22" i="108"/>
  <c r="AI22" i="108"/>
  <c r="AH22" i="108"/>
  <c r="AG22" i="108"/>
  <c r="AF22" i="108"/>
  <c r="AE22" i="108"/>
  <c r="AD22" i="108"/>
  <c r="AC22" i="108"/>
  <c r="AB22" i="108"/>
  <c r="AX21" i="108"/>
  <c r="AW21" i="108"/>
  <c r="AU21" i="108"/>
  <c r="AT21" i="108"/>
  <c r="AS21" i="108"/>
  <c r="AR21" i="108"/>
  <c r="AQ21" i="108"/>
  <c r="AP21" i="108"/>
  <c r="AO21" i="108"/>
  <c r="AN21" i="108"/>
  <c r="AM21" i="108"/>
  <c r="AL21" i="108"/>
  <c r="AK21" i="108"/>
  <c r="AJ21" i="108"/>
  <c r="AI21" i="108"/>
  <c r="AH21" i="108"/>
  <c r="AG21" i="108"/>
  <c r="AF21" i="108"/>
  <c r="AE21" i="108"/>
  <c r="AD21" i="108"/>
  <c r="AC21" i="108"/>
  <c r="AB21" i="108"/>
  <c r="AX20" i="108"/>
  <c r="AW20" i="108"/>
  <c r="AU20" i="108"/>
  <c r="AT20" i="108"/>
  <c r="AS20" i="108"/>
  <c r="AR20" i="108"/>
  <c r="AQ20" i="108"/>
  <c r="AP20" i="108"/>
  <c r="AO20" i="108"/>
  <c r="AN20" i="108"/>
  <c r="AM20" i="108"/>
  <c r="AL20" i="108"/>
  <c r="AK20" i="108"/>
  <c r="AJ20" i="108"/>
  <c r="AI20" i="108"/>
  <c r="AH20" i="108"/>
  <c r="AG20" i="108"/>
  <c r="AF20" i="108"/>
  <c r="AE20" i="108"/>
  <c r="AD20" i="108"/>
  <c r="AC20" i="108"/>
  <c r="AB20" i="108"/>
  <c r="AX19" i="108"/>
  <c r="AW19" i="108"/>
  <c r="AU19" i="108"/>
  <c r="AT19" i="108"/>
  <c r="AS19" i="108"/>
  <c r="AR19" i="108"/>
  <c r="AQ19" i="108"/>
  <c r="AP19" i="108"/>
  <c r="AO19" i="108"/>
  <c r="AN19" i="108"/>
  <c r="AM19" i="108"/>
  <c r="AL19" i="108"/>
  <c r="AK19" i="108"/>
  <c r="AJ19" i="108"/>
  <c r="AI19" i="108"/>
  <c r="AH19" i="108"/>
  <c r="AG19" i="108"/>
  <c r="AF19" i="108"/>
  <c r="AE19" i="108"/>
  <c r="AD19" i="108"/>
  <c r="AC19" i="108"/>
  <c r="AB19" i="108"/>
  <c r="AX18" i="108"/>
  <c r="AW18" i="108"/>
  <c r="AU18" i="108"/>
  <c r="AT18" i="108"/>
  <c r="AS18" i="108"/>
  <c r="AR18" i="108"/>
  <c r="AQ18" i="108"/>
  <c r="AP18" i="108"/>
  <c r="AO18" i="108"/>
  <c r="AN18" i="108"/>
  <c r="AM18" i="108"/>
  <c r="AL18" i="108"/>
  <c r="AK18" i="108"/>
  <c r="AJ18" i="108"/>
  <c r="AI18" i="108"/>
  <c r="AH18" i="108"/>
  <c r="AG18" i="108"/>
  <c r="AF18" i="108"/>
  <c r="AE18" i="108"/>
  <c r="AD18" i="108"/>
  <c r="AC18" i="108"/>
  <c r="AB18" i="108"/>
  <c r="AX17" i="108"/>
  <c r="AW17" i="108"/>
  <c r="AU17" i="108"/>
  <c r="AT17" i="108"/>
  <c r="AS17" i="108"/>
  <c r="AR17" i="108"/>
  <c r="AQ17" i="108"/>
  <c r="AP17" i="108"/>
  <c r="AO17" i="108"/>
  <c r="AN17" i="108"/>
  <c r="AM17" i="108"/>
  <c r="AL17" i="108"/>
  <c r="AK17" i="108"/>
  <c r="AJ17" i="108"/>
  <c r="AI17" i="108"/>
  <c r="AH17" i="108"/>
  <c r="AG17" i="108"/>
  <c r="AF17" i="108"/>
  <c r="AE17" i="108"/>
  <c r="AD17" i="108"/>
  <c r="AC17" i="108"/>
  <c r="AB17" i="108"/>
  <c r="AX16" i="108"/>
  <c r="AW16" i="108"/>
  <c r="AU16" i="108"/>
  <c r="AT16" i="108"/>
  <c r="AS16" i="108"/>
  <c r="AR16" i="108"/>
  <c r="AQ16" i="108"/>
  <c r="AP16" i="108"/>
  <c r="AO16" i="108"/>
  <c r="AN16" i="108"/>
  <c r="AM16" i="108"/>
  <c r="AL16" i="108"/>
  <c r="AK16" i="108"/>
  <c r="AJ16" i="108"/>
  <c r="AI16" i="108"/>
  <c r="AH16" i="108"/>
  <c r="AG16" i="108"/>
  <c r="AF16" i="108"/>
  <c r="AE16" i="108"/>
  <c r="AD16" i="108"/>
  <c r="AC16" i="108"/>
  <c r="AB16" i="108"/>
  <c r="AX15" i="108"/>
  <c r="AW15" i="108"/>
  <c r="AU15" i="108"/>
  <c r="AT15" i="108"/>
  <c r="AS15" i="108"/>
  <c r="AR15" i="108"/>
  <c r="AQ15" i="108"/>
  <c r="AP15" i="108"/>
  <c r="AO15" i="108"/>
  <c r="AN15" i="108"/>
  <c r="AM15" i="108"/>
  <c r="AL15" i="108"/>
  <c r="AK15" i="108"/>
  <c r="AJ15" i="108"/>
  <c r="AI15" i="108"/>
  <c r="AH15" i="108"/>
  <c r="AG15" i="108"/>
  <c r="AF15" i="108"/>
  <c r="AE15" i="108"/>
  <c r="AD15" i="108"/>
  <c r="AC15" i="108"/>
  <c r="AB15" i="108"/>
  <c r="AX14" i="108"/>
  <c r="AW14" i="108"/>
  <c r="AU14" i="108"/>
  <c r="AT14" i="108"/>
  <c r="AS14" i="108"/>
  <c r="AR14" i="108"/>
  <c r="AQ14" i="108"/>
  <c r="AP14" i="108"/>
  <c r="AO14" i="108"/>
  <c r="AN14" i="108"/>
  <c r="AM14" i="108"/>
  <c r="AL14" i="108"/>
  <c r="AK14" i="108"/>
  <c r="AJ14" i="108"/>
  <c r="AI14" i="108"/>
  <c r="AH14" i="108"/>
  <c r="AG14" i="108"/>
  <c r="AF14" i="108"/>
  <c r="AE14" i="108"/>
  <c r="AD14" i="108"/>
  <c r="AC14" i="108"/>
  <c r="AB14" i="108"/>
  <c r="AX13" i="108"/>
  <c r="AW13" i="108"/>
  <c r="AU13" i="108"/>
  <c r="AT13" i="108"/>
  <c r="AS13" i="108"/>
  <c r="AR13" i="108"/>
  <c r="AQ13" i="108"/>
  <c r="AP13" i="108"/>
  <c r="AO13" i="108"/>
  <c r="AN13" i="108"/>
  <c r="AM13" i="108"/>
  <c r="AL13" i="108"/>
  <c r="AK13" i="108"/>
  <c r="AJ13" i="108"/>
  <c r="AI13" i="108"/>
  <c r="AH13" i="108"/>
  <c r="AG13" i="108"/>
  <c r="AF13" i="108"/>
  <c r="AE13" i="108"/>
  <c r="AD13" i="108"/>
  <c r="AC13" i="108"/>
  <c r="AB13" i="108"/>
  <c r="AX12" i="108"/>
  <c r="AW12" i="108"/>
  <c r="AU12" i="108"/>
  <c r="AT12" i="108"/>
  <c r="AS12" i="108"/>
  <c r="AR12" i="108"/>
  <c r="AQ12" i="108"/>
  <c r="AP12" i="108"/>
  <c r="AO12" i="108"/>
  <c r="AN12" i="108"/>
  <c r="AM12" i="108"/>
  <c r="AL12" i="108"/>
  <c r="AK12" i="108"/>
  <c r="AJ12" i="108"/>
  <c r="AI12" i="108"/>
  <c r="AH12" i="108"/>
  <c r="AG12" i="108"/>
  <c r="AF12" i="108"/>
  <c r="AE12" i="108"/>
  <c r="AD12" i="108"/>
  <c r="AC12" i="108"/>
  <c r="AB12" i="108"/>
  <c r="AX11" i="108"/>
  <c r="AW11" i="108"/>
  <c r="AU11" i="108"/>
  <c r="AT11" i="108"/>
  <c r="AS11" i="108"/>
  <c r="AR11" i="108"/>
  <c r="AQ11" i="108"/>
  <c r="AP11" i="108"/>
  <c r="AO11" i="108"/>
  <c r="AN11" i="108"/>
  <c r="AM11" i="108"/>
  <c r="AL11" i="108"/>
  <c r="AK11" i="108"/>
  <c r="AJ11" i="108"/>
  <c r="AI11" i="108"/>
  <c r="AH11" i="108"/>
  <c r="AG11" i="108"/>
  <c r="AF11" i="108"/>
  <c r="AE11" i="108"/>
  <c r="AD11" i="108"/>
  <c r="AC11" i="108"/>
  <c r="AB11" i="108"/>
  <c r="AX10" i="108"/>
  <c r="AW10" i="108"/>
  <c r="AU10" i="108"/>
  <c r="AT10" i="108"/>
  <c r="AS10" i="108"/>
  <c r="AR10" i="108"/>
  <c r="AQ10" i="108"/>
  <c r="AP10" i="108"/>
  <c r="AO10" i="108"/>
  <c r="AN10" i="108"/>
  <c r="AM10" i="108"/>
  <c r="AL10" i="108"/>
  <c r="AK10" i="108"/>
  <c r="AJ10" i="108"/>
  <c r="AI10" i="108"/>
  <c r="AH10" i="108"/>
  <c r="AG10" i="108"/>
  <c r="AF10" i="108"/>
  <c r="AE10" i="108"/>
  <c r="AD10" i="108"/>
  <c r="AC10" i="108"/>
  <c r="AB10" i="108"/>
  <c r="AX9" i="108"/>
  <c r="AW9" i="108"/>
  <c r="AU9" i="108"/>
  <c r="AT9" i="108"/>
  <c r="AS9" i="108"/>
  <c r="AR9" i="108"/>
  <c r="AQ9" i="108"/>
  <c r="AP9" i="108"/>
  <c r="AO9" i="108"/>
  <c r="AN9" i="108"/>
  <c r="AM9" i="108"/>
  <c r="AL9" i="108"/>
  <c r="AK9" i="108"/>
  <c r="AJ9" i="108"/>
  <c r="AI9" i="108"/>
  <c r="AH9" i="108"/>
  <c r="AG9" i="108"/>
  <c r="AF9" i="108"/>
  <c r="AE9" i="108"/>
  <c r="AD9" i="108"/>
  <c r="AC9" i="108"/>
  <c r="AB9" i="108"/>
  <c r="AX8" i="108"/>
  <c r="AW8" i="108"/>
  <c r="AU8" i="108"/>
  <c r="AT8" i="108"/>
  <c r="AS8" i="108"/>
  <c r="AR8" i="108"/>
  <c r="AQ8" i="108"/>
  <c r="AP8" i="108"/>
  <c r="AO8" i="108"/>
  <c r="AN8" i="108"/>
  <c r="AM8" i="108"/>
  <c r="AL8" i="108"/>
  <c r="AK8" i="108"/>
  <c r="AJ8" i="108"/>
  <c r="AI8" i="108"/>
  <c r="AH8" i="108"/>
  <c r="AG8" i="108"/>
  <c r="AF8" i="108"/>
  <c r="AE8" i="108"/>
  <c r="AD8" i="108"/>
  <c r="AC8" i="108"/>
  <c r="AB8" i="108"/>
  <c r="AX7" i="108"/>
  <c r="AW7" i="108"/>
  <c r="AU7" i="108"/>
  <c r="AT7" i="108"/>
  <c r="AS7" i="108"/>
  <c r="AR7" i="108"/>
  <c r="AQ7" i="108"/>
  <c r="AP7" i="108"/>
  <c r="AO7" i="108"/>
  <c r="AN7" i="108"/>
  <c r="AM7" i="108"/>
  <c r="AL7" i="108"/>
  <c r="AK7" i="108"/>
  <c r="AJ7" i="108"/>
  <c r="AI7" i="108"/>
  <c r="AH7" i="108"/>
  <c r="AG7" i="108"/>
  <c r="AF7" i="108"/>
  <c r="AE7" i="108"/>
  <c r="AD7" i="108"/>
  <c r="AC7" i="108"/>
  <c r="AB7" i="108"/>
  <c r="AX6" i="108"/>
  <c r="AW6" i="108"/>
  <c r="AU6" i="108"/>
  <c r="AT6" i="108"/>
  <c r="AS6" i="108"/>
  <c r="AR6" i="108"/>
  <c r="AQ6" i="108"/>
  <c r="AP6" i="108"/>
  <c r="AO6" i="108"/>
  <c r="AN6" i="108"/>
  <c r="AM6" i="108"/>
  <c r="AL6" i="108"/>
  <c r="AK6" i="108"/>
  <c r="AJ6" i="108"/>
  <c r="AI6" i="108"/>
  <c r="AH6" i="108"/>
  <c r="AG6" i="108"/>
  <c r="AF6" i="108"/>
  <c r="AE6" i="108"/>
  <c r="AD6" i="108"/>
  <c r="AC6" i="108"/>
  <c r="AB6" i="108"/>
  <c r="AX5" i="108"/>
  <c r="AW5" i="108"/>
  <c r="AU5" i="108"/>
  <c r="AT5" i="108"/>
  <c r="AS5" i="108"/>
  <c r="AR5" i="108"/>
  <c r="AQ5" i="108"/>
  <c r="AP5" i="108"/>
  <c r="AO5" i="108"/>
  <c r="AN5" i="108"/>
  <c r="AM5" i="108"/>
  <c r="AL5" i="108"/>
  <c r="AK5" i="108"/>
  <c r="AJ5" i="108"/>
  <c r="AI5" i="108"/>
  <c r="AH5" i="108"/>
  <c r="AG5" i="108"/>
  <c r="AF5" i="108"/>
  <c r="AE5" i="108"/>
  <c r="AD5" i="108"/>
  <c r="AC5" i="108"/>
  <c r="AB5" i="108"/>
  <c r="AX4" i="108"/>
  <c r="AW4" i="108"/>
  <c r="AU4" i="108"/>
  <c r="AT4" i="108"/>
  <c r="AS4" i="108"/>
  <c r="AR4" i="108"/>
  <c r="AQ4" i="108"/>
  <c r="AP4" i="108"/>
  <c r="AO4" i="108"/>
  <c r="AN4" i="108"/>
  <c r="AM4" i="108"/>
  <c r="AL4" i="108"/>
  <c r="AK4" i="108"/>
  <c r="AJ4" i="108"/>
  <c r="AI4" i="108"/>
  <c r="AH4" i="108"/>
  <c r="AG4" i="108"/>
  <c r="AF4" i="108"/>
  <c r="AE4" i="108"/>
  <c r="AD4" i="108"/>
  <c r="AC4" i="108"/>
  <c r="AB4" i="108"/>
  <c r="AX3" i="108"/>
  <c r="AW3" i="108"/>
  <c r="AU3" i="108"/>
  <c r="AT3" i="108"/>
  <c r="AS3" i="108"/>
  <c r="AR3" i="108"/>
  <c r="AQ3" i="108"/>
  <c r="AP3" i="108"/>
  <c r="AO3" i="108"/>
  <c r="AN3" i="108"/>
  <c r="AM3" i="108"/>
  <c r="AL3" i="108"/>
  <c r="AK3" i="108"/>
  <c r="AJ3" i="108"/>
  <c r="AI3" i="108"/>
  <c r="AH3" i="108"/>
  <c r="AG3" i="108"/>
  <c r="AF3" i="108"/>
  <c r="AE3" i="108"/>
  <c r="AD3" i="108"/>
  <c r="AC3" i="108"/>
  <c r="AB3" i="108"/>
  <c r="S50" i="109" l="1"/>
  <c r="S40" i="109" s="1"/>
  <c r="AQ40" i="109" s="1"/>
  <c r="Q50" i="109"/>
  <c r="Q40" i="109" s="1"/>
  <c r="AO40" i="109" s="1"/>
  <c r="K50" i="109"/>
  <c r="K40" i="109" s="1"/>
  <c r="AI40" i="109" s="1"/>
  <c r="C3" i="109"/>
  <c r="C4" i="109"/>
  <c r="C5" i="109"/>
  <c r="C6" i="109"/>
  <c r="C7" i="109"/>
  <c r="C12" i="109"/>
  <c r="C13" i="109"/>
  <c r="C14" i="109"/>
  <c r="C15" i="109"/>
  <c r="C16" i="109"/>
  <c r="C17" i="109"/>
  <c r="C18" i="109"/>
  <c r="C19" i="109"/>
  <c r="C28" i="109"/>
  <c r="C29" i="109"/>
  <c r="C30" i="109"/>
  <c r="C31" i="109"/>
  <c r="C32" i="109"/>
  <c r="B20" i="109"/>
  <c r="I50" i="109"/>
  <c r="I40" i="109" s="1"/>
  <c r="AG40" i="109" s="1"/>
  <c r="B16" i="109"/>
  <c r="B28" i="109"/>
  <c r="B36" i="109"/>
  <c r="B37" i="109"/>
  <c r="B38" i="109"/>
  <c r="C40" i="109"/>
  <c r="J50" i="109"/>
  <c r="J40" i="109" s="1"/>
  <c r="AH40" i="109" s="1"/>
  <c r="R50" i="109"/>
  <c r="R40" i="109" s="1"/>
  <c r="AP40" i="109" s="1"/>
  <c r="B21" i="109"/>
  <c r="B25" i="109"/>
  <c r="B8" i="109"/>
  <c r="B12" i="109"/>
  <c r="B4" i="109"/>
  <c r="H50" i="109"/>
  <c r="H40" i="109" s="1"/>
  <c r="AF40" i="109" s="1"/>
  <c r="P50" i="109"/>
  <c r="P40" i="109" s="1"/>
  <c r="AN40" i="109" s="1"/>
  <c r="B17" i="109"/>
  <c r="B30" i="109"/>
  <c r="B31" i="109"/>
  <c r="B34" i="109"/>
  <c r="B35" i="109"/>
  <c r="C8" i="109"/>
  <c r="C9" i="109"/>
  <c r="C10" i="109"/>
  <c r="C11" i="109"/>
  <c r="B29" i="109"/>
  <c r="B6" i="109"/>
  <c r="D50" i="109"/>
  <c r="D40" i="109" s="1"/>
  <c r="AB40" i="109" s="1"/>
  <c r="L50" i="109"/>
  <c r="L40" i="109" s="1"/>
  <c r="AJ40" i="109" s="1"/>
  <c r="T50" i="109"/>
  <c r="T40" i="109" s="1"/>
  <c r="AR40" i="109" s="1"/>
  <c r="B10" i="109"/>
  <c r="E50" i="109"/>
  <c r="E40" i="109" s="1"/>
  <c r="AC40" i="109" s="1"/>
  <c r="M50" i="109"/>
  <c r="M40" i="109" s="1"/>
  <c r="AK40" i="109" s="1"/>
  <c r="B3" i="109"/>
  <c r="B7" i="109"/>
  <c r="B33" i="109"/>
  <c r="N51" i="108"/>
  <c r="N41" i="108" s="1"/>
  <c r="AL41" i="108" s="1"/>
  <c r="B5" i="109"/>
  <c r="B14" i="109"/>
  <c r="B15" i="109"/>
  <c r="C20" i="109"/>
  <c r="C21" i="109"/>
  <c r="C22" i="109"/>
  <c r="C23" i="109"/>
  <c r="B24" i="109"/>
  <c r="C24" i="109"/>
  <c r="C25" i="109"/>
  <c r="C26" i="109"/>
  <c r="C27" i="109"/>
  <c r="F50" i="109"/>
  <c r="F40" i="109" s="1"/>
  <c r="AD40" i="109" s="1"/>
  <c r="N50" i="109"/>
  <c r="N40" i="109" s="1"/>
  <c r="AL40" i="109" s="1"/>
  <c r="V50" i="109"/>
  <c r="V40" i="109" s="1"/>
  <c r="AT40" i="109" s="1"/>
  <c r="B11" i="109"/>
  <c r="B9" i="109"/>
  <c r="B18" i="109"/>
  <c r="B32" i="109"/>
  <c r="C33" i="109"/>
  <c r="C34" i="109"/>
  <c r="C35" i="109"/>
  <c r="G50" i="109"/>
  <c r="G40" i="109" s="1"/>
  <c r="AE40" i="109" s="1"/>
  <c r="O50" i="109"/>
  <c r="O40" i="109" s="1"/>
  <c r="AM40" i="109" s="1"/>
  <c r="W50" i="109"/>
  <c r="W40" i="109" s="1"/>
  <c r="AU40" i="109" s="1"/>
  <c r="U50" i="109"/>
  <c r="U40" i="109" s="1"/>
  <c r="AS40" i="109" s="1"/>
  <c r="B13" i="109"/>
  <c r="B22" i="109"/>
  <c r="B23" i="109"/>
  <c r="B26" i="109"/>
  <c r="B27" i="109"/>
  <c r="C36" i="109"/>
  <c r="C37" i="109"/>
  <c r="C38" i="109"/>
  <c r="B39" i="109"/>
  <c r="C39" i="109"/>
  <c r="B40" i="110"/>
  <c r="Q42" i="25" s="1"/>
  <c r="C25" i="108"/>
  <c r="AH17" i="25" s="1"/>
  <c r="C29" i="108"/>
  <c r="AH10" i="25" s="1"/>
  <c r="C33" i="108"/>
  <c r="AH24" i="25" s="1"/>
  <c r="C37" i="108"/>
  <c r="AH40" i="25" s="1"/>
  <c r="C35" i="108"/>
  <c r="AH28" i="25" s="1"/>
  <c r="C40" i="108"/>
  <c r="AH13" i="25" s="1"/>
  <c r="C8" i="108"/>
  <c r="AH29" i="25" s="1"/>
  <c r="C28" i="108"/>
  <c r="AH8" i="25" s="1"/>
  <c r="W51" i="108"/>
  <c r="W41" i="108" s="1"/>
  <c r="AU41" i="108" s="1"/>
  <c r="Q51" i="108"/>
  <c r="Q41" i="108" s="1"/>
  <c r="AO41" i="108" s="1"/>
  <c r="C41" i="108"/>
  <c r="AH42" i="25" s="1"/>
  <c r="C14" i="108"/>
  <c r="AH37" i="25" s="1"/>
  <c r="C22" i="108"/>
  <c r="AH26" i="25" s="1"/>
  <c r="C26" i="108"/>
  <c r="AH36" i="25" s="1"/>
  <c r="C11" i="108"/>
  <c r="AH15" i="25" s="1"/>
  <c r="C23" i="108"/>
  <c r="AH18" i="25" s="1"/>
  <c r="C31" i="108"/>
  <c r="AH4" i="25" s="1"/>
  <c r="C16" i="108"/>
  <c r="AH16" i="25" s="1"/>
  <c r="C19" i="108"/>
  <c r="AH39" i="25" s="1"/>
  <c r="B18" i="108"/>
  <c r="P35" i="25" s="1"/>
  <c r="O51" i="108"/>
  <c r="H51" i="108"/>
  <c r="H41" i="108" s="1"/>
  <c r="AF41" i="108" s="1"/>
  <c r="G51" i="108"/>
  <c r="C4" i="108"/>
  <c r="AH34" i="25" s="1"/>
  <c r="C5" i="108"/>
  <c r="AH19" i="25" s="1"/>
  <c r="C7" i="108"/>
  <c r="AH31" i="25" s="1"/>
  <c r="B3" i="108"/>
  <c r="P20" i="25" s="1"/>
  <c r="B39" i="108"/>
  <c r="P14" i="25" s="1"/>
  <c r="B24" i="108"/>
  <c r="P22" i="25" s="1"/>
  <c r="B27" i="108"/>
  <c r="P5" i="25" s="1"/>
  <c r="B15" i="108"/>
  <c r="P32" i="25" s="1"/>
  <c r="B23" i="108"/>
  <c r="P18" i="25" s="1"/>
  <c r="K51" i="108"/>
  <c r="K41" i="108" s="1"/>
  <c r="AI41" i="108" s="1"/>
  <c r="C20" i="108"/>
  <c r="AH12" i="25" s="1"/>
  <c r="C21" i="108"/>
  <c r="AH21" i="25" s="1"/>
  <c r="B13" i="108"/>
  <c r="P30" i="25" s="1"/>
  <c r="B12" i="108"/>
  <c r="P9" i="25" s="1"/>
  <c r="B21" i="108"/>
  <c r="P21" i="25" s="1"/>
  <c r="B6" i="108"/>
  <c r="P7" i="25" s="1"/>
  <c r="B9" i="108"/>
  <c r="P25" i="25" s="1"/>
  <c r="C9" i="108"/>
  <c r="AH25" i="25" s="1"/>
  <c r="C10" i="108"/>
  <c r="AH23" i="25" s="1"/>
  <c r="B33" i="108"/>
  <c r="P24" i="25" s="1"/>
  <c r="C34" i="108"/>
  <c r="AH3" i="25" s="1"/>
  <c r="D51" i="108"/>
  <c r="D41" i="108" s="1"/>
  <c r="AB41" i="108" s="1"/>
  <c r="L51" i="108"/>
  <c r="L41" i="108" s="1"/>
  <c r="AJ41" i="108" s="1"/>
  <c r="T51" i="108"/>
  <c r="T41" i="108" s="1"/>
  <c r="AR41" i="108" s="1"/>
  <c r="C12" i="108"/>
  <c r="AH9" i="25" s="1"/>
  <c r="C13" i="108"/>
  <c r="AH30" i="25" s="1"/>
  <c r="B30" i="108"/>
  <c r="P33" i="25" s="1"/>
  <c r="C32" i="108"/>
  <c r="AH27" i="25" s="1"/>
  <c r="E51" i="108"/>
  <c r="E41" i="108" s="1"/>
  <c r="AC41" i="108" s="1"/>
  <c r="M51" i="108"/>
  <c r="M41" i="108" s="1"/>
  <c r="AK41" i="108" s="1"/>
  <c r="U51" i="108"/>
  <c r="U41" i="108" s="1"/>
  <c r="AS41" i="108" s="1"/>
  <c r="C17" i="108"/>
  <c r="AH11" i="25" s="1"/>
  <c r="C18" i="108"/>
  <c r="AH35" i="25" s="1"/>
  <c r="C38" i="108"/>
  <c r="AH38" i="25" s="1"/>
  <c r="B11" i="108"/>
  <c r="P15" i="25" s="1"/>
  <c r="B25" i="108"/>
  <c r="P17" i="25" s="1"/>
  <c r="B5" i="108"/>
  <c r="P19" i="25" s="1"/>
  <c r="C15" i="108"/>
  <c r="AH32" i="25" s="1"/>
  <c r="B29" i="108"/>
  <c r="P10" i="25" s="1"/>
  <c r="B38" i="108"/>
  <c r="P38" i="25" s="1"/>
  <c r="P51" i="108"/>
  <c r="P41" i="108" s="1"/>
  <c r="AN41" i="108" s="1"/>
  <c r="B4" i="108"/>
  <c r="P34" i="25" s="1"/>
  <c r="B14" i="108"/>
  <c r="P37" i="25" s="1"/>
  <c r="C24" i="108"/>
  <c r="AH22" i="25" s="1"/>
  <c r="B28" i="108"/>
  <c r="P8" i="25" s="1"/>
  <c r="I51" i="108"/>
  <c r="I41" i="108" s="1"/>
  <c r="AG41" i="108" s="1"/>
  <c r="J51" i="108"/>
  <c r="J41" i="108" s="1"/>
  <c r="AH41" i="108" s="1"/>
  <c r="R51" i="108"/>
  <c r="R41" i="108" s="1"/>
  <c r="AP41" i="108" s="1"/>
  <c r="B22" i="108"/>
  <c r="P26" i="25" s="1"/>
  <c r="S51" i="108"/>
  <c r="S41" i="108" s="1"/>
  <c r="AQ41" i="108" s="1"/>
  <c r="B32" i="108"/>
  <c r="P27" i="25" s="1"/>
  <c r="C3" i="108"/>
  <c r="AH20" i="25" s="1"/>
  <c r="B7" i="108"/>
  <c r="P31" i="25" s="1"/>
  <c r="B17" i="108"/>
  <c r="P11" i="25" s="1"/>
  <c r="C27" i="108"/>
  <c r="AH5" i="25" s="1"/>
  <c r="B31" i="108"/>
  <c r="P4" i="25" s="1"/>
  <c r="C36" i="108"/>
  <c r="AH6" i="25" s="1"/>
  <c r="B40" i="108"/>
  <c r="P13" i="25" s="1"/>
  <c r="B26" i="108"/>
  <c r="P36" i="25" s="1"/>
  <c r="B8" i="108"/>
  <c r="P29" i="25" s="1"/>
  <c r="F51" i="108"/>
  <c r="F41" i="108" s="1"/>
  <c r="AD41" i="108" s="1"/>
  <c r="V51" i="108"/>
  <c r="V41" i="108" s="1"/>
  <c r="AT41" i="108" s="1"/>
  <c r="B10" i="108"/>
  <c r="P23" i="25" s="1"/>
  <c r="B16" i="108"/>
  <c r="P16" i="25" s="1"/>
  <c r="B35" i="108"/>
  <c r="P28" i="25" s="1"/>
  <c r="C6" i="108"/>
  <c r="AH7" i="25" s="1"/>
  <c r="B20" i="108"/>
  <c r="P12" i="25" s="1"/>
  <c r="C30" i="108"/>
  <c r="AH33" i="25" s="1"/>
  <c r="B34" i="108"/>
  <c r="P3" i="25" s="1"/>
  <c r="B36" i="108"/>
  <c r="P6" i="25" s="1"/>
  <c r="C39" i="108"/>
  <c r="AH14" i="25" s="1"/>
  <c r="AF5" i="25"/>
  <c r="AF13" i="25"/>
  <c r="AF15" i="25"/>
  <c r="AF22" i="25"/>
  <c r="AF12" i="25"/>
  <c r="AF6" i="25"/>
  <c r="AF28" i="25"/>
  <c r="N40" i="25"/>
  <c r="N27" i="25"/>
  <c r="N45" i="25"/>
  <c r="B40" i="109" l="1"/>
  <c r="B41" i="108"/>
  <c r="P42" i="25" s="1"/>
  <c r="B53" i="107"/>
  <c r="O45" i="25" s="1"/>
  <c r="W50" i="107"/>
  <c r="V50" i="107"/>
  <c r="U50" i="107"/>
  <c r="T50" i="107"/>
  <c r="S50" i="107"/>
  <c r="R50" i="107"/>
  <c r="Q50" i="107"/>
  <c r="P50" i="107"/>
  <c r="O50" i="107"/>
  <c r="N50" i="107"/>
  <c r="M50" i="107"/>
  <c r="L50" i="107"/>
  <c r="K50" i="107"/>
  <c r="J50" i="107"/>
  <c r="I50" i="107"/>
  <c r="H50" i="107"/>
  <c r="G50" i="107"/>
  <c r="F50" i="107"/>
  <c r="E50" i="107"/>
  <c r="D50" i="107"/>
  <c r="W49" i="107"/>
  <c r="V49" i="107"/>
  <c r="U49" i="107"/>
  <c r="T49" i="107"/>
  <c r="S49" i="107"/>
  <c r="R49" i="107"/>
  <c r="Q49" i="107"/>
  <c r="P49" i="107"/>
  <c r="O49" i="107"/>
  <c r="N49" i="107"/>
  <c r="M49" i="107"/>
  <c r="L49" i="107"/>
  <c r="K49" i="107"/>
  <c r="J49" i="107"/>
  <c r="I49" i="107"/>
  <c r="H49" i="107"/>
  <c r="G49" i="107"/>
  <c r="F49" i="107"/>
  <c r="E49" i="107"/>
  <c r="D49" i="107"/>
  <c r="AX41" i="107"/>
  <c r="AW41" i="107"/>
  <c r="AX40" i="107"/>
  <c r="AW40" i="107"/>
  <c r="AU40" i="107"/>
  <c r="AT40" i="107"/>
  <c r="AS40" i="107"/>
  <c r="AR40" i="107"/>
  <c r="AQ40" i="107"/>
  <c r="AP40" i="107"/>
  <c r="AO40" i="107"/>
  <c r="AN40" i="107"/>
  <c r="AM40" i="107"/>
  <c r="AL40" i="107"/>
  <c r="AK40" i="107"/>
  <c r="AJ40" i="107"/>
  <c r="AI40" i="107"/>
  <c r="AH40" i="107"/>
  <c r="AG40" i="107"/>
  <c r="AF40" i="107"/>
  <c r="AE40" i="107"/>
  <c r="AD40" i="107"/>
  <c r="AC40" i="107"/>
  <c r="AB40" i="107"/>
  <c r="AX39" i="107"/>
  <c r="AW39" i="107"/>
  <c r="AU39" i="107"/>
  <c r="AT39" i="107"/>
  <c r="AS39" i="107"/>
  <c r="AR39" i="107"/>
  <c r="AQ39" i="107"/>
  <c r="AP39" i="107"/>
  <c r="AO39" i="107"/>
  <c r="AN39" i="107"/>
  <c r="AM39" i="107"/>
  <c r="AL39" i="107"/>
  <c r="AK39" i="107"/>
  <c r="AJ39" i="107"/>
  <c r="AI39" i="107"/>
  <c r="AH39" i="107"/>
  <c r="AG39" i="107"/>
  <c r="AF39" i="107"/>
  <c r="AE39" i="107"/>
  <c r="AD39" i="107"/>
  <c r="AC39" i="107"/>
  <c r="AB39" i="107"/>
  <c r="AX38" i="107"/>
  <c r="AW38" i="107"/>
  <c r="AU38" i="107"/>
  <c r="AT38" i="107"/>
  <c r="AS38" i="107"/>
  <c r="AR38" i="107"/>
  <c r="AQ38" i="107"/>
  <c r="AP38" i="107"/>
  <c r="AO38" i="107"/>
  <c r="AN38" i="107"/>
  <c r="AM38" i="107"/>
  <c r="AL38" i="107"/>
  <c r="AK38" i="107"/>
  <c r="AJ38" i="107"/>
  <c r="AI38" i="107"/>
  <c r="AH38" i="107"/>
  <c r="AG38" i="107"/>
  <c r="AF38" i="107"/>
  <c r="AE38" i="107"/>
  <c r="AD38" i="107"/>
  <c r="AC38" i="107"/>
  <c r="AB38" i="107"/>
  <c r="AX37" i="107"/>
  <c r="AW37" i="107"/>
  <c r="AU37" i="107"/>
  <c r="AT37" i="107"/>
  <c r="AS37" i="107"/>
  <c r="AR37" i="107"/>
  <c r="AQ37" i="107"/>
  <c r="AP37" i="107"/>
  <c r="AO37" i="107"/>
  <c r="AN37" i="107"/>
  <c r="AM37" i="107"/>
  <c r="AL37" i="107"/>
  <c r="AK37" i="107"/>
  <c r="AJ37" i="107"/>
  <c r="AI37" i="107"/>
  <c r="AH37" i="107"/>
  <c r="AG37" i="107"/>
  <c r="AF37" i="107"/>
  <c r="AE37" i="107"/>
  <c r="AD37" i="107"/>
  <c r="AC37" i="107"/>
  <c r="AB37" i="107"/>
  <c r="AX36" i="107"/>
  <c r="AW36" i="107"/>
  <c r="AU36" i="107"/>
  <c r="AT36" i="107"/>
  <c r="AS36" i="107"/>
  <c r="AR36" i="107"/>
  <c r="AQ36" i="107"/>
  <c r="AP36" i="107"/>
  <c r="AO36" i="107"/>
  <c r="AN36" i="107"/>
  <c r="AM36" i="107"/>
  <c r="AL36" i="107"/>
  <c r="AK36" i="107"/>
  <c r="AJ36" i="107"/>
  <c r="AI36" i="107"/>
  <c r="AH36" i="107"/>
  <c r="AG36" i="107"/>
  <c r="AF36" i="107"/>
  <c r="AE36" i="107"/>
  <c r="AD36" i="107"/>
  <c r="AC36" i="107"/>
  <c r="AB36" i="107"/>
  <c r="AX35" i="107"/>
  <c r="AW35" i="107"/>
  <c r="AU35" i="107"/>
  <c r="AT35" i="107"/>
  <c r="AS35" i="107"/>
  <c r="AR35" i="107"/>
  <c r="AQ35" i="107"/>
  <c r="AP35" i="107"/>
  <c r="AO35" i="107"/>
  <c r="AN35" i="107"/>
  <c r="AM35" i="107"/>
  <c r="AL35" i="107"/>
  <c r="AK35" i="107"/>
  <c r="AJ35" i="107"/>
  <c r="AI35" i="107"/>
  <c r="AH35" i="107"/>
  <c r="AG35" i="107"/>
  <c r="AF35" i="107"/>
  <c r="AE35" i="107"/>
  <c r="AD35" i="107"/>
  <c r="AC35" i="107"/>
  <c r="AB35" i="107"/>
  <c r="AX34" i="107"/>
  <c r="AW34" i="107"/>
  <c r="AU34" i="107"/>
  <c r="AT34" i="107"/>
  <c r="AS34" i="107"/>
  <c r="AR34" i="107"/>
  <c r="AQ34" i="107"/>
  <c r="AP34" i="107"/>
  <c r="AO34" i="107"/>
  <c r="AN34" i="107"/>
  <c r="AM34" i="107"/>
  <c r="AL34" i="107"/>
  <c r="AK34" i="107"/>
  <c r="AJ34" i="107"/>
  <c r="AI34" i="107"/>
  <c r="AH34" i="107"/>
  <c r="AG34" i="107"/>
  <c r="AF34" i="107"/>
  <c r="AE34" i="107"/>
  <c r="AD34" i="107"/>
  <c r="AC34" i="107"/>
  <c r="AB34" i="107"/>
  <c r="AX33" i="107"/>
  <c r="AW33" i="107"/>
  <c r="AU33" i="107"/>
  <c r="AT33" i="107"/>
  <c r="AS33" i="107"/>
  <c r="AR33" i="107"/>
  <c r="AQ33" i="107"/>
  <c r="AP33" i="107"/>
  <c r="AO33" i="107"/>
  <c r="AN33" i="107"/>
  <c r="AM33" i="107"/>
  <c r="AL33" i="107"/>
  <c r="AK33" i="107"/>
  <c r="AJ33" i="107"/>
  <c r="AI33" i="107"/>
  <c r="AH33" i="107"/>
  <c r="AG33" i="107"/>
  <c r="AF33" i="107"/>
  <c r="AE33" i="107"/>
  <c r="AD33" i="107"/>
  <c r="AC33" i="107"/>
  <c r="AB33" i="107"/>
  <c r="AX32" i="107"/>
  <c r="AW32" i="107"/>
  <c r="AU32" i="107"/>
  <c r="AT32" i="107"/>
  <c r="AS32" i="107"/>
  <c r="AR32" i="107"/>
  <c r="AQ32" i="107"/>
  <c r="AP32" i="107"/>
  <c r="AO32" i="107"/>
  <c r="AN32" i="107"/>
  <c r="AM32" i="107"/>
  <c r="AL32" i="107"/>
  <c r="AK32" i="107"/>
  <c r="AJ32" i="107"/>
  <c r="AI32" i="107"/>
  <c r="AH32" i="107"/>
  <c r="AG32" i="107"/>
  <c r="AF32" i="107"/>
  <c r="AE32" i="107"/>
  <c r="AD32" i="107"/>
  <c r="AC32" i="107"/>
  <c r="AB32" i="107"/>
  <c r="AX31" i="107"/>
  <c r="AW31" i="107"/>
  <c r="AU31" i="107"/>
  <c r="AT31" i="107"/>
  <c r="AS31" i="107"/>
  <c r="AR31" i="107"/>
  <c r="AQ31" i="107"/>
  <c r="AP31" i="107"/>
  <c r="AO31" i="107"/>
  <c r="AN31" i="107"/>
  <c r="AM31" i="107"/>
  <c r="AL31" i="107"/>
  <c r="AK31" i="107"/>
  <c r="AJ31" i="107"/>
  <c r="AI31" i="107"/>
  <c r="AH31" i="107"/>
  <c r="AG31" i="107"/>
  <c r="AF31" i="107"/>
  <c r="AE31" i="107"/>
  <c r="AD31" i="107"/>
  <c r="AC31" i="107"/>
  <c r="AB31" i="107"/>
  <c r="AX30" i="107"/>
  <c r="AW30" i="107"/>
  <c r="AU30" i="107"/>
  <c r="AT30" i="107"/>
  <c r="AS30" i="107"/>
  <c r="AR30" i="107"/>
  <c r="AQ30" i="107"/>
  <c r="AP30" i="107"/>
  <c r="AO30" i="107"/>
  <c r="AN30" i="107"/>
  <c r="AM30" i="107"/>
  <c r="AL30" i="107"/>
  <c r="AK30" i="107"/>
  <c r="AJ30" i="107"/>
  <c r="AI30" i="107"/>
  <c r="AH30" i="107"/>
  <c r="AG30" i="107"/>
  <c r="AF30" i="107"/>
  <c r="AE30" i="107"/>
  <c r="AD30" i="107"/>
  <c r="AC30" i="107"/>
  <c r="AB30" i="107"/>
  <c r="AX29" i="107"/>
  <c r="AW29" i="107"/>
  <c r="AU29" i="107"/>
  <c r="AT29" i="107"/>
  <c r="AS29" i="107"/>
  <c r="AR29" i="107"/>
  <c r="AQ29" i="107"/>
  <c r="AP29" i="107"/>
  <c r="AO29" i="107"/>
  <c r="AN29" i="107"/>
  <c r="AM29" i="107"/>
  <c r="AL29" i="107"/>
  <c r="AK29" i="107"/>
  <c r="AJ29" i="107"/>
  <c r="AI29" i="107"/>
  <c r="AH29" i="107"/>
  <c r="AG29" i="107"/>
  <c r="AF29" i="107"/>
  <c r="AE29" i="107"/>
  <c r="AD29" i="107"/>
  <c r="AC29" i="107"/>
  <c r="AB29" i="107"/>
  <c r="AX28" i="107"/>
  <c r="AW28" i="107"/>
  <c r="AU28" i="107"/>
  <c r="AT28" i="107"/>
  <c r="AS28" i="107"/>
  <c r="AR28" i="107"/>
  <c r="AQ28" i="107"/>
  <c r="AP28" i="107"/>
  <c r="AO28" i="107"/>
  <c r="AN28" i="107"/>
  <c r="AM28" i="107"/>
  <c r="AL28" i="107"/>
  <c r="AK28" i="107"/>
  <c r="AJ28" i="107"/>
  <c r="AI28" i="107"/>
  <c r="AH28" i="107"/>
  <c r="AG28" i="107"/>
  <c r="AF28" i="107"/>
  <c r="AE28" i="107"/>
  <c r="AD28" i="107"/>
  <c r="AC28" i="107"/>
  <c r="AB28" i="107"/>
  <c r="AX27" i="107"/>
  <c r="AW27" i="107"/>
  <c r="AU27" i="107"/>
  <c r="AT27" i="107"/>
  <c r="AS27" i="107"/>
  <c r="AR27" i="107"/>
  <c r="AQ27" i="107"/>
  <c r="AP27" i="107"/>
  <c r="AO27" i="107"/>
  <c r="AN27" i="107"/>
  <c r="AM27" i="107"/>
  <c r="AL27" i="107"/>
  <c r="AK27" i="107"/>
  <c r="AJ27" i="107"/>
  <c r="AI27" i="107"/>
  <c r="AH27" i="107"/>
  <c r="AG27" i="107"/>
  <c r="AF27" i="107"/>
  <c r="AE27" i="107"/>
  <c r="AD27" i="107"/>
  <c r="AC27" i="107"/>
  <c r="AB27" i="107"/>
  <c r="AX26" i="107"/>
  <c r="AW26" i="107"/>
  <c r="AU26" i="107"/>
  <c r="AT26" i="107"/>
  <c r="AS26" i="107"/>
  <c r="AR26" i="107"/>
  <c r="AQ26" i="107"/>
  <c r="AP26" i="107"/>
  <c r="AO26" i="107"/>
  <c r="AN26" i="107"/>
  <c r="AM26" i="107"/>
  <c r="AL26" i="107"/>
  <c r="AK26" i="107"/>
  <c r="AJ26" i="107"/>
  <c r="AI26" i="107"/>
  <c r="AH26" i="107"/>
  <c r="AG26" i="107"/>
  <c r="AF26" i="107"/>
  <c r="AE26" i="107"/>
  <c r="AD26" i="107"/>
  <c r="AC26" i="107"/>
  <c r="AB26" i="107"/>
  <c r="AX25" i="107"/>
  <c r="AW25" i="107"/>
  <c r="AU25" i="107"/>
  <c r="AT25" i="107"/>
  <c r="AS25" i="107"/>
  <c r="AR25" i="107"/>
  <c r="AQ25" i="107"/>
  <c r="AP25" i="107"/>
  <c r="AO25" i="107"/>
  <c r="AN25" i="107"/>
  <c r="AM25" i="107"/>
  <c r="AL25" i="107"/>
  <c r="AK25" i="107"/>
  <c r="AJ25" i="107"/>
  <c r="AI25" i="107"/>
  <c r="AH25" i="107"/>
  <c r="AG25" i="107"/>
  <c r="AF25" i="107"/>
  <c r="AE25" i="107"/>
  <c r="AD25" i="107"/>
  <c r="AC25" i="107"/>
  <c r="AB25" i="107"/>
  <c r="AX24" i="107"/>
  <c r="AW24" i="107"/>
  <c r="AU24" i="107"/>
  <c r="AT24" i="107"/>
  <c r="AS24" i="107"/>
  <c r="AR24" i="107"/>
  <c r="AQ24" i="107"/>
  <c r="AP24" i="107"/>
  <c r="AO24" i="107"/>
  <c r="AN24" i="107"/>
  <c r="AM24" i="107"/>
  <c r="AL24" i="107"/>
  <c r="AK24" i="107"/>
  <c r="AJ24" i="107"/>
  <c r="AI24" i="107"/>
  <c r="AH24" i="107"/>
  <c r="AG24" i="107"/>
  <c r="AF24" i="107"/>
  <c r="AE24" i="107"/>
  <c r="AD24" i="107"/>
  <c r="AC24" i="107"/>
  <c r="AB24" i="107"/>
  <c r="AX23" i="107"/>
  <c r="AW23" i="107"/>
  <c r="AU23" i="107"/>
  <c r="AT23" i="107"/>
  <c r="AS23" i="107"/>
  <c r="AR23" i="107"/>
  <c r="AQ23" i="107"/>
  <c r="AP23" i="107"/>
  <c r="AO23" i="107"/>
  <c r="AN23" i="107"/>
  <c r="AM23" i="107"/>
  <c r="AL23" i="107"/>
  <c r="AK23" i="107"/>
  <c r="AJ23" i="107"/>
  <c r="AI23" i="107"/>
  <c r="AH23" i="107"/>
  <c r="AG23" i="107"/>
  <c r="AF23" i="107"/>
  <c r="AE23" i="107"/>
  <c r="AD23" i="107"/>
  <c r="AC23" i="107"/>
  <c r="AB23" i="107"/>
  <c r="AX22" i="107"/>
  <c r="AW22" i="107"/>
  <c r="AU22" i="107"/>
  <c r="AT22" i="107"/>
  <c r="AS22" i="107"/>
  <c r="AR22" i="107"/>
  <c r="AQ22" i="107"/>
  <c r="AP22" i="107"/>
  <c r="AO22" i="107"/>
  <c r="AN22" i="107"/>
  <c r="AM22" i="107"/>
  <c r="AL22" i="107"/>
  <c r="AK22" i="107"/>
  <c r="AJ22" i="107"/>
  <c r="AI22" i="107"/>
  <c r="AH22" i="107"/>
  <c r="AG22" i="107"/>
  <c r="AF22" i="107"/>
  <c r="AE22" i="107"/>
  <c r="AD22" i="107"/>
  <c r="AC22" i="107"/>
  <c r="AB22" i="107"/>
  <c r="AX21" i="107"/>
  <c r="AW21" i="107"/>
  <c r="AU21" i="107"/>
  <c r="AT21" i="107"/>
  <c r="AS21" i="107"/>
  <c r="AR21" i="107"/>
  <c r="AQ21" i="107"/>
  <c r="AP21" i="107"/>
  <c r="AO21" i="107"/>
  <c r="AN21" i="107"/>
  <c r="AM21" i="107"/>
  <c r="AL21" i="107"/>
  <c r="AK21" i="107"/>
  <c r="AJ21" i="107"/>
  <c r="AI21" i="107"/>
  <c r="AH21" i="107"/>
  <c r="AG21" i="107"/>
  <c r="AF21" i="107"/>
  <c r="AE21" i="107"/>
  <c r="AD21" i="107"/>
  <c r="AC21" i="107"/>
  <c r="AB21" i="107"/>
  <c r="AX20" i="107"/>
  <c r="AW20" i="107"/>
  <c r="AU20" i="107"/>
  <c r="AT20" i="107"/>
  <c r="AS20" i="107"/>
  <c r="AR20" i="107"/>
  <c r="AQ20" i="107"/>
  <c r="AP20" i="107"/>
  <c r="AO20" i="107"/>
  <c r="AN20" i="107"/>
  <c r="AM20" i="107"/>
  <c r="AL20" i="107"/>
  <c r="AK20" i="107"/>
  <c r="AJ20" i="107"/>
  <c r="AI20" i="107"/>
  <c r="AH20" i="107"/>
  <c r="AG20" i="107"/>
  <c r="AF20" i="107"/>
  <c r="AE20" i="107"/>
  <c r="AD20" i="107"/>
  <c r="AC20" i="107"/>
  <c r="AB20" i="107"/>
  <c r="AX19" i="107"/>
  <c r="AW19" i="107"/>
  <c r="AU19" i="107"/>
  <c r="AT19" i="107"/>
  <c r="AS19" i="107"/>
  <c r="AR19" i="107"/>
  <c r="AQ19" i="107"/>
  <c r="AP19" i="107"/>
  <c r="AO19" i="107"/>
  <c r="AN19" i="107"/>
  <c r="AM19" i="107"/>
  <c r="AL19" i="107"/>
  <c r="AK19" i="107"/>
  <c r="AJ19" i="107"/>
  <c r="AI19" i="107"/>
  <c r="AH19" i="107"/>
  <c r="AG19" i="107"/>
  <c r="AF19" i="107"/>
  <c r="AE19" i="107"/>
  <c r="AD19" i="107"/>
  <c r="AC19" i="107"/>
  <c r="AB19" i="107"/>
  <c r="AX18" i="107"/>
  <c r="AW18" i="107"/>
  <c r="AU18" i="107"/>
  <c r="AT18" i="107"/>
  <c r="AS18" i="107"/>
  <c r="AR18" i="107"/>
  <c r="AQ18" i="107"/>
  <c r="AP18" i="107"/>
  <c r="AO18" i="107"/>
  <c r="AN18" i="107"/>
  <c r="AM18" i="107"/>
  <c r="AL18" i="107"/>
  <c r="AK18" i="107"/>
  <c r="AJ18" i="107"/>
  <c r="AI18" i="107"/>
  <c r="AH18" i="107"/>
  <c r="AG18" i="107"/>
  <c r="AF18" i="107"/>
  <c r="AE18" i="107"/>
  <c r="AD18" i="107"/>
  <c r="AC18" i="107"/>
  <c r="AB18" i="107"/>
  <c r="AX17" i="107"/>
  <c r="AW17" i="107"/>
  <c r="AU17" i="107"/>
  <c r="AT17" i="107"/>
  <c r="AS17" i="107"/>
  <c r="AR17" i="107"/>
  <c r="AQ17" i="107"/>
  <c r="AP17" i="107"/>
  <c r="AO17" i="107"/>
  <c r="AN17" i="107"/>
  <c r="AM17" i="107"/>
  <c r="AL17" i="107"/>
  <c r="AK17" i="107"/>
  <c r="AJ17" i="107"/>
  <c r="AI17" i="107"/>
  <c r="AH17" i="107"/>
  <c r="AG17" i="107"/>
  <c r="AF17" i="107"/>
  <c r="AE17" i="107"/>
  <c r="AD17" i="107"/>
  <c r="AC17" i="107"/>
  <c r="AB17" i="107"/>
  <c r="AX16" i="107"/>
  <c r="AW16" i="107"/>
  <c r="AU16" i="107"/>
  <c r="AT16" i="107"/>
  <c r="AS16" i="107"/>
  <c r="AR16" i="107"/>
  <c r="AQ16" i="107"/>
  <c r="AP16" i="107"/>
  <c r="AO16" i="107"/>
  <c r="AN16" i="107"/>
  <c r="AM16" i="107"/>
  <c r="AL16" i="107"/>
  <c r="AK16" i="107"/>
  <c r="AJ16" i="107"/>
  <c r="AI16" i="107"/>
  <c r="AH16" i="107"/>
  <c r="AG16" i="107"/>
  <c r="AF16" i="107"/>
  <c r="AE16" i="107"/>
  <c r="AD16" i="107"/>
  <c r="AC16" i="107"/>
  <c r="AB16" i="107"/>
  <c r="AX15" i="107"/>
  <c r="AW15" i="107"/>
  <c r="AU15" i="107"/>
  <c r="AT15" i="107"/>
  <c r="AS15" i="107"/>
  <c r="AR15" i="107"/>
  <c r="AQ15" i="107"/>
  <c r="AP15" i="107"/>
  <c r="AO15" i="107"/>
  <c r="AN15" i="107"/>
  <c r="AM15" i="107"/>
  <c r="AL15" i="107"/>
  <c r="AK15" i="107"/>
  <c r="AJ15" i="107"/>
  <c r="AI15" i="107"/>
  <c r="AH15" i="107"/>
  <c r="AG15" i="107"/>
  <c r="AF15" i="107"/>
  <c r="AE15" i="107"/>
  <c r="AD15" i="107"/>
  <c r="AC15" i="107"/>
  <c r="AB15" i="107"/>
  <c r="AX14" i="107"/>
  <c r="AW14" i="107"/>
  <c r="AU14" i="107"/>
  <c r="AT14" i="107"/>
  <c r="AS14" i="107"/>
  <c r="AR14" i="107"/>
  <c r="AQ14" i="107"/>
  <c r="AP14" i="107"/>
  <c r="AO14" i="107"/>
  <c r="AN14" i="107"/>
  <c r="AM14" i="107"/>
  <c r="AL14" i="107"/>
  <c r="AK14" i="107"/>
  <c r="AJ14" i="107"/>
  <c r="AI14" i="107"/>
  <c r="AH14" i="107"/>
  <c r="AG14" i="107"/>
  <c r="AF14" i="107"/>
  <c r="AE14" i="107"/>
  <c r="AD14" i="107"/>
  <c r="AC14" i="107"/>
  <c r="AB14" i="107"/>
  <c r="AX13" i="107"/>
  <c r="AW13" i="107"/>
  <c r="AU13" i="107"/>
  <c r="AT13" i="107"/>
  <c r="AS13" i="107"/>
  <c r="AR13" i="107"/>
  <c r="AQ13" i="107"/>
  <c r="AP13" i="107"/>
  <c r="AO13" i="107"/>
  <c r="AN13" i="107"/>
  <c r="AM13" i="107"/>
  <c r="AL13" i="107"/>
  <c r="AK13" i="107"/>
  <c r="AJ13" i="107"/>
  <c r="AI13" i="107"/>
  <c r="AH13" i="107"/>
  <c r="AG13" i="107"/>
  <c r="AF13" i="107"/>
  <c r="AE13" i="107"/>
  <c r="AD13" i="107"/>
  <c r="AC13" i="107"/>
  <c r="AB13" i="107"/>
  <c r="AX12" i="107"/>
  <c r="AW12" i="107"/>
  <c r="AU12" i="107"/>
  <c r="AT12" i="107"/>
  <c r="AS12" i="107"/>
  <c r="AR12" i="107"/>
  <c r="AQ12" i="107"/>
  <c r="AP12" i="107"/>
  <c r="AO12" i="107"/>
  <c r="AN12" i="107"/>
  <c r="AM12" i="107"/>
  <c r="AL12" i="107"/>
  <c r="AK12" i="107"/>
  <c r="AJ12" i="107"/>
  <c r="AI12" i="107"/>
  <c r="AH12" i="107"/>
  <c r="AG12" i="107"/>
  <c r="AF12" i="107"/>
  <c r="AE12" i="107"/>
  <c r="AD12" i="107"/>
  <c r="AC12" i="107"/>
  <c r="AB12" i="107"/>
  <c r="AX11" i="107"/>
  <c r="AW11" i="107"/>
  <c r="AU11" i="107"/>
  <c r="AT11" i="107"/>
  <c r="AS11" i="107"/>
  <c r="AR11" i="107"/>
  <c r="AQ11" i="107"/>
  <c r="AP11" i="107"/>
  <c r="AO11" i="107"/>
  <c r="AN11" i="107"/>
  <c r="AM11" i="107"/>
  <c r="AL11" i="107"/>
  <c r="AK11" i="107"/>
  <c r="AJ11" i="107"/>
  <c r="AI11" i="107"/>
  <c r="AH11" i="107"/>
  <c r="AG11" i="107"/>
  <c r="AF11" i="107"/>
  <c r="AE11" i="107"/>
  <c r="AD11" i="107"/>
  <c r="AC11" i="107"/>
  <c r="AB11" i="107"/>
  <c r="AX10" i="107"/>
  <c r="AW10" i="107"/>
  <c r="AU10" i="107"/>
  <c r="AT10" i="107"/>
  <c r="AS10" i="107"/>
  <c r="AR10" i="107"/>
  <c r="AQ10" i="107"/>
  <c r="AP10" i="107"/>
  <c r="AO10" i="107"/>
  <c r="AN10" i="107"/>
  <c r="AM10" i="107"/>
  <c r="AL10" i="107"/>
  <c r="AK10" i="107"/>
  <c r="AJ10" i="107"/>
  <c r="AI10" i="107"/>
  <c r="AH10" i="107"/>
  <c r="AG10" i="107"/>
  <c r="AF10" i="107"/>
  <c r="AE10" i="107"/>
  <c r="AD10" i="107"/>
  <c r="AC10" i="107"/>
  <c r="AB10" i="107"/>
  <c r="AX9" i="107"/>
  <c r="AW9" i="107"/>
  <c r="AU9" i="107"/>
  <c r="AT9" i="107"/>
  <c r="AS9" i="107"/>
  <c r="AR9" i="107"/>
  <c r="AQ9" i="107"/>
  <c r="AP9" i="107"/>
  <c r="AO9" i="107"/>
  <c r="AN9" i="107"/>
  <c r="AM9" i="107"/>
  <c r="AL9" i="107"/>
  <c r="AK9" i="107"/>
  <c r="AJ9" i="107"/>
  <c r="AI9" i="107"/>
  <c r="AH9" i="107"/>
  <c r="AG9" i="107"/>
  <c r="AF9" i="107"/>
  <c r="AE9" i="107"/>
  <c r="AD9" i="107"/>
  <c r="AC9" i="107"/>
  <c r="AB9" i="107"/>
  <c r="AX8" i="107"/>
  <c r="AW8" i="107"/>
  <c r="AU8" i="107"/>
  <c r="AT8" i="107"/>
  <c r="AS8" i="107"/>
  <c r="AR8" i="107"/>
  <c r="AQ8" i="107"/>
  <c r="AP8" i="107"/>
  <c r="AO8" i="107"/>
  <c r="AN8" i="107"/>
  <c r="AM8" i="107"/>
  <c r="AL8" i="107"/>
  <c r="AK8" i="107"/>
  <c r="AJ8" i="107"/>
  <c r="AI8" i="107"/>
  <c r="AH8" i="107"/>
  <c r="AG8" i="107"/>
  <c r="AF8" i="107"/>
  <c r="AE8" i="107"/>
  <c r="AD8" i="107"/>
  <c r="AC8" i="107"/>
  <c r="AB8" i="107"/>
  <c r="AX7" i="107"/>
  <c r="AW7" i="107"/>
  <c r="AU7" i="107"/>
  <c r="AT7" i="107"/>
  <c r="AS7" i="107"/>
  <c r="AR7" i="107"/>
  <c r="AQ7" i="107"/>
  <c r="AP7" i="107"/>
  <c r="AO7" i="107"/>
  <c r="AN7" i="107"/>
  <c r="AM7" i="107"/>
  <c r="AL7" i="107"/>
  <c r="AK7" i="107"/>
  <c r="AJ7" i="107"/>
  <c r="AI7" i="107"/>
  <c r="AH7" i="107"/>
  <c r="AG7" i="107"/>
  <c r="AF7" i="107"/>
  <c r="AE7" i="107"/>
  <c r="AD7" i="107"/>
  <c r="AC7" i="107"/>
  <c r="AB7" i="107"/>
  <c r="AX6" i="107"/>
  <c r="AW6" i="107"/>
  <c r="AU6" i="107"/>
  <c r="AT6" i="107"/>
  <c r="AS6" i="107"/>
  <c r="AR6" i="107"/>
  <c r="AQ6" i="107"/>
  <c r="AP6" i="107"/>
  <c r="AO6" i="107"/>
  <c r="AN6" i="107"/>
  <c r="AM6" i="107"/>
  <c r="AL6" i="107"/>
  <c r="AK6" i="107"/>
  <c r="AJ6" i="107"/>
  <c r="AI6" i="107"/>
  <c r="AH6" i="107"/>
  <c r="AG6" i="107"/>
  <c r="AF6" i="107"/>
  <c r="AE6" i="107"/>
  <c r="AD6" i="107"/>
  <c r="AC6" i="107"/>
  <c r="AB6" i="107"/>
  <c r="AX5" i="107"/>
  <c r="AW5" i="107"/>
  <c r="AU5" i="107"/>
  <c r="AT5" i="107"/>
  <c r="AS5" i="107"/>
  <c r="AR5" i="107"/>
  <c r="AQ5" i="107"/>
  <c r="AP5" i="107"/>
  <c r="AO5" i="107"/>
  <c r="AN5" i="107"/>
  <c r="AM5" i="107"/>
  <c r="AL5" i="107"/>
  <c r="AK5" i="107"/>
  <c r="AJ5" i="107"/>
  <c r="AI5" i="107"/>
  <c r="AH5" i="107"/>
  <c r="AG5" i="107"/>
  <c r="AF5" i="107"/>
  <c r="AE5" i="107"/>
  <c r="AD5" i="107"/>
  <c r="AC5" i="107"/>
  <c r="AB5" i="107"/>
  <c r="AX4" i="107"/>
  <c r="AW4" i="107"/>
  <c r="AU4" i="107"/>
  <c r="AT4" i="107"/>
  <c r="AS4" i="107"/>
  <c r="AR4" i="107"/>
  <c r="AQ4" i="107"/>
  <c r="AP4" i="107"/>
  <c r="AO4" i="107"/>
  <c r="AN4" i="107"/>
  <c r="AM4" i="107"/>
  <c r="AL4" i="107"/>
  <c r="AK4" i="107"/>
  <c r="AJ4" i="107"/>
  <c r="AI4" i="107"/>
  <c r="AH4" i="107"/>
  <c r="AG4" i="107"/>
  <c r="AF4" i="107"/>
  <c r="AE4" i="107"/>
  <c r="AD4" i="107"/>
  <c r="AC4" i="107"/>
  <c r="AB4" i="107"/>
  <c r="AX3" i="107"/>
  <c r="AW3" i="107"/>
  <c r="AU3" i="107"/>
  <c r="AT3" i="107"/>
  <c r="AS3" i="107"/>
  <c r="AR3" i="107"/>
  <c r="AQ3" i="107"/>
  <c r="AP3" i="107"/>
  <c r="AO3" i="107"/>
  <c r="AN3" i="107"/>
  <c r="AM3" i="107"/>
  <c r="AL3" i="107"/>
  <c r="AK3" i="107"/>
  <c r="AJ3" i="107"/>
  <c r="AI3" i="107"/>
  <c r="AH3" i="107"/>
  <c r="AG3" i="107"/>
  <c r="AF3" i="107"/>
  <c r="AE3" i="107"/>
  <c r="AD3" i="107"/>
  <c r="AC3" i="107"/>
  <c r="AB3" i="107"/>
  <c r="C35" i="107" l="1"/>
  <c r="AG28" i="25" s="1"/>
  <c r="C23" i="107"/>
  <c r="AG18" i="25" s="1"/>
  <c r="C31" i="107"/>
  <c r="AG4" i="25" s="1"/>
  <c r="C37" i="107"/>
  <c r="AG40" i="25" s="1"/>
  <c r="C16" i="107"/>
  <c r="AG16" i="25" s="1"/>
  <c r="C40" i="107"/>
  <c r="AG13" i="25" s="1"/>
  <c r="C22" i="107"/>
  <c r="AG26" i="25" s="1"/>
  <c r="C13" i="107"/>
  <c r="AG30" i="25" s="1"/>
  <c r="B15" i="107"/>
  <c r="O32" i="25" s="1"/>
  <c r="C21" i="107"/>
  <c r="AG21" i="25" s="1"/>
  <c r="C32" i="107"/>
  <c r="AG27" i="25" s="1"/>
  <c r="C25" i="107"/>
  <c r="AG17" i="25" s="1"/>
  <c r="C29" i="107"/>
  <c r="AG10" i="25" s="1"/>
  <c r="W51" i="107"/>
  <c r="W41" i="107" s="1"/>
  <c r="AU41" i="107" s="1"/>
  <c r="T51" i="107"/>
  <c r="T41" i="107" s="1"/>
  <c r="AR41" i="107" s="1"/>
  <c r="Q51" i="107"/>
  <c r="Q41" i="107" s="1"/>
  <c r="AO41" i="107" s="1"/>
  <c r="N51" i="107"/>
  <c r="N41" i="107" s="1"/>
  <c r="AL41" i="107" s="1"/>
  <c r="K51" i="107"/>
  <c r="K41" i="107" s="1"/>
  <c r="AI41" i="107" s="1"/>
  <c r="H51" i="107"/>
  <c r="H41" i="107" s="1"/>
  <c r="AF41" i="107" s="1"/>
  <c r="E51" i="107"/>
  <c r="E41" i="107" s="1"/>
  <c r="AC41" i="107" s="1"/>
  <c r="C28" i="107"/>
  <c r="AG8" i="25" s="1"/>
  <c r="C7" i="107"/>
  <c r="AG31" i="25" s="1"/>
  <c r="C11" i="107"/>
  <c r="AG15" i="25" s="1"/>
  <c r="C19" i="107"/>
  <c r="AG39" i="25" s="1"/>
  <c r="C26" i="107"/>
  <c r="AG36" i="25" s="1"/>
  <c r="B27" i="107"/>
  <c r="O5" i="25" s="1"/>
  <c r="C30" i="107"/>
  <c r="AG33" i="25" s="1"/>
  <c r="C34" i="107"/>
  <c r="AG3" i="25" s="1"/>
  <c r="B36" i="107"/>
  <c r="O6" i="25" s="1"/>
  <c r="C41" i="107"/>
  <c r="AG42" i="25" s="1"/>
  <c r="B4" i="107"/>
  <c r="O34" i="25" s="1"/>
  <c r="B3" i="107"/>
  <c r="O20" i="25" s="1"/>
  <c r="C3" i="107"/>
  <c r="AG20" i="25" s="1"/>
  <c r="C4" i="107"/>
  <c r="AG34" i="25" s="1"/>
  <c r="C5" i="107"/>
  <c r="AG19" i="25" s="1"/>
  <c r="C6" i="107"/>
  <c r="AG7" i="25" s="1"/>
  <c r="C14" i="107"/>
  <c r="AG37" i="25" s="1"/>
  <c r="C15" i="107"/>
  <c r="AG32" i="25" s="1"/>
  <c r="B24" i="107"/>
  <c r="O22" i="25" s="1"/>
  <c r="C27" i="107"/>
  <c r="AG5" i="25" s="1"/>
  <c r="B33" i="107"/>
  <c r="O24" i="25" s="1"/>
  <c r="C36" i="107"/>
  <c r="AG6" i="25" s="1"/>
  <c r="B39" i="107"/>
  <c r="O14" i="25" s="1"/>
  <c r="C8" i="107"/>
  <c r="AG29" i="25" s="1"/>
  <c r="C9" i="107"/>
  <c r="AG25" i="25" s="1"/>
  <c r="C10" i="107"/>
  <c r="AG23" i="25" s="1"/>
  <c r="B21" i="107"/>
  <c r="O21" i="25" s="1"/>
  <c r="C24" i="107"/>
  <c r="AG22" i="25" s="1"/>
  <c r="B30" i="107"/>
  <c r="O33" i="25" s="1"/>
  <c r="C33" i="107"/>
  <c r="AG24" i="25" s="1"/>
  <c r="D51" i="107"/>
  <c r="D41" i="107" s="1"/>
  <c r="AB41" i="107" s="1"/>
  <c r="G51" i="107"/>
  <c r="G41" i="107" s="1"/>
  <c r="AE41" i="107" s="1"/>
  <c r="J51" i="107"/>
  <c r="J41" i="107" s="1"/>
  <c r="AH41" i="107" s="1"/>
  <c r="M51" i="107"/>
  <c r="M41" i="107" s="1"/>
  <c r="AK41" i="107" s="1"/>
  <c r="P51" i="107"/>
  <c r="P41" i="107" s="1"/>
  <c r="AN41" i="107" s="1"/>
  <c r="S51" i="107"/>
  <c r="S41" i="107" s="1"/>
  <c r="AQ41" i="107" s="1"/>
  <c r="V51" i="107"/>
  <c r="V41" i="107" s="1"/>
  <c r="AT41" i="107" s="1"/>
  <c r="B12" i="107"/>
  <c r="O9" i="25" s="1"/>
  <c r="B40" i="107"/>
  <c r="O13" i="25" s="1"/>
  <c r="B5" i="107"/>
  <c r="O19" i="25" s="1"/>
  <c r="B9" i="107"/>
  <c r="O25" i="25" s="1"/>
  <c r="C12" i="107"/>
  <c r="AG9" i="25" s="1"/>
  <c r="C17" i="107"/>
  <c r="AG11" i="25" s="1"/>
  <c r="B18" i="107"/>
  <c r="O35" i="25" s="1"/>
  <c r="C18" i="107"/>
  <c r="AG35" i="25" s="1"/>
  <c r="B19" i="107"/>
  <c r="O39" i="25" s="1"/>
  <c r="B20" i="107"/>
  <c r="O12" i="25" s="1"/>
  <c r="B23" i="107"/>
  <c r="O18" i="25" s="1"/>
  <c r="B26" i="107"/>
  <c r="O36" i="25" s="1"/>
  <c r="B29" i="107"/>
  <c r="O10" i="25" s="1"/>
  <c r="B32" i="107"/>
  <c r="O27" i="25" s="1"/>
  <c r="B35" i="107"/>
  <c r="O28" i="25" s="1"/>
  <c r="C38" i="107"/>
  <c r="AG38" i="25" s="1"/>
  <c r="C39" i="107"/>
  <c r="AG14" i="25" s="1"/>
  <c r="C20" i="107"/>
  <c r="AG12" i="25" s="1"/>
  <c r="B31" i="107"/>
  <c r="O4" i="25" s="1"/>
  <c r="B6" i="107"/>
  <c r="O7" i="25" s="1"/>
  <c r="B7" i="107"/>
  <c r="O31" i="25" s="1"/>
  <c r="B10" i="107"/>
  <c r="O23" i="25" s="1"/>
  <c r="B13" i="107"/>
  <c r="O30" i="25" s="1"/>
  <c r="B16" i="107"/>
  <c r="O16" i="25" s="1"/>
  <c r="B17" i="107"/>
  <c r="O11" i="25" s="1"/>
  <c r="B34" i="107"/>
  <c r="O3" i="25" s="1"/>
  <c r="B8" i="107"/>
  <c r="O29" i="25" s="1"/>
  <c r="B11" i="107"/>
  <c r="O15" i="25" s="1"/>
  <c r="B14" i="107"/>
  <c r="O37" i="25" s="1"/>
  <c r="B22" i="107"/>
  <c r="O26" i="25" s="1"/>
  <c r="B25" i="107"/>
  <c r="O17" i="25" s="1"/>
  <c r="B28" i="107"/>
  <c r="O8" i="25" s="1"/>
  <c r="B38" i="107"/>
  <c r="O38" i="25" s="1"/>
  <c r="F51" i="107"/>
  <c r="F41" i="107" s="1"/>
  <c r="AD41" i="107" s="1"/>
  <c r="I51" i="107"/>
  <c r="I41" i="107" s="1"/>
  <c r="AG41" i="107" s="1"/>
  <c r="L51" i="107"/>
  <c r="L41" i="107" s="1"/>
  <c r="AJ41" i="107" s="1"/>
  <c r="O51" i="107"/>
  <c r="O41" i="107" s="1"/>
  <c r="AM41" i="107" s="1"/>
  <c r="R51" i="107"/>
  <c r="R41" i="107" s="1"/>
  <c r="AP41" i="107" s="1"/>
  <c r="U51" i="107"/>
  <c r="U41" i="107" s="1"/>
  <c r="AS41" i="107" s="1"/>
  <c r="B41" i="107" l="1"/>
  <c r="O42" i="25" s="1"/>
  <c r="M40" i="25"/>
  <c r="W50" i="106"/>
  <c r="V50" i="106"/>
  <c r="U50" i="106"/>
  <c r="T50" i="106"/>
  <c r="S50" i="106"/>
  <c r="R50" i="106"/>
  <c r="Q50" i="106"/>
  <c r="P50" i="106"/>
  <c r="O50" i="106"/>
  <c r="N50" i="106"/>
  <c r="M50" i="106"/>
  <c r="L50" i="106"/>
  <c r="K50" i="106"/>
  <c r="J50" i="106"/>
  <c r="I50" i="106"/>
  <c r="H50" i="106"/>
  <c r="G50" i="106"/>
  <c r="F50" i="106"/>
  <c r="E50" i="106"/>
  <c r="D50" i="106"/>
  <c r="W49" i="106"/>
  <c r="V49" i="106"/>
  <c r="U49" i="106"/>
  <c r="T49" i="106"/>
  <c r="S49" i="106"/>
  <c r="R49" i="106"/>
  <c r="Q49" i="106"/>
  <c r="P49" i="106"/>
  <c r="O49" i="106"/>
  <c r="N49" i="106"/>
  <c r="N51" i="106" s="1"/>
  <c r="N41" i="106" s="1"/>
  <c r="AL41" i="106" s="1"/>
  <c r="M49" i="106"/>
  <c r="L49" i="106"/>
  <c r="K49" i="106"/>
  <c r="J49" i="106"/>
  <c r="I49" i="106"/>
  <c r="H49" i="106"/>
  <c r="G49" i="106"/>
  <c r="F49" i="106"/>
  <c r="E49" i="106"/>
  <c r="D49" i="106"/>
  <c r="AX41" i="106"/>
  <c r="AW41" i="106"/>
  <c r="AX40" i="106"/>
  <c r="AT40" i="106"/>
  <c r="AS40" i="106"/>
  <c r="AR40" i="106"/>
  <c r="AQ40" i="106"/>
  <c r="AP40" i="106"/>
  <c r="AO40" i="106"/>
  <c r="AN40" i="106"/>
  <c r="AM40" i="106"/>
  <c r="AL40" i="106"/>
  <c r="AK40" i="106"/>
  <c r="AJ40" i="106"/>
  <c r="AI40" i="106"/>
  <c r="AH40" i="106"/>
  <c r="AG40" i="106"/>
  <c r="AF40" i="106"/>
  <c r="AE40" i="106"/>
  <c r="AD40" i="106"/>
  <c r="AC40" i="106"/>
  <c r="AB40" i="106"/>
  <c r="AX39" i="106"/>
  <c r="AW39" i="106"/>
  <c r="AT39" i="106"/>
  <c r="AS39" i="106"/>
  <c r="AR39" i="106"/>
  <c r="AQ39" i="106"/>
  <c r="AP39" i="106"/>
  <c r="AO39" i="106"/>
  <c r="AN39" i="106"/>
  <c r="AM39" i="106"/>
  <c r="AL39" i="106"/>
  <c r="AK39" i="106"/>
  <c r="AJ39" i="106"/>
  <c r="AI39" i="106"/>
  <c r="AH39" i="106"/>
  <c r="AG39" i="106"/>
  <c r="AF39" i="106"/>
  <c r="AE39" i="106"/>
  <c r="AD39" i="106"/>
  <c r="AC39" i="106"/>
  <c r="AB39" i="106"/>
  <c r="AX38" i="106"/>
  <c r="AW38" i="106"/>
  <c r="AT38" i="106"/>
  <c r="AS38" i="106"/>
  <c r="AR38" i="106"/>
  <c r="AQ38" i="106"/>
  <c r="AP38" i="106"/>
  <c r="AO38" i="106"/>
  <c r="AN38" i="106"/>
  <c r="AM38" i="106"/>
  <c r="AL38" i="106"/>
  <c r="AK38" i="106"/>
  <c r="AJ38" i="106"/>
  <c r="AI38" i="106"/>
  <c r="AH38" i="106"/>
  <c r="AG38" i="106"/>
  <c r="AF38" i="106"/>
  <c r="AE38" i="106"/>
  <c r="AD38" i="106"/>
  <c r="AC38" i="106"/>
  <c r="AB38" i="106"/>
  <c r="AX37" i="106"/>
  <c r="AW37" i="106"/>
  <c r="AT37" i="106"/>
  <c r="AS37" i="106"/>
  <c r="AR37" i="106"/>
  <c r="AQ37" i="106"/>
  <c r="AP37" i="106"/>
  <c r="AO37" i="106"/>
  <c r="AN37" i="106"/>
  <c r="AM37" i="106"/>
  <c r="AL37" i="106"/>
  <c r="AK37" i="106"/>
  <c r="AJ37" i="106"/>
  <c r="AI37" i="106"/>
  <c r="AH37" i="106"/>
  <c r="AG37" i="106"/>
  <c r="AF37" i="106"/>
  <c r="AE37" i="106"/>
  <c r="AD37" i="106"/>
  <c r="AC37" i="106"/>
  <c r="AB37" i="106"/>
  <c r="AX36" i="106"/>
  <c r="AT36" i="106"/>
  <c r="AS36" i="106"/>
  <c r="AR36" i="106"/>
  <c r="AQ36" i="106"/>
  <c r="AP36" i="106"/>
  <c r="AO36" i="106"/>
  <c r="AN36" i="106"/>
  <c r="AM36" i="106"/>
  <c r="AL36" i="106"/>
  <c r="AK36" i="106"/>
  <c r="AJ36" i="106"/>
  <c r="AI36" i="106"/>
  <c r="AH36" i="106"/>
  <c r="AG36" i="106"/>
  <c r="AF36" i="106"/>
  <c r="AE36" i="106"/>
  <c r="AD36" i="106"/>
  <c r="AC36" i="106"/>
  <c r="AB36" i="106"/>
  <c r="AX35" i="106"/>
  <c r="AT35" i="106"/>
  <c r="AS35" i="106"/>
  <c r="AR35" i="106"/>
  <c r="AQ35" i="106"/>
  <c r="AP35" i="106"/>
  <c r="AO35" i="106"/>
  <c r="AN35" i="106"/>
  <c r="AM35" i="106"/>
  <c r="AL35" i="106"/>
  <c r="AK35" i="106"/>
  <c r="AJ35" i="106"/>
  <c r="AI35" i="106"/>
  <c r="AH35" i="106"/>
  <c r="AG35" i="106"/>
  <c r="AF35" i="106"/>
  <c r="AE35" i="106"/>
  <c r="AD35" i="106"/>
  <c r="AC35" i="106"/>
  <c r="AB35" i="106"/>
  <c r="AX34" i="106"/>
  <c r="AW34" i="106"/>
  <c r="AT34" i="106"/>
  <c r="AS34" i="106"/>
  <c r="AR34" i="106"/>
  <c r="AQ34" i="106"/>
  <c r="AP34" i="106"/>
  <c r="AO34" i="106"/>
  <c r="AN34" i="106"/>
  <c r="AM34" i="106"/>
  <c r="AL34" i="106"/>
  <c r="AK34" i="106"/>
  <c r="AJ34" i="106"/>
  <c r="AI34" i="106"/>
  <c r="AH34" i="106"/>
  <c r="AG34" i="106"/>
  <c r="AF34" i="106"/>
  <c r="AE34" i="106"/>
  <c r="AD34" i="106"/>
  <c r="AC34" i="106"/>
  <c r="AB34" i="106"/>
  <c r="AX33" i="106"/>
  <c r="AW33" i="106"/>
  <c r="AT33" i="106"/>
  <c r="AS33" i="106"/>
  <c r="AR33" i="106"/>
  <c r="AQ33" i="106"/>
  <c r="AP33" i="106"/>
  <c r="AO33" i="106"/>
  <c r="AN33" i="106"/>
  <c r="AM33" i="106"/>
  <c r="AL33" i="106"/>
  <c r="AK33" i="106"/>
  <c r="AJ33" i="106"/>
  <c r="AI33" i="106"/>
  <c r="AH33" i="106"/>
  <c r="AG33" i="106"/>
  <c r="AF33" i="106"/>
  <c r="AE33" i="106"/>
  <c r="AD33" i="106"/>
  <c r="AC33" i="106"/>
  <c r="AB33" i="106"/>
  <c r="AX32" i="106"/>
  <c r="AW32" i="106"/>
  <c r="AT32" i="106"/>
  <c r="AS32" i="106"/>
  <c r="AR32" i="106"/>
  <c r="AQ32" i="106"/>
  <c r="AP32" i="106"/>
  <c r="AO32" i="106"/>
  <c r="AN32" i="106"/>
  <c r="AM32" i="106"/>
  <c r="AL32" i="106"/>
  <c r="AK32" i="106"/>
  <c r="AJ32" i="106"/>
  <c r="AI32" i="106"/>
  <c r="AH32" i="106"/>
  <c r="AG32" i="106"/>
  <c r="AF32" i="106"/>
  <c r="AE32" i="106"/>
  <c r="AD32" i="106"/>
  <c r="AC32" i="106"/>
  <c r="AB32" i="106"/>
  <c r="AX31" i="106"/>
  <c r="AW31" i="106"/>
  <c r="AT31" i="106"/>
  <c r="AS31" i="106"/>
  <c r="AR31" i="106"/>
  <c r="AQ31" i="106"/>
  <c r="AP31" i="106"/>
  <c r="AO31" i="106"/>
  <c r="AN31" i="106"/>
  <c r="AM31" i="106"/>
  <c r="AL31" i="106"/>
  <c r="AK31" i="106"/>
  <c r="AJ31" i="106"/>
  <c r="AI31" i="106"/>
  <c r="AH31" i="106"/>
  <c r="AG31" i="106"/>
  <c r="AF31" i="106"/>
  <c r="AE31" i="106"/>
  <c r="AD31" i="106"/>
  <c r="AC31" i="106"/>
  <c r="AB31" i="106"/>
  <c r="AX30" i="106"/>
  <c r="AW30" i="106"/>
  <c r="AT30" i="106"/>
  <c r="AS30" i="106"/>
  <c r="AR30" i="106"/>
  <c r="AQ30" i="106"/>
  <c r="AP30" i="106"/>
  <c r="AO30" i="106"/>
  <c r="AN30" i="106"/>
  <c r="AM30" i="106"/>
  <c r="AL30" i="106"/>
  <c r="AK30" i="106"/>
  <c r="AJ30" i="106"/>
  <c r="AI30" i="106"/>
  <c r="AH30" i="106"/>
  <c r="AG30" i="106"/>
  <c r="AF30" i="106"/>
  <c r="AE30" i="106"/>
  <c r="AD30" i="106"/>
  <c r="AC30" i="106"/>
  <c r="AB30" i="106"/>
  <c r="AX29" i="106"/>
  <c r="AW29" i="106"/>
  <c r="AT29" i="106"/>
  <c r="AS29" i="106"/>
  <c r="AR29" i="106"/>
  <c r="AQ29" i="106"/>
  <c r="AP29" i="106"/>
  <c r="AO29" i="106"/>
  <c r="AN29" i="106"/>
  <c r="AM29" i="106"/>
  <c r="AL29" i="106"/>
  <c r="AK29" i="106"/>
  <c r="AJ29" i="106"/>
  <c r="AI29" i="106"/>
  <c r="AH29" i="106"/>
  <c r="AG29" i="106"/>
  <c r="AF29" i="106"/>
  <c r="AE29" i="106"/>
  <c r="AD29" i="106"/>
  <c r="AC29" i="106"/>
  <c r="AB29" i="106"/>
  <c r="AX28" i="106"/>
  <c r="AW28" i="106"/>
  <c r="AT28" i="106"/>
  <c r="AS28" i="106"/>
  <c r="AR28" i="106"/>
  <c r="AQ28" i="106"/>
  <c r="AP28" i="106"/>
  <c r="AO28" i="106"/>
  <c r="AN28" i="106"/>
  <c r="AM28" i="106"/>
  <c r="AL28" i="106"/>
  <c r="AK28" i="106"/>
  <c r="AJ28" i="106"/>
  <c r="AI28" i="106"/>
  <c r="AH28" i="106"/>
  <c r="AG28" i="106"/>
  <c r="AF28" i="106"/>
  <c r="AE28" i="106"/>
  <c r="AD28" i="106"/>
  <c r="AC28" i="106"/>
  <c r="AB28" i="106"/>
  <c r="AW27" i="106"/>
  <c r="AT27" i="106"/>
  <c r="AS27" i="106"/>
  <c r="AR27" i="106"/>
  <c r="AQ27" i="106"/>
  <c r="AP27" i="106"/>
  <c r="AO27" i="106"/>
  <c r="AN27" i="106"/>
  <c r="AM27" i="106"/>
  <c r="AL27" i="106"/>
  <c r="AK27" i="106"/>
  <c r="AJ27" i="106"/>
  <c r="AI27" i="106"/>
  <c r="AH27" i="106"/>
  <c r="AG27" i="106"/>
  <c r="AF27" i="106"/>
  <c r="AE27" i="106"/>
  <c r="AD27" i="106"/>
  <c r="AC27" i="106"/>
  <c r="AB27" i="106"/>
  <c r="AX26" i="106"/>
  <c r="AW26" i="106"/>
  <c r="AT26" i="106"/>
  <c r="AS26" i="106"/>
  <c r="AR26" i="106"/>
  <c r="AQ26" i="106"/>
  <c r="AP26" i="106"/>
  <c r="AO26" i="106"/>
  <c r="AN26" i="106"/>
  <c r="AM26" i="106"/>
  <c r="AL26" i="106"/>
  <c r="AK26" i="106"/>
  <c r="AJ26" i="106"/>
  <c r="AI26" i="106"/>
  <c r="AH26" i="106"/>
  <c r="AG26" i="106"/>
  <c r="AF26" i="106"/>
  <c r="AE26" i="106"/>
  <c r="AD26" i="106"/>
  <c r="AC26" i="106"/>
  <c r="AB26" i="106"/>
  <c r="AX25" i="106"/>
  <c r="AW25" i="106"/>
  <c r="AT25" i="106"/>
  <c r="AS25" i="106"/>
  <c r="AR25" i="106"/>
  <c r="AQ25" i="106"/>
  <c r="AP25" i="106"/>
  <c r="AO25" i="106"/>
  <c r="AN25" i="106"/>
  <c r="AM25" i="106"/>
  <c r="AL25" i="106"/>
  <c r="AK25" i="106"/>
  <c r="AJ25" i="106"/>
  <c r="AI25" i="106"/>
  <c r="AH25" i="106"/>
  <c r="AG25" i="106"/>
  <c r="AF25" i="106"/>
  <c r="AE25" i="106"/>
  <c r="AD25" i="106"/>
  <c r="AC25" i="106"/>
  <c r="AB25" i="106"/>
  <c r="AX24" i="106"/>
  <c r="AT24" i="106"/>
  <c r="AS24" i="106"/>
  <c r="AR24" i="106"/>
  <c r="AQ24" i="106"/>
  <c r="AP24" i="106"/>
  <c r="AO24" i="106"/>
  <c r="AN24" i="106"/>
  <c r="AM24" i="106"/>
  <c r="AL24" i="106"/>
  <c r="AK24" i="106"/>
  <c r="AJ24" i="106"/>
  <c r="AI24" i="106"/>
  <c r="AH24" i="106"/>
  <c r="AG24" i="106"/>
  <c r="AF24" i="106"/>
  <c r="AE24" i="106"/>
  <c r="AD24" i="106"/>
  <c r="AC24" i="106"/>
  <c r="AB24" i="106"/>
  <c r="AX23" i="106"/>
  <c r="AW23" i="106"/>
  <c r="AT23" i="106"/>
  <c r="AS23" i="106"/>
  <c r="AR23" i="106"/>
  <c r="AQ23" i="106"/>
  <c r="AP23" i="106"/>
  <c r="AO23" i="106"/>
  <c r="AN23" i="106"/>
  <c r="AM23" i="106"/>
  <c r="AL23" i="106"/>
  <c r="AK23" i="106"/>
  <c r="AJ23" i="106"/>
  <c r="AI23" i="106"/>
  <c r="AH23" i="106"/>
  <c r="AG23" i="106"/>
  <c r="AF23" i="106"/>
  <c r="AE23" i="106"/>
  <c r="AD23" i="106"/>
  <c r="AC23" i="106"/>
  <c r="AB23" i="106"/>
  <c r="AX22" i="106"/>
  <c r="AW22" i="106"/>
  <c r="AT22" i="106"/>
  <c r="AS22" i="106"/>
  <c r="AR22" i="106"/>
  <c r="AQ22" i="106"/>
  <c r="AP22" i="106"/>
  <c r="AO22" i="106"/>
  <c r="AN22" i="106"/>
  <c r="AM22" i="106"/>
  <c r="AL22" i="106"/>
  <c r="AK22" i="106"/>
  <c r="AJ22" i="106"/>
  <c r="AI22" i="106"/>
  <c r="AH22" i="106"/>
  <c r="AG22" i="106"/>
  <c r="AF22" i="106"/>
  <c r="AE22" i="106"/>
  <c r="AD22" i="106"/>
  <c r="AC22" i="106"/>
  <c r="AB22" i="106"/>
  <c r="AX21" i="106"/>
  <c r="AW21" i="106"/>
  <c r="AT21" i="106"/>
  <c r="AS21" i="106"/>
  <c r="AR21" i="106"/>
  <c r="AQ21" i="106"/>
  <c r="AP21" i="106"/>
  <c r="AO21" i="106"/>
  <c r="AN21" i="106"/>
  <c r="AM21" i="106"/>
  <c r="AL21" i="106"/>
  <c r="AK21" i="106"/>
  <c r="AJ21" i="106"/>
  <c r="AI21" i="106"/>
  <c r="AH21" i="106"/>
  <c r="AG21" i="106"/>
  <c r="AF21" i="106"/>
  <c r="AE21" i="106"/>
  <c r="AD21" i="106"/>
  <c r="AC21" i="106"/>
  <c r="AB21" i="106"/>
  <c r="AX20" i="106"/>
  <c r="AT20" i="106"/>
  <c r="AS20" i="106"/>
  <c r="AR20" i="106"/>
  <c r="AQ20" i="106"/>
  <c r="AP20" i="106"/>
  <c r="AO20" i="106"/>
  <c r="AN20" i="106"/>
  <c r="AM20" i="106"/>
  <c r="AL20" i="106"/>
  <c r="AK20" i="106"/>
  <c r="AJ20" i="106"/>
  <c r="AI20" i="106"/>
  <c r="AH20" i="106"/>
  <c r="AG20" i="106"/>
  <c r="AF20" i="106"/>
  <c r="AE20" i="106"/>
  <c r="AD20" i="106"/>
  <c r="AC20" i="106"/>
  <c r="AB20" i="106"/>
  <c r="AX19" i="106"/>
  <c r="AW19" i="106"/>
  <c r="AT19" i="106"/>
  <c r="AS19" i="106"/>
  <c r="AR19" i="106"/>
  <c r="AQ19" i="106"/>
  <c r="AP19" i="106"/>
  <c r="AO19" i="106"/>
  <c r="AN19" i="106"/>
  <c r="AM19" i="106"/>
  <c r="AL19" i="106"/>
  <c r="AK19" i="106"/>
  <c r="AJ19" i="106"/>
  <c r="AI19" i="106"/>
  <c r="AH19" i="106"/>
  <c r="AG19" i="106"/>
  <c r="AF19" i="106"/>
  <c r="AE19" i="106"/>
  <c r="AD19" i="106"/>
  <c r="AC19" i="106"/>
  <c r="AB19" i="106"/>
  <c r="AX18" i="106"/>
  <c r="AW18" i="106"/>
  <c r="AT18" i="106"/>
  <c r="AS18" i="106"/>
  <c r="AR18" i="106"/>
  <c r="AQ18" i="106"/>
  <c r="AP18" i="106"/>
  <c r="AO18" i="106"/>
  <c r="AN18" i="106"/>
  <c r="AM18" i="106"/>
  <c r="AL18" i="106"/>
  <c r="AK18" i="106"/>
  <c r="AJ18" i="106"/>
  <c r="AI18" i="106"/>
  <c r="AH18" i="106"/>
  <c r="AG18" i="106"/>
  <c r="AF18" i="106"/>
  <c r="AE18" i="106"/>
  <c r="AD18" i="106"/>
  <c r="AC18" i="106"/>
  <c r="AB18" i="106"/>
  <c r="AX17" i="106"/>
  <c r="AW17" i="106"/>
  <c r="AT17" i="106"/>
  <c r="AS17" i="106"/>
  <c r="AR17" i="106"/>
  <c r="AQ17" i="106"/>
  <c r="AP17" i="106"/>
  <c r="AO17" i="106"/>
  <c r="AN17" i="106"/>
  <c r="AM17" i="106"/>
  <c r="AL17" i="106"/>
  <c r="AK17" i="106"/>
  <c r="AJ17" i="106"/>
  <c r="AI17" i="106"/>
  <c r="AH17" i="106"/>
  <c r="AG17" i="106"/>
  <c r="AF17" i="106"/>
  <c r="AE17" i="106"/>
  <c r="AD17" i="106"/>
  <c r="AC17" i="106"/>
  <c r="AB17" i="106"/>
  <c r="AX16" i="106"/>
  <c r="AW16" i="106"/>
  <c r="AT16" i="106"/>
  <c r="AS16" i="106"/>
  <c r="AR16" i="106"/>
  <c r="AQ16" i="106"/>
  <c r="AP16" i="106"/>
  <c r="AO16" i="106"/>
  <c r="AN16" i="106"/>
  <c r="AM16" i="106"/>
  <c r="AL16" i="106"/>
  <c r="AK16" i="106"/>
  <c r="AJ16" i="106"/>
  <c r="AI16" i="106"/>
  <c r="AH16" i="106"/>
  <c r="AG16" i="106"/>
  <c r="AF16" i="106"/>
  <c r="AE16" i="106"/>
  <c r="AD16" i="106"/>
  <c r="AC16" i="106"/>
  <c r="AB16" i="106"/>
  <c r="AX15" i="106"/>
  <c r="AW15" i="106"/>
  <c r="AT15" i="106"/>
  <c r="AS15" i="106"/>
  <c r="AR15" i="106"/>
  <c r="AQ15" i="106"/>
  <c r="AP15" i="106"/>
  <c r="AO15" i="106"/>
  <c r="AN15" i="106"/>
  <c r="AM15" i="106"/>
  <c r="AL15" i="106"/>
  <c r="AK15" i="106"/>
  <c r="AJ15" i="106"/>
  <c r="AI15" i="106"/>
  <c r="AH15" i="106"/>
  <c r="AG15" i="106"/>
  <c r="AF15" i="106"/>
  <c r="AE15" i="106"/>
  <c r="AD15" i="106"/>
  <c r="AC15" i="106"/>
  <c r="AB15" i="106"/>
  <c r="AX14" i="106"/>
  <c r="AW14" i="106"/>
  <c r="AT14" i="106"/>
  <c r="AS14" i="106"/>
  <c r="AR14" i="106"/>
  <c r="AQ14" i="106"/>
  <c r="AP14" i="106"/>
  <c r="AO14" i="106"/>
  <c r="AN14" i="106"/>
  <c r="AM14" i="106"/>
  <c r="AL14" i="106"/>
  <c r="AK14" i="106"/>
  <c r="AJ14" i="106"/>
  <c r="AI14" i="106"/>
  <c r="AH14" i="106"/>
  <c r="AG14" i="106"/>
  <c r="AF14" i="106"/>
  <c r="AE14" i="106"/>
  <c r="AD14" i="106"/>
  <c r="AC14" i="106"/>
  <c r="AB14" i="106"/>
  <c r="AX13" i="106"/>
  <c r="AW13" i="106"/>
  <c r="AT13" i="106"/>
  <c r="AS13" i="106"/>
  <c r="AR13" i="106"/>
  <c r="AQ13" i="106"/>
  <c r="AP13" i="106"/>
  <c r="AO13" i="106"/>
  <c r="AN13" i="106"/>
  <c r="AM13" i="106"/>
  <c r="AL13" i="106"/>
  <c r="AK13" i="106"/>
  <c r="AJ13" i="106"/>
  <c r="AI13" i="106"/>
  <c r="AH13" i="106"/>
  <c r="AG13" i="106"/>
  <c r="AF13" i="106"/>
  <c r="AE13" i="106"/>
  <c r="AD13" i="106"/>
  <c r="AC13" i="106"/>
  <c r="AB13" i="106"/>
  <c r="AX12" i="106"/>
  <c r="AW12" i="106"/>
  <c r="AT12" i="106"/>
  <c r="AS12" i="106"/>
  <c r="AR12" i="106"/>
  <c r="AQ12" i="106"/>
  <c r="AP12" i="106"/>
  <c r="AO12" i="106"/>
  <c r="AN12" i="106"/>
  <c r="AM12" i="106"/>
  <c r="AL12" i="106"/>
  <c r="AK12" i="106"/>
  <c r="AJ12" i="106"/>
  <c r="AI12" i="106"/>
  <c r="AH12" i="106"/>
  <c r="AG12" i="106"/>
  <c r="AF12" i="106"/>
  <c r="AE12" i="106"/>
  <c r="AD12" i="106"/>
  <c r="AC12" i="106"/>
  <c r="AB12" i="106"/>
  <c r="AX11" i="106"/>
  <c r="AT11" i="106"/>
  <c r="AS11" i="106"/>
  <c r="AR11" i="106"/>
  <c r="AQ11" i="106"/>
  <c r="AP11" i="106"/>
  <c r="AO11" i="106"/>
  <c r="AN11" i="106"/>
  <c r="AM11" i="106"/>
  <c r="AL11" i="106"/>
  <c r="AK11" i="106"/>
  <c r="AJ11" i="106"/>
  <c r="AI11" i="106"/>
  <c r="AH11" i="106"/>
  <c r="AG11" i="106"/>
  <c r="AF11" i="106"/>
  <c r="AE11" i="106"/>
  <c r="AD11" i="106"/>
  <c r="AC11" i="106"/>
  <c r="AB11" i="106"/>
  <c r="AX10" i="106"/>
  <c r="AW10" i="106"/>
  <c r="AT10" i="106"/>
  <c r="AS10" i="106"/>
  <c r="AR10" i="106"/>
  <c r="AQ10" i="106"/>
  <c r="AP10" i="106"/>
  <c r="AO10" i="106"/>
  <c r="AN10" i="106"/>
  <c r="AM10" i="106"/>
  <c r="AL10" i="106"/>
  <c r="AK10" i="106"/>
  <c r="AJ10" i="106"/>
  <c r="AI10" i="106"/>
  <c r="AH10" i="106"/>
  <c r="AG10" i="106"/>
  <c r="AF10" i="106"/>
  <c r="AE10" i="106"/>
  <c r="AD10" i="106"/>
  <c r="AC10" i="106"/>
  <c r="AB10" i="106"/>
  <c r="AX9" i="106"/>
  <c r="AW9" i="106"/>
  <c r="AT9" i="106"/>
  <c r="AS9" i="106"/>
  <c r="AR9" i="106"/>
  <c r="AQ9" i="106"/>
  <c r="AP9" i="106"/>
  <c r="AO9" i="106"/>
  <c r="AN9" i="106"/>
  <c r="AM9" i="106"/>
  <c r="AL9" i="106"/>
  <c r="AK9" i="106"/>
  <c r="AJ9" i="106"/>
  <c r="AI9" i="106"/>
  <c r="AH9" i="106"/>
  <c r="AG9" i="106"/>
  <c r="AF9" i="106"/>
  <c r="AE9" i="106"/>
  <c r="AD9" i="106"/>
  <c r="AC9" i="106"/>
  <c r="AB9" i="106"/>
  <c r="AX8" i="106"/>
  <c r="AW8" i="106"/>
  <c r="AT8" i="106"/>
  <c r="AS8" i="106"/>
  <c r="AR8" i="106"/>
  <c r="AQ8" i="106"/>
  <c r="AP8" i="106"/>
  <c r="AO8" i="106"/>
  <c r="AN8" i="106"/>
  <c r="AM8" i="106"/>
  <c r="AL8" i="106"/>
  <c r="AK8" i="106"/>
  <c r="AJ8" i="106"/>
  <c r="AI8" i="106"/>
  <c r="AH8" i="106"/>
  <c r="AG8" i="106"/>
  <c r="AF8" i="106"/>
  <c r="AE8" i="106"/>
  <c r="AD8" i="106"/>
  <c r="AC8" i="106"/>
  <c r="AB8" i="106"/>
  <c r="AX7" i="106"/>
  <c r="AW7" i="106"/>
  <c r="AT7" i="106"/>
  <c r="AS7" i="106"/>
  <c r="AR7" i="106"/>
  <c r="AQ7" i="106"/>
  <c r="AP7" i="106"/>
  <c r="AO7" i="106"/>
  <c r="AN7" i="106"/>
  <c r="AM7" i="106"/>
  <c r="AL7" i="106"/>
  <c r="AK7" i="106"/>
  <c r="AJ7" i="106"/>
  <c r="AI7" i="106"/>
  <c r="AH7" i="106"/>
  <c r="AG7" i="106"/>
  <c r="AF7" i="106"/>
  <c r="AE7" i="106"/>
  <c r="AD7" i="106"/>
  <c r="AC7" i="106"/>
  <c r="AB7" i="106"/>
  <c r="AX6" i="106"/>
  <c r="AW6" i="106"/>
  <c r="AT6" i="106"/>
  <c r="AS6" i="106"/>
  <c r="AR6" i="106"/>
  <c r="AQ6" i="106"/>
  <c r="AP6" i="106"/>
  <c r="AO6" i="106"/>
  <c r="AN6" i="106"/>
  <c r="AM6" i="106"/>
  <c r="AL6" i="106"/>
  <c r="AK6" i="106"/>
  <c r="AJ6" i="106"/>
  <c r="AI6" i="106"/>
  <c r="AH6" i="106"/>
  <c r="AG6" i="106"/>
  <c r="AF6" i="106"/>
  <c r="AE6" i="106"/>
  <c r="AD6" i="106"/>
  <c r="AC6" i="106"/>
  <c r="AB6" i="106"/>
  <c r="AX5" i="106"/>
  <c r="AW5" i="106"/>
  <c r="AT5" i="106"/>
  <c r="AS5" i="106"/>
  <c r="AR5" i="106"/>
  <c r="AQ5" i="106"/>
  <c r="AP5" i="106"/>
  <c r="AO5" i="106"/>
  <c r="AN5" i="106"/>
  <c r="AM5" i="106"/>
  <c r="AL5" i="106"/>
  <c r="AK5" i="106"/>
  <c r="AJ5" i="106"/>
  <c r="AI5" i="106"/>
  <c r="AH5" i="106"/>
  <c r="AG5" i="106"/>
  <c r="AF5" i="106"/>
  <c r="AE5" i="106"/>
  <c r="AD5" i="106"/>
  <c r="AC5" i="106"/>
  <c r="AB5" i="106"/>
  <c r="AX4" i="106"/>
  <c r="AW4" i="106"/>
  <c r="AT4" i="106"/>
  <c r="AS4" i="106"/>
  <c r="AR4" i="106"/>
  <c r="AQ4" i="106"/>
  <c r="AP4" i="106"/>
  <c r="AO4" i="106"/>
  <c r="AN4" i="106"/>
  <c r="AM4" i="106"/>
  <c r="AL4" i="106"/>
  <c r="AK4" i="106"/>
  <c r="AJ4" i="106"/>
  <c r="AI4" i="106"/>
  <c r="AH4" i="106"/>
  <c r="AG4" i="106"/>
  <c r="AF4" i="106"/>
  <c r="AE4" i="106"/>
  <c r="AD4" i="106"/>
  <c r="AC4" i="106"/>
  <c r="AB4" i="106"/>
  <c r="AX3" i="106"/>
  <c r="AW3" i="106"/>
  <c r="AT3" i="106"/>
  <c r="AS3" i="106"/>
  <c r="AR3" i="106"/>
  <c r="AQ3" i="106"/>
  <c r="AP3" i="106"/>
  <c r="AO3" i="106"/>
  <c r="AN3" i="106"/>
  <c r="AM3" i="106"/>
  <c r="AL3" i="106"/>
  <c r="AK3" i="106"/>
  <c r="AJ3" i="106"/>
  <c r="AI3" i="106"/>
  <c r="AH3" i="106"/>
  <c r="AG3" i="106"/>
  <c r="AF3" i="106"/>
  <c r="AE3" i="106"/>
  <c r="AD3" i="106"/>
  <c r="AC3" i="106"/>
  <c r="AB3" i="106"/>
  <c r="T51" i="106" l="1"/>
  <c r="T41" i="106" s="1"/>
  <c r="AR41" i="106" s="1"/>
  <c r="E51" i="106"/>
  <c r="E41" i="106" s="1"/>
  <c r="AC41" i="106" s="1"/>
  <c r="W51" i="106"/>
  <c r="W41" i="106" s="1"/>
  <c r="C6" i="106"/>
  <c r="AF7" i="25" s="1"/>
  <c r="C3" i="106"/>
  <c r="AF20" i="25" s="1"/>
  <c r="C9" i="106"/>
  <c r="AF25" i="25" s="1"/>
  <c r="C12" i="106"/>
  <c r="AF9" i="25" s="1"/>
  <c r="C39" i="106"/>
  <c r="AF14" i="25" s="1"/>
  <c r="B5" i="106"/>
  <c r="N19" i="25" s="1"/>
  <c r="C30" i="106"/>
  <c r="AF33" i="25" s="1"/>
  <c r="C41" i="106"/>
  <c r="AF42" i="25" s="1"/>
  <c r="Q51" i="106"/>
  <c r="Q41" i="106" s="1"/>
  <c r="AO41" i="106" s="1"/>
  <c r="K51" i="106"/>
  <c r="K41" i="106" s="1"/>
  <c r="AI41" i="106" s="1"/>
  <c r="H51" i="106"/>
  <c r="H41" i="106" s="1"/>
  <c r="AF41" i="106" s="1"/>
  <c r="C15" i="106"/>
  <c r="AF32" i="25" s="1"/>
  <c r="C21" i="106"/>
  <c r="AF21" i="25" s="1"/>
  <c r="C25" i="106"/>
  <c r="AF17" i="25" s="1"/>
  <c r="C13" i="106"/>
  <c r="AF30" i="25" s="1"/>
  <c r="C26" i="106"/>
  <c r="AF36" i="25" s="1"/>
  <c r="C33" i="106"/>
  <c r="AF24" i="25" s="1"/>
  <c r="F51" i="106"/>
  <c r="F41" i="106" s="1"/>
  <c r="AD41" i="106" s="1"/>
  <c r="L51" i="106"/>
  <c r="L41" i="106" s="1"/>
  <c r="AJ41" i="106" s="1"/>
  <c r="O51" i="106"/>
  <c r="O41" i="106" s="1"/>
  <c r="AM41" i="106" s="1"/>
  <c r="U51" i="106"/>
  <c r="U41" i="106" s="1"/>
  <c r="AS41" i="106" s="1"/>
  <c r="B23" i="106"/>
  <c r="N18" i="25" s="1"/>
  <c r="C5" i="106"/>
  <c r="AF19" i="25" s="1"/>
  <c r="B8" i="106"/>
  <c r="N29" i="25" s="1"/>
  <c r="C18" i="106"/>
  <c r="AF35" i="25" s="1"/>
  <c r="C19" i="106"/>
  <c r="AF39" i="25" s="1"/>
  <c r="B20" i="106"/>
  <c r="N12" i="25" s="1"/>
  <c r="B21" i="106"/>
  <c r="N21" i="25" s="1"/>
  <c r="C37" i="106"/>
  <c r="AF40" i="25" s="1"/>
  <c r="C38" i="106"/>
  <c r="AF38" i="25" s="1"/>
  <c r="B14" i="106"/>
  <c r="N37" i="25" s="1"/>
  <c r="C32" i="106"/>
  <c r="AF27" i="25" s="1"/>
  <c r="B22" i="106"/>
  <c r="N26" i="25" s="1"/>
  <c r="B3" i="106"/>
  <c r="N20" i="25" s="1"/>
  <c r="B4" i="106"/>
  <c r="N34" i="25" s="1"/>
  <c r="C7" i="106"/>
  <c r="AF31" i="25" s="1"/>
  <c r="C8" i="106"/>
  <c r="AF29" i="25" s="1"/>
  <c r="C14" i="106"/>
  <c r="AF37" i="25" s="1"/>
  <c r="B17" i="106"/>
  <c r="N11" i="25" s="1"/>
  <c r="C22" i="106"/>
  <c r="AF26" i="25" s="1"/>
  <c r="C28" i="106"/>
  <c r="AF8" i="25" s="1"/>
  <c r="B29" i="106"/>
  <c r="N10" i="25" s="1"/>
  <c r="C29" i="106"/>
  <c r="AF10" i="25" s="1"/>
  <c r="B30" i="106"/>
  <c r="N33" i="25" s="1"/>
  <c r="C34" i="106"/>
  <c r="AF3" i="25" s="1"/>
  <c r="B35" i="106"/>
  <c r="N28" i="25" s="1"/>
  <c r="I51" i="106"/>
  <c r="I41" i="106" s="1"/>
  <c r="AG41" i="106" s="1"/>
  <c r="R51" i="106"/>
  <c r="R41" i="106" s="1"/>
  <c r="AP41" i="106" s="1"/>
  <c r="C4" i="106"/>
  <c r="AF34" i="25" s="1"/>
  <c r="C10" i="106"/>
  <c r="AF23" i="25" s="1"/>
  <c r="B11" i="106"/>
  <c r="N15" i="25" s="1"/>
  <c r="B12" i="106"/>
  <c r="N9" i="25" s="1"/>
  <c r="B13" i="106"/>
  <c r="N30" i="25" s="1"/>
  <c r="C16" i="106"/>
  <c r="AF16" i="25" s="1"/>
  <c r="C17" i="106"/>
  <c r="AF11" i="25" s="1"/>
  <c r="C23" i="106"/>
  <c r="AF18" i="25" s="1"/>
  <c r="B26" i="106"/>
  <c r="N36" i="25" s="1"/>
  <c r="C31" i="106"/>
  <c r="AF4" i="25" s="1"/>
  <c r="B38" i="106"/>
  <c r="N38" i="25" s="1"/>
  <c r="D51" i="106"/>
  <c r="D41" i="106" s="1"/>
  <c r="AB41" i="106" s="1"/>
  <c r="G51" i="106"/>
  <c r="G41" i="106" s="1"/>
  <c r="AE41" i="106" s="1"/>
  <c r="J51" i="106"/>
  <c r="J41" i="106" s="1"/>
  <c r="AH41" i="106" s="1"/>
  <c r="M51" i="106"/>
  <c r="M41" i="106" s="1"/>
  <c r="AK41" i="106" s="1"/>
  <c r="P51" i="106"/>
  <c r="P41" i="106" s="1"/>
  <c r="AN41" i="106" s="1"/>
  <c r="S51" i="106"/>
  <c r="S41" i="106" s="1"/>
  <c r="AQ41" i="106" s="1"/>
  <c r="V51" i="106"/>
  <c r="V41" i="106" s="1"/>
  <c r="AT41" i="106" s="1"/>
  <c r="B31" i="106"/>
  <c r="N4" i="25" s="1"/>
  <c r="B9" i="106"/>
  <c r="N25" i="25" s="1"/>
  <c r="B10" i="106"/>
  <c r="N23" i="25" s="1"/>
  <c r="B18" i="106"/>
  <c r="N35" i="25" s="1"/>
  <c r="B19" i="106"/>
  <c r="N39" i="25" s="1"/>
  <c r="B27" i="106"/>
  <c r="N5" i="25" s="1"/>
  <c r="B28" i="106"/>
  <c r="N8" i="25" s="1"/>
  <c r="B39" i="106"/>
  <c r="N14" i="25" s="1"/>
  <c r="B40" i="106"/>
  <c r="N13" i="25" s="1"/>
  <c r="B6" i="106"/>
  <c r="N7" i="25" s="1"/>
  <c r="B7" i="106"/>
  <c r="N31" i="25" s="1"/>
  <c r="B15" i="106"/>
  <c r="N32" i="25" s="1"/>
  <c r="B16" i="106"/>
  <c r="N16" i="25" s="1"/>
  <c r="B24" i="106"/>
  <c r="N22" i="25" s="1"/>
  <c r="B25" i="106"/>
  <c r="N17" i="25" s="1"/>
  <c r="B33" i="106"/>
  <c r="N24" i="25" s="1"/>
  <c r="B34" i="106"/>
  <c r="N3" i="25" s="1"/>
  <c r="B36" i="106"/>
  <c r="N6" i="25" s="1"/>
  <c r="AD9" i="25"/>
  <c r="AD37" i="25"/>
  <c r="L45" i="25"/>
  <c r="B53" i="105"/>
  <c r="M45" i="25" s="1"/>
  <c r="W50" i="105"/>
  <c r="V50" i="105"/>
  <c r="U50" i="105"/>
  <c r="T50" i="105"/>
  <c r="S50" i="105"/>
  <c r="R50" i="105"/>
  <c r="Q50" i="105"/>
  <c r="P50" i="105"/>
  <c r="O50" i="105"/>
  <c r="N50" i="105"/>
  <c r="M50" i="105"/>
  <c r="L50" i="105"/>
  <c r="K50" i="105"/>
  <c r="J50" i="105"/>
  <c r="I50" i="105"/>
  <c r="H50" i="105"/>
  <c r="G50" i="105"/>
  <c r="F50" i="105"/>
  <c r="E50" i="105"/>
  <c r="D50" i="105"/>
  <c r="W49" i="105"/>
  <c r="V49" i="105"/>
  <c r="U49" i="105"/>
  <c r="T49" i="105"/>
  <c r="S49" i="105"/>
  <c r="R49" i="105"/>
  <c r="Q49" i="105"/>
  <c r="P49" i="105"/>
  <c r="O49" i="105"/>
  <c r="N49" i="105"/>
  <c r="M49" i="105"/>
  <c r="L49" i="105"/>
  <c r="K49" i="105"/>
  <c r="J49" i="105"/>
  <c r="I49" i="105"/>
  <c r="H49" i="105"/>
  <c r="G49" i="105"/>
  <c r="F49" i="105"/>
  <c r="E49" i="105"/>
  <c r="D49" i="105"/>
  <c r="AX41" i="105"/>
  <c r="AW41" i="105"/>
  <c r="AX40" i="105"/>
  <c r="AW40" i="105"/>
  <c r="AU40" i="105"/>
  <c r="AT40" i="105"/>
  <c r="AS40" i="105"/>
  <c r="AR40" i="105"/>
  <c r="AQ40" i="105"/>
  <c r="AP40" i="105"/>
  <c r="AO40" i="105"/>
  <c r="AN40" i="105"/>
  <c r="AM40" i="105"/>
  <c r="AL40" i="105"/>
  <c r="AK40" i="105"/>
  <c r="AJ40" i="105"/>
  <c r="AI40" i="105"/>
  <c r="AH40" i="105"/>
  <c r="AG40" i="105"/>
  <c r="AF40" i="105"/>
  <c r="AE40" i="105"/>
  <c r="AD40" i="105"/>
  <c r="AC40" i="105"/>
  <c r="AB40" i="105"/>
  <c r="AX39" i="105"/>
  <c r="AW39" i="105"/>
  <c r="AU39" i="105"/>
  <c r="AT39" i="105"/>
  <c r="AS39" i="105"/>
  <c r="AR39" i="105"/>
  <c r="AQ39" i="105"/>
  <c r="AP39" i="105"/>
  <c r="AO39" i="105"/>
  <c r="AN39" i="105"/>
  <c r="AM39" i="105"/>
  <c r="AL39" i="105"/>
  <c r="AK39" i="105"/>
  <c r="AJ39" i="105"/>
  <c r="AI39" i="105"/>
  <c r="AH39" i="105"/>
  <c r="AG39" i="105"/>
  <c r="AF39" i="105"/>
  <c r="AE39" i="105"/>
  <c r="AD39" i="105"/>
  <c r="AC39" i="105"/>
  <c r="AB39" i="105"/>
  <c r="AX38" i="105"/>
  <c r="AW38" i="105"/>
  <c r="AU38" i="105"/>
  <c r="AT38" i="105"/>
  <c r="AS38" i="105"/>
  <c r="AR38" i="105"/>
  <c r="AQ38" i="105"/>
  <c r="AP38" i="105"/>
  <c r="AO38" i="105"/>
  <c r="AN38" i="105"/>
  <c r="AM38" i="105"/>
  <c r="AL38" i="105"/>
  <c r="AK38" i="105"/>
  <c r="AJ38" i="105"/>
  <c r="AI38" i="105"/>
  <c r="AH38" i="105"/>
  <c r="AG38" i="105"/>
  <c r="AF38" i="105"/>
  <c r="AE38" i="105"/>
  <c r="AD38" i="105"/>
  <c r="AC38" i="105"/>
  <c r="AB38" i="105"/>
  <c r="AX37" i="105"/>
  <c r="AW37" i="105"/>
  <c r="AU37" i="105"/>
  <c r="AT37" i="105"/>
  <c r="AS37" i="105"/>
  <c r="AR37" i="105"/>
  <c r="AQ37" i="105"/>
  <c r="AP37" i="105"/>
  <c r="AO37" i="105"/>
  <c r="AN37" i="105"/>
  <c r="AM37" i="105"/>
  <c r="AL37" i="105"/>
  <c r="AK37" i="105"/>
  <c r="AJ37" i="105"/>
  <c r="AI37" i="105"/>
  <c r="AH37" i="105"/>
  <c r="AG37" i="105"/>
  <c r="AF37" i="105"/>
  <c r="AE37" i="105"/>
  <c r="AD37" i="105"/>
  <c r="AC37" i="105"/>
  <c r="AB37" i="105"/>
  <c r="AX36" i="105"/>
  <c r="AW36" i="105"/>
  <c r="AU36" i="105"/>
  <c r="AT36" i="105"/>
  <c r="AS36" i="105"/>
  <c r="AR36" i="105"/>
  <c r="AQ36" i="105"/>
  <c r="AP36" i="105"/>
  <c r="AO36" i="105"/>
  <c r="AN36" i="105"/>
  <c r="AM36" i="105"/>
  <c r="AL36" i="105"/>
  <c r="AK36" i="105"/>
  <c r="AJ36" i="105"/>
  <c r="AI36" i="105"/>
  <c r="AH36" i="105"/>
  <c r="AG36" i="105"/>
  <c r="AF36" i="105"/>
  <c r="AE36" i="105"/>
  <c r="AD36" i="105"/>
  <c r="AC36" i="105"/>
  <c r="AB36" i="105"/>
  <c r="AX35" i="105"/>
  <c r="AW35" i="105"/>
  <c r="AU35" i="105"/>
  <c r="AT35" i="105"/>
  <c r="AS35" i="105"/>
  <c r="AR35" i="105"/>
  <c r="AQ35" i="105"/>
  <c r="AP35" i="105"/>
  <c r="AO35" i="105"/>
  <c r="AN35" i="105"/>
  <c r="AM35" i="105"/>
  <c r="AL35" i="105"/>
  <c r="AK35" i="105"/>
  <c r="AJ35" i="105"/>
  <c r="AI35" i="105"/>
  <c r="AH35" i="105"/>
  <c r="AG35" i="105"/>
  <c r="AF35" i="105"/>
  <c r="AE35" i="105"/>
  <c r="AD35" i="105"/>
  <c r="AC35" i="105"/>
  <c r="AB35" i="105"/>
  <c r="AX34" i="105"/>
  <c r="AW34" i="105"/>
  <c r="AU34" i="105"/>
  <c r="AT34" i="105"/>
  <c r="AS34" i="105"/>
  <c r="AR34" i="105"/>
  <c r="AQ34" i="105"/>
  <c r="AP34" i="105"/>
  <c r="AO34" i="105"/>
  <c r="AN34" i="105"/>
  <c r="AM34" i="105"/>
  <c r="AL34" i="105"/>
  <c r="AK34" i="105"/>
  <c r="AJ34" i="105"/>
  <c r="AI34" i="105"/>
  <c r="AH34" i="105"/>
  <c r="AG34" i="105"/>
  <c r="AF34" i="105"/>
  <c r="AE34" i="105"/>
  <c r="AD34" i="105"/>
  <c r="AC34" i="105"/>
  <c r="AB34" i="105"/>
  <c r="AX33" i="105"/>
  <c r="AW33" i="105"/>
  <c r="AU33" i="105"/>
  <c r="AT33" i="105"/>
  <c r="AS33" i="105"/>
  <c r="AR33" i="105"/>
  <c r="AQ33" i="105"/>
  <c r="AP33" i="105"/>
  <c r="AO33" i="105"/>
  <c r="AN33" i="105"/>
  <c r="AM33" i="105"/>
  <c r="AL33" i="105"/>
  <c r="AK33" i="105"/>
  <c r="AJ33" i="105"/>
  <c r="AI33" i="105"/>
  <c r="AH33" i="105"/>
  <c r="AG33" i="105"/>
  <c r="AF33" i="105"/>
  <c r="AE33" i="105"/>
  <c r="AD33" i="105"/>
  <c r="AC33" i="105"/>
  <c r="AB33" i="105"/>
  <c r="AX32" i="105"/>
  <c r="AW32" i="105"/>
  <c r="AU32" i="105"/>
  <c r="AT32" i="105"/>
  <c r="AS32" i="105"/>
  <c r="AR32" i="105"/>
  <c r="AQ32" i="105"/>
  <c r="AP32" i="105"/>
  <c r="AO32" i="105"/>
  <c r="AN32" i="105"/>
  <c r="AM32" i="105"/>
  <c r="AL32" i="105"/>
  <c r="AK32" i="105"/>
  <c r="AJ32" i="105"/>
  <c r="AI32" i="105"/>
  <c r="AH32" i="105"/>
  <c r="AG32" i="105"/>
  <c r="AF32" i="105"/>
  <c r="AE32" i="105"/>
  <c r="AD32" i="105"/>
  <c r="AC32" i="105"/>
  <c r="AB32" i="105"/>
  <c r="AX31" i="105"/>
  <c r="AW31" i="105"/>
  <c r="AU31" i="105"/>
  <c r="AT31" i="105"/>
  <c r="AS31" i="105"/>
  <c r="AR31" i="105"/>
  <c r="AQ31" i="105"/>
  <c r="AP31" i="105"/>
  <c r="AO31" i="105"/>
  <c r="AN31" i="105"/>
  <c r="AM31" i="105"/>
  <c r="AL31" i="105"/>
  <c r="AK31" i="105"/>
  <c r="AJ31" i="105"/>
  <c r="AI31" i="105"/>
  <c r="AH31" i="105"/>
  <c r="AG31" i="105"/>
  <c r="AF31" i="105"/>
  <c r="AE31" i="105"/>
  <c r="AD31" i="105"/>
  <c r="AC31" i="105"/>
  <c r="AB31" i="105"/>
  <c r="AX30" i="105"/>
  <c r="AW30" i="105"/>
  <c r="AU30" i="105"/>
  <c r="AT30" i="105"/>
  <c r="AS30" i="105"/>
  <c r="AR30" i="105"/>
  <c r="AQ30" i="105"/>
  <c r="AP30" i="105"/>
  <c r="AO30" i="105"/>
  <c r="AN30" i="105"/>
  <c r="AM30" i="105"/>
  <c r="AL30" i="105"/>
  <c r="AK30" i="105"/>
  <c r="AJ30" i="105"/>
  <c r="AI30" i="105"/>
  <c r="AH30" i="105"/>
  <c r="AG30" i="105"/>
  <c r="AF30" i="105"/>
  <c r="AE30" i="105"/>
  <c r="AD30" i="105"/>
  <c r="AC30" i="105"/>
  <c r="AB30" i="105"/>
  <c r="AX29" i="105"/>
  <c r="AW29" i="105"/>
  <c r="AU29" i="105"/>
  <c r="AT29" i="105"/>
  <c r="AS29" i="105"/>
  <c r="AR29" i="105"/>
  <c r="AQ29" i="105"/>
  <c r="AP29" i="105"/>
  <c r="AO29" i="105"/>
  <c r="AN29" i="105"/>
  <c r="AM29" i="105"/>
  <c r="AL29" i="105"/>
  <c r="AK29" i="105"/>
  <c r="AJ29" i="105"/>
  <c r="AI29" i="105"/>
  <c r="AH29" i="105"/>
  <c r="AG29" i="105"/>
  <c r="AF29" i="105"/>
  <c r="AE29" i="105"/>
  <c r="AD29" i="105"/>
  <c r="AC29" i="105"/>
  <c r="AB29" i="105"/>
  <c r="AX28" i="105"/>
  <c r="AW28" i="105"/>
  <c r="AU28" i="105"/>
  <c r="AT28" i="105"/>
  <c r="AS28" i="105"/>
  <c r="AR28" i="105"/>
  <c r="AQ28" i="105"/>
  <c r="AP28" i="105"/>
  <c r="AO28" i="105"/>
  <c r="AN28" i="105"/>
  <c r="AM28" i="105"/>
  <c r="AL28" i="105"/>
  <c r="AK28" i="105"/>
  <c r="AJ28" i="105"/>
  <c r="AI28" i="105"/>
  <c r="AH28" i="105"/>
  <c r="AG28" i="105"/>
  <c r="AF28" i="105"/>
  <c r="AE28" i="105"/>
  <c r="AD28" i="105"/>
  <c r="AC28" i="105"/>
  <c r="AB28" i="105"/>
  <c r="AX27" i="105"/>
  <c r="AW27" i="105"/>
  <c r="AU27" i="105"/>
  <c r="AT27" i="105"/>
  <c r="AS27" i="105"/>
  <c r="AR27" i="105"/>
  <c r="AQ27" i="105"/>
  <c r="AP27" i="105"/>
  <c r="AO27" i="105"/>
  <c r="AN27" i="105"/>
  <c r="AM27" i="105"/>
  <c r="AL27" i="105"/>
  <c r="AK27" i="105"/>
  <c r="AJ27" i="105"/>
  <c r="AI27" i="105"/>
  <c r="AH27" i="105"/>
  <c r="AG27" i="105"/>
  <c r="AF27" i="105"/>
  <c r="AE27" i="105"/>
  <c r="AD27" i="105"/>
  <c r="AC27" i="105"/>
  <c r="AB27" i="105"/>
  <c r="AX26" i="105"/>
  <c r="AW26" i="105"/>
  <c r="AU26" i="105"/>
  <c r="AT26" i="105"/>
  <c r="AS26" i="105"/>
  <c r="AR26" i="105"/>
  <c r="AQ26" i="105"/>
  <c r="AP26" i="105"/>
  <c r="AO26" i="105"/>
  <c r="AN26" i="105"/>
  <c r="AM26" i="105"/>
  <c r="AL26" i="105"/>
  <c r="AK26" i="105"/>
  <c r="AJ26" i="105"/>
  <c r="AI26" i="105"/>
  <c r="AH26" i="105"/>
  <c r="AG26" i="105"/>
  <c r="AF26" i="105"/>
  <c r="AE26" i="105"/>
  <c r="AD26" i="105"/>
  <c r="AC26" i="105"/>
  <c r="AB26" i="105"/>
  <c r="AX25" i="105"/>
  <c r="AW25" i="105"/>
  <c r="AU25" i="105"/>
  <c r="AT25" i="105"/>
  <c r="AS25" i="105"/>
  <c r="AR25" i="105"/>
  <c r="AQ25" i="105"/>
  <c r="AP25" i="105"/>
  <c r="AO25" i="105"/>
  <c r="AN25" i="105"/>
  <c r="AM25" i="105"/>
  <c r="AL25" i="105"/>
  <c r="AK25" i="105"/>
  <c r="AJ25" i="105"/>
  <c r="AI25" i="105"/>
  <c r="AH25" i="105"/>
  <c r="AG25" i="105"/>
  <c r="AF25" i="105"/>
  <c r="AE25" i="105"/>
  <c r="AD25" i="105"/>
  <c r="AC25" i="105"/>
  <c r="AB25" i="105"/>
  <c r="AX24" i="105"/>
  <c r="AW24" i="105"/>
  <c r="AU24" i="105"/>
  <c r="AT24" i="105"/>
  <c r="AS24" i="105"/>
  <c r="AR24" i="105"/>
  <c r="AQ24" i="105"/>
  <c r="AP24" i="105"/>
  <c r="AO24" i="105"/>
  <c r="AN24" i="105"/>
  <c r="AM24" i="105"/>
  <c r="AL24" i="105"/>
  <c r="AK24" i="105"/>
  <c r="AJ24" i="105"/>
  <c r="AI24" i="105"/>
  <c r="AH24" i="105"/>
  <c r="AG24" i="105"/>
  <c r="AF24" i="105"/>
  <c r="AE24" i="105"/>
  <c r="AD24" i="105"/>
  <c r="AC24" i="105"/>
  <c r="AB24" i="105"/>
  <c r="AX23" i="105"/>
  <c r="AW23" i="105"/>
  <c r="AU23" i="105"/>
  <c r="AT23" i="105"/>
  <c r="AS23" i="105"/>
  <c r="AR23" i="105"/>
  <c r="AQ23" i="105"/>
  <c r="AP23" i="105"/>
  <c r="AO23" i="105"/>
  <c r="AN23" i="105"/>
  <c r="AM23" i="105"/>
  <c r="AL23" i="105"/>
  <c r="AK23" i="105"/>
  <c r="AJ23" i="105"/>
  <c r="AI23" i="105"/>
  <c r="AH23" i="105"/>
  <c r="AG23" i="105"/>
  <c r="AF23" i="105"/>
  <c r="AE23" i="105"/>
  <c r="AD23" i="105"/>
  <c r="AC23" i="105"/>
  <c r="AB23" i="105"/>
  <c r="AX22" i="105"/>
  <c r="AW22" i="105"/>
  <c r="AU22" i="105"/>
  <c r="AT22" i="105"/>
  <c r="AS22" i="105"/>
  <c r="AR22" i="105"/>
  <c r="AQ22" i="105"/>
  <c r="AP22" i="105"/>
  <c r="AO22" i="105"/>
  <c r="AN22" i="105"/>
  <c r="AM22" i="105"/>
  <c r="AL22" i="105"/>
  <c r="AK22" i="105"/>
  <c r="AJ22" i="105"/>
  <c r="AI22" i="105"/>
  <c r="AH22" i="105"/>
  <c r="AG22" i="105"/>
  <c r="AF22" i="105"/>
  <c r="AE22" i="105"/>
  <c r="AD22" i="105"/>
  <c r="AC22" i="105"/>
  <c r="AB22" i="105"/>
  <c r="AX21" i="105"/>
  <c r="AW21" i="105"/>
  <c r="AU21" i="105"/>
  <c r="AT21" i="105"/>
  <c r="AS21" i="105"/>
  <c r="AR21" i="105"/>
  <c r="AQ21" i="105"/>
  <c r="AP21" i="105"/>
  <c r="AO21" i="105"/>
  <c r="AN21" i="105"/>
  <c r="AM21" i="105"/>
  <c r="AL21" i="105"/>
  <c r="AK21" i="105"/>
  <c r="AJ21" i="105"/>
  <c r="AI21" i="105"/>
  <c r="AH21" i="105"/>
  <c r="AG21" i="105"/>
  <c r="AF21" i="105"/>
  <c r="AE21" i="105"/>
  <c r="AD21" i="105"/>
  <c r="AC21" i="105"/>
  <c r="AB21" i="105"/>
  <c r="AX20" i="105"/>
  <c r="AW20" i="105"/>
  <c r="AU20" i="105"/>
  <c r="AT20" i="105"/>
  <c r="AS20" i="105"/>
  <c r="AR20" i="105"/>
  <c r="AQ20" i="105"/>
  <c r="AP20" i="105"/>
  <c r="AO20" i="105"/>
  <c r="AN20" i="105"/>
  <c r="AM20" i="105"/>
  <c r="AL20" i="105"/>
  <c r="AK20" i="105"/>
  <c r="AJ20" i="105"/>
  <c r="AI20" i="105"/>
  <c r="AH20" i="105"/>
  <c r="AG20" i="105"/>
  <c r="AF20" i="105"/>
  <c r="AE20" i="105"/>
  <c r="AD20" i="105"/>
  <c r="AC20" i="105"/>
  <c r="AB20" i="105"/>
  <c r="AX19" i="105"/>
  <c r="AW19" i="105"/>
  <c r="AU19" i="105"/>
  <c r="AT19" i="105"/>
  <c r="AS19" i="105"/>
  <c r="AR19" i="105"/>
  <c r="AQ19" i="105"/>
  <c r="AP19" i="105"/>
  <c r="AO19" i="105"/>
  <c r="AN19" i="105"/>
  <c r="AM19" i="105"/>
  <c r="AL19" i="105"/>
  <c r="AK19" i="105"/>
  <c r="AJ19" i="105"/>
  <c r="AI19" i="105"/>
  <c r="AH19" i="105"/>
  <c r="AG19" i="105"/>
  <c r="AF19" i="105"/>
  <c r="AE19" i="105"/>
  <c r="AD19" i="105"/>
  <c r="AC19" i="105"/>
  <c r="AB19" i="105"/>
  <c r="AX18" i="105"/>
  <c r="AW18" i="105"/>
  <c r="AU18" i="105"/>
  <c r="AT18" i="105"/>
  <c r="AS18" i="105"/>
  <c r="AR18" i="105"/>
  <c r="AQ18" i="105"/>
  <c r="AP18" i="105"/>
  <c r="AO18" i="105"/>
  <c r="AN18" i="105"/>
  <c r="AM18" i="105"/>
  <c r="AL18" i="105"/>
  <c r="AK18" i="105"/>
  <c r="AJ18" i="105"/>
  <c r="AI18" i="105"/>
  <c r="AH18" i="105"/>
  <c r="AG18" i="105"/>
  <c r="AF18" i="105"/>
  <c r="AE18" i="105"/>
  <c r="AD18" i="105"/>
  <c r="AC18" i="105"/>
  <c r="AB18" i="105"/>
  <c r="AX17" i="105"/>
  <c r="AW17" i="105"/>
  <c r="AU17" i="105"/>
  <c r="AT17" i="105"/>
  <c r="AS17" i="105"/>
  <c r="AR17" i="105"/>
  <c r="AQ17" i="105"/>
  <c r="AP17" i="105"/>
  <c r="AO17" i="105"/>
  <c r="AN17" i="105"/>
  <c r="AM17" i="105"/>
  <c r="AL17" i="105"/>
  <c r="AK17" i="105"/>
  <c r="AJ17" i="105"/>
  <c r="AI17" i="105"/>
  <c r="AH17" i="105"/>
  <c r="AG17" i="105"/>
  <c r="AF17" i="105"/>
  <c r="AE17" i="105"/>
  <c r="AD17" i="105"/>
  <c r="AC17" i="105"/>
  <c r="AB17" i="105"/>
  <c r="AX16" i="105"/>
  <c r="AW16" i="105"/>
  <c r="AU16" i="105"/>
  <c r="AT16" i="105"/>
  <c r="AS16" i="105"/>
  <c r="AR16" i="105"/>
  <c r="AQ16" i="105"/>
  <c r="AP16" i="105"/>
  <c r="AO16" i="105"/>
  <c r="AN16" i="105"/>
  <c r="AM16" i="105"/>
  <c r="AL16" i="105"/>
  <c r="AK16" i="105"/>
  <c r="AJ16" i="105"/>
  <c r="AI16" i="105"/>
  <c r="AH16" i="105"/>
  <c r="AG16" i="105"/>
  <c r="AF16" i="105"/>
  <c r="AE16" i="105"/>
  <c r="AD16" i="105"/>
  <c r="AC16" i="105"/>
  <c r="AB16" i="105"/>
  <c r="AX15" i="105"/>
  <c r="AW15" i="105"/>
  <c r="AU15" i="105"/>
  <c r="AT15" i="105"/>
  <c r="AS15" i="105"/>
  <c r="AR15" i="105"/>
  <c r="AQ15" i="105"/>
  <c r="AP15" i="105"/>
  <c r="AO15" i="105"/>
  <c r="AN15" i="105"/>
  <c r="AM15" i="105"/>
  <c r="AL15" i="105"/>
  <c r="AK15" i="105"/>
  <c r="AJ15" i="105"/>
  <c r="AI15" i="105"/>
  <c r="AH15" i="105"/>
  <c r="AG15" i="105"/>
  <c r="AF15" i="105"/>
  <c r="AE15" i="105"/>
  <c r="AD15" i="105"/>
  <c r="AC15" i="105"/>
  <c r="AB15" i="105"/>
  <c r="AX14" i="105"/>
  <c r="AW14" i="105"/>
  <c r="AU14" i="105"/>
  <c r="AT14" i="105"/>
  <c r="AS14" i="105"/>
  <c r="AR14" i="105"/>
  <c r="AQ14" i="105"/>
  <c r="AP14" i="105"/>
  <c r="AO14" i="105"/>
  <c r="AN14" i="105"/>
  <c r="AM14" i="105"/>
  <c r="AL14" i="105"/>
  <c r="AK14" i="105"/>
  <c r="AJ14" i="105"/>
  <c r="AI14" i="105"/>
  <c r="AH14" i="105"/>
  <c r="AG14" i="105"/>
  <c r="AF14" i="105"/>
  <c r="AE14" i="105"/>
  <c r="AD14" i="105"/>
  <c r="AC14" i="105"/>
  <c r="AB14" i="105"/>
  <c r="AX13" i="105"/>
  <c r="AW13" i="105"/>
  <c r="AU13" i="105"/>
  <c r="AT13" i="105"/>
  <c r="AS13" i="105"/>
  <c r="AR13" i="105"/>
  <c r="AQ13" i="105"/>
  <c r="AP13" i="105"/>
  <c r="AO13" i="105"/>
  <c r="AN13" i="105"/>
  <c r="AM13" i="105"/>
  <c r="AL13" i="105"/>
  <c r="AK13" i="105"/>
  <c r="AJ13" i="105"/>
  <c r="AI13" i="105"/>
  <c r="AH13" i="105"/>
  <c r="AG13" i="105"/>
  <c r="AF13" i="105"/>
  <c r="AE13" i="105"/>
  <c r="AD13" i="105"/>
  <c r="AC13" i="105"/>
  <c r="AB13" i="105"/>
  <c r="AX12" i="105"/>
  <c r="AW12" i="105"/>
  <c r="AU12" i="105"/>
  <c r="AT12" i="105"/>
  <c r="AS12" i="105"/>
  <c r="AR12" i="105"/>
  <c r="AQ12" i="105"/>
  <c r="AP12" i="105"/>
  <c r="AO12" i="105"/>
  <c r="AN12" i="105"/>
  <c r="AM12" i="105"/>
  <c r="AL12" i="105"/>
  <c r="AK12" i="105"/>
  <c r="AJ12" i="105"/>
  <c r="AI12" i="105"/>
  <c r="AH12" i="105"/>
  <c r="AG12" i="105"/>
  <c r="AF12" i="105"/>
  <c r="AE12" i="105"/>
  <c r="AD12" i="105"/>
  <c r="AC12" i="105"/>
  <c r="AB12" i="105"/>
  <c r="AX11" i="105"/>
  <c r="AW11" i="105"/>
  <c r="AU11" i="105"/>
  <c r="AT11" i="105"/>
  <c r="AS11" i="105"/>
  <c r="AR11" i="105"/>
  <c r="AQ11" i="105"/>
  <c r="AP11" i="105"/>
  <c r="AO11" i="105"/>
  <c r="AN11" i="105"/>
  <c r="AM11" i="105"/>
  <c r="AL11" i="105"/>
  <c r="AK11" i="105"/>
  <c r="AJ11" i="105"/>
  <c r="AI11" i="105"/>
  <c r="AH11" i="105"/>
  <c r="AG11" i="105"/>
  <c r="AF11" i="105"/>
  <c r="AE11" i="105"/>
  <c r="AD11" i="105"/>
  <c r="AC11" i="105"/>
  <c r="AB11" i="105"/>
  <c r="AX10" i="105"/>
  <c r="AW10" i="105"/>
  <c r="AU10" i="105"/>
  <c r="AT10" i="105"/>
  <c r="AS10" i="105"/>
  <c r="AR10" i="105"/>
  <c r="AQ10" i="105"/>
  <c r="AP10" i="105"/>
  <c r="AO10" i="105"/>
  <c r="AN10" i="105"/>
  <c r="AM10" i="105"/>
  <c r="AL10" i="105"/>
  <c r="AK10" i="105"/>
  <c r="AJ10" i="105"/>
  <c r="AI10" i="105"/>
  <c r="AH10" i="105"/>
  <c r="AG10" i="105"/>
  <c r="AF10" i="105"/>
  <c r="AE10" i="105"/>
  <c r="AD10" i="105"/>
  <c r="AC10" i="105"/>
  <c r="AB10" i="105"/>
  <c r="AX9" i="105"/>
  <c r="AW9" i="105"/>
  <c r="AU9" i="105"/>
  <c r="AT9" i="105"/>
  <c r="AS9" i="105"/>
  <c r="AR9" i="105"/>
  <c r="AQ9" i="105"/>
  <c r="AP9" i="105"/>
  <c r="AO9" i="105"/>
  <c r="AN9" i="105"/>
  <c r="AM9" i="105"/>
  <c r="AL9" i="105"/>
  <c r="AK9" i="105"/>
  <c r="AJ9" i="105"/>
  <c r="AI9" i="105"/>
  <c r="AH9" i="105"/>
  <c r="AG9" i="105"/>
  <c r="AF9" i="105"/>
  <c r="AE9" i="105"/>
  <c r="AD9" i="105"/>
  <c r="AC9" i="105"/>
  <c r="AB9" i="105"/>
  <c r="AX8" i="105"/>
  <c r="AW8" i="105"/>
  <c r="AU8" i="105"/>
  <c r="AT8" i="105"/>
  <c r="AS8" i="105"/>
  <c r="AR8" i="105"/>
  <c r="AQ8" i="105"/>
  <c r="AP8" i="105"/>
  <c r="AO8" i="105"/>
  <c r="AN8" i="105"/>
  <c r="AM8" i="105"/>
  <c r="AL8" i="105"/>
  <c r="AK8" i="105"/>
  <c r="AJ8" i="105"/>
  <c r="AI8" i="105"/>
  <c r="AH8" i="105"/>
  <c r="AG8" i="105"/>
  <c r="AF8" i="105"/>
  <c r="AE8" i="105"/>
  <c r="AD8" i="105"/>
  <c r="AC8" i="105"/>
  <c r="AB8" i="105"/>
  <c r="AX7" i="105"/>
  <c r="AW7" i="105"/>
  <c r="AU7" i="105"/>
  <c r="AT7" i="105"/>
  <c r="AS7" i="105"/>
  <c r="AR7" i="105"/>
  <c r="AQ7" i="105"/>
  <c r="AP7" i="105"/>
  <c r="AO7" i="105"/>
  <c r="AN7" i="105"/>
  <c r="AM7" i="105"/>
  <c r="AL7" i="105"/>
  <c r="AK7" i="105"/>
  <c r="AJ7" i="105"/>
  <c r="AI7" i="105"/>
  <c r="AH7" i="105"/>
  <c r="AG7" i="105"/>
  <c r="AF7" i="105"/>
  <c r="AE7" i="105"/>
  <c r="AD7" i="105"/>
  <c r="AC7" i="105"/>
  <c r="AB7" i="105"/>
  <c r="AX6" i="105"/>
  <c r="AW6" i="105"/>
  <c r="AU6" i="105"/>
  <c r="AT6" i="105"/>
  <c r="AS6" i="105"/>
  <c r="AR6" i="105"/>
  <c r="AQ6" i="105"/>
  <c r="AP6" i="105"/>
  <c r="AO6" i="105"/>
  <c r="AN6" i="105"/>
  <c r="AM6" i="105"/>
  <c r="AL6" i="105"/>
  <c r="AK6" i="105"/>
  <c r="AJ6" i="105"/>
  <c r="AI6" i="105"/>
  <c r="AH6" i="105"/>
  <c r="AG6" i="105"/>
  <c r="AF6" i="105"/>
  <c r="AE6" i="105"/>
  <c r="AD6" i="105"/>
  <c r="AC6" i="105"/>
  <c r="AB6" i="105"/>
  <c r="AX5" i="105"/>
  <c r="AW5" i="105"/>
  <c r="AU5" i="105"/>
  <c r="AT5" i="105"/>
  <c r="AS5" i="105"/>
  <c r="AR5" i="105"/>
  <c r="AQ5" i="105"/>
  <c r="AP5" i="105"/>
  <c r="AO5" i="105"/>
  <c r="AN5" i="105"/>
  <c r="AM5" i="105"/>
  <c r="AL5" i="105"/>
  <c r="AK5" i="105"/>
  <c r="AJ5" i="105"/>
  <c r="AI5" i="105"/>
  <c r="AH5" i="105"/>
  <c r="AG5" i="105"/>
  <c r="AF5" i="105"/>
  <c r="AE5" i="105"/>
  <c r="AD5" i="105"/>
  <c r="AC5" i="105"/>
  <c r="AB5" i="105"/>
  <c r="AX4" i="105"/>
  <c r="AW4" i="105"/>
  <c r="AU4" i="105"/>
  <c r="AT4" i="105"/>
  <c r="AS4" i="105"/>
  <c r="AR4" i="105"/>
  <c r="AQ4" i="105"/>
  <c r="AP4" i="105"/>
  <c r="AO4" i="105"/>
  <c r="AN4" i="105"/>
  <c r="AM4" i="105"/>
  <c r="AL4" i="105"/>
  <c r="AK4" i="105"/>
  <c r="AJ4" i="105"/>
  <c r="AI4" i="105"/>
  <c r="AH4" i="105"/>
  <c r="AG4" i="105"/>
  <c r="AF4" i="105"/>
  <c r="AE4" i="105"/>
  <c r="AD4" i="105"/>
  <c r="AC4" i="105"/>
  <c r="AB4" i="105"/>
  <c r="AX3" i="105"/>
  <c r="AW3" i="105"/>
  <c r="AU3" i="105"/>
  <c r="AT3" i="105"/>
  <c r="AS3" i="105"/>
  <c r="AR3" i="105"/>
  <c r="AQ3" i="105"/>
  <c r="AP3" i="105"/>
  <c r="AO3" i="105"/>
  <c r="AN3" i="105"/>
  <c r="AM3" i="105"/>
  <c r="AL3" i="105"/>
  <c r="AK3" i="105"/>
  <c r="AJ3" i="105"/>
  <c r="AI3" i="105"/>
  <c r="AH3" i="105"/>
  <c r="AG3" i="105"/>
  <c r="AF3" i="105"/>
  <c r="AE3" i="105"/>
  <c r="AD3" i="105"/>
  <c r="AC3" i="105"/>
  <c r="AB3" i="105"/>
  <c r="C28" i="105" l="1"/>
  <c r="AE8" i="25" s="1"/>
  <c r="C39" i="105"/>
  <c r="AE14" i="25" s="1"/>
  <c r="C41" i="105"/>
  <c r="AE42" i="25" s="1"/>
  <c r="B41" i="106"/>
  <c r="N42" i="25" s="1"/>
  <c r="C12" i="105"/>
  <c r="AE9" i="25" s="1"/>
  <c r="C15" i="105"/>
  <c r="AE32" i="25" s="1"/>
  <c r="C18" i="105"/>
  <c r="AE35" i="25" s="1"/>
  <c r="C21" i="105"/>
  <c r="AE21" i="25" s="1"/>
  <c r="C10" i="105"/>
  <c r="AE23" i="25" s="1"/>
  <c r="C13" i="105"/>
  <c r="AE30" i="25" s="1"/>
  <c r="C35" i="105"/>
  <c r="AE28" i="25" s="1"/>
  <c r="C22" i="105"/>
  <c r="AE26" i="25" s="1"/>
  <c r="C23" i="105"/>
  <c r="AE18" i="25" s="1"/>
  <c r="C26" i="105"/>
  <c r="AE36" i="25" s="1"/>
  <c r="C31" i="105"/>
  <c r="AE4" i="25" s="1"/>
  <c r="C34" i="105"/>
  <c r="AE3" i="25" s="1"/>
  <c r="C14" i="105"/>
  <c r="AE37" i="25" s="1"/>
  <c r="C33" i="105"/>
  <c r="AE24" i="25" s="1"/>
  <c r="C38" i="105"/>
  <c r="AE38" i="25" s="1"/>
  <c r="B40" i="105"/>
  <c r="M13" i="25" s="1"/>
  <c r="R51" i="105"/>
  <c r="R41" i="105" s="1"/>
  <c r="AP41" i="105" s="1"/>
  <c r="O51" i="105"/>
  <c r="O41" i="105" s="1"/>
  <c r="AM41" i="105" s="1"/>
  <c r="I51" i="105"/>
  <c r="I41" i="105" s="1"/>
  <c r="AG41" i="105" s="1"/>
  <c r="F51" i="105"/>
  <c r="F41" i="105" s="1"/>
  <c r="AD41" i="105" s="1"/>
  <c r="H51" i="105"/>
  <c r="H41" i="105" s="1"/>
  <c r="AF41" i="105" s="1"/>
  <c r="K51" i="105"/>
  <c r="K41" i="105" s="1"/>
  <c r="AI41" i="105" s="1"/>
  <c r="N51" i="105"/>
  <c r="N41" i="105" s="1"/>
  <c r="AL41" i="105" s="1"/>
  <c r="Q51" i="105"/>
  <c r="Q41" i="105" s="1"/>
  <c r="AO41" i="105" s="1"/>
  <c r="W51" i="105"/>
  <c r="W41" i="105" s="1"/>
  <c r="AU41" i="105" s="1"/>
  <c r="C6" i="105"/>
  <c r="AE7" i="25" s="1"/>
  <c r="B32" i="105"/>
  <c r="M27" i="25" s="1"/>
  <c r="C11" i="105"/>
  <c r="AE15" i="25" s="1"/>
  <c r="C19" i="105"/>
  <c r="AE39" i="25" s="1"/>
  <c r="C24" i="105"/>
  <c r="AE22" i="25" s="1"/>
  <c r="C27" i="105"/>
  <c r="AE5" i="25" s="1"/>
  <c r="C32" i="105"/>
  <c r="AE27" i="25" s="1"/>
  <c r="C40" i="105"/>
  <c r="AE13" i="25" s="1"/>
  <c r="B14" i="105"/>
  <c r="M37" i="25" s="1"/>
  <c r="B22" i="105"/>
  <c r="M26" i="25" s="1"/>
  <c r="B4" i="105"/>
  <c r="M34" i="25" s="1"/>
  <c r="B21" i="105"/>
  <c r="M21" i="25" s="1"/>
  <c r="C3" i="105"/>
  <c r="AE20" i="25" s="1"/>
  <c r="C4" i="105"/>
  <c r="AE34" i="25" s="1"/>
  <c r="C7" i="105"/>
  <c r="AE31" i="25" s="1"/>
  <c r="C8" i="105"/>
  <c r="AE29" i="25" s="1"/>
  <c r="C9" i="105"/>
  <c r="AE25" i="25" s="1"/>
  <c r="C30" i="105"/>
  <c r="AE33" i="25" s="1"/>
  <c r="C36" i="105"/>
  <c r="AE6" i="25" s="1"/>
  <c r="C37" i="105"/>
  <c r="AE40" i="25" s="1"/>
  <c r="D51" i="105"/>
  <c r="D41" i="105" s="1"/>
  <c r="AB41" i="105" s="1"/>
  <c r="M51" i="105"/>
  <c r="M41" i="105" s="1"/>
  <c r="AK41" i="105" s="1"/>
  <c r="B24" i="105"/>
  <c r="M22" i="25" s="1"/>
  <c r="B25" i="105"/>
  <c r="M17" i="25" s="1"/>
  <c r="B31" i="105"/>
  <c r="M4" i="25" s="1"/>
  <c r="B16" i="105"/>
  <c r="M16" i="25" s="1"/>
  <c r="B34" i="105"/>
  <c r="M3" i="25" s="1"/>
  <c r="B10" i="105"/>
  <c r="M23" i="25" s="1"/>
  <c r="B20" i="105"/>
  <c r="M12" i="25" s="1"/>
  <c r="B12" i="105"/>
  <c r="M9" i="25" s="1"/>
  <c r="B28" i="105"/>
  <c r="M8" i="25" s="1"/>
  <c r="G51" i="105"/>
  <c r="G41" i="105" s="1"/>
  <c r="AE41" i="105" s="1"/>
  <c r="V51" i="105"/>
  <c r="V41" i="105" s="1"/>
  <c r="AT41" i="105" s="1"/>
  <c r="B9" i="105"/>
  <c r="M25" i="25" s="1"/>
  <c r="B13" i="105"/>
  <c r="M30" i="25" s="1"/>
  <c r="B5" i="105"/>
  <c r="M19" i="25" s="1"/>
  <c r="C5" i="105"/>
  <c r="AE19" i="25" s="1"/>
  <c r="B6" i="105"/>
  <c r="M7" i="25" s="1"/>
  <c r="B8" i="105"/>
  <c r="M29" i="25" s="1"/>
  <c r="B11" i="105"/>
  <c r="M15" i="25" s="1"/>
  <c r="B15" i="105"/>
  <c r="M32" i="25" s="1"/>
  <c r="B23" i="105"/>
  <c r="M18" i="25" s="1"/>
  <c r="C25" i="105"/>
  <c r="AE17" i="25" s="1"/>
  <c r="B26" i="105"/>
  <c r="M36" i="25" s="1"/>
  <c r="B35" i="105"/>
  <c r="M28" i="25" s="1"/>
  <c r="B38" i="105"/>
  <c r="M38" i="25" s="1"/>
  <c r="E51" i="105"/>
  <c r="E41" i="105" s="1"/>
  <c r="AC41" i="105" s="1"/>
  <c r="T51" i="105"/>
  <c r="T41" i="105" s="1"/>
  <c r="AR41" i="105" s="1"/>
  <c r="B19" i="105"/>
  <c r="M39" i="25" s="1"/>
  <c r="B33" i="105"/>
  <c r="M24" i="25" s="1"/>
  <c r="B3" i="105"/>
  <c r="M20" i="25" s="1"/>
  <c r="B7" i="105"/>
  <c r="M31" i="25" s="1"/>
  <c r="C16" i="105"/>
  <c r="AE16" i="25" s="1"/>
  <c r="B17" i="105"/>
  <c r="M11" i="25" s="1"/>
  <c r="C17" i="105"/>
  <c r="AE11" i="25" s="1"/>
  <c r="B18" i="105"/>
  <c r="M35" i="25" s="1"/>
  <c r="C20" i="105"/>
  <c r="AE12" i="25" s="1"/>
  <c r="B27" i="105"/>
  <c r="M5" i="25" s="1"/>
  <c r="B29" i="105"/>
  <c r="M10" i="25" s="1"/>
  <c r="C29" i="105"/>
  <c r="AE10" i="25" s="1"/>
  <c r="B30" i="105"/>
  <c r="M33" i="25" s="1"/>
  <c r="B36" i="105"/>
  <c r="M6" i="25" s="1"/>
  <c r="B39" i="105"/>
  <c r="M14" i="25" s="1"/>
  <c r="J51" i="105"/>
  <c r="J41" i="105" s="1"/>
  <c r="AH41" i="105" s="1"/>
  <c r="P51" i="105"/>
  <c r="P41" i="105" s="1"/>
  <c r="AN41" i="105" s="1"/>
  <c r="S51" i="105"/>
  <c r="S41" i="105" s="1"/>
  <c r="AQ41" i="105" s="1"/>
  <c r="L51" i="105"/>
  <c r="L41" i="105" s="1"/>
  <c r="AJ41" i="105" s="1"/>
  <c r="U51" i="105"/>
  <c r="U41" i="105" s="1"/>
  <c r="AS41" i="105" s="1"/>
  <c r="W50" i="104"/>
  <c r="V50" i="104"/>
  <c r="U50" i="104"/>
  <c r="T50" i="104"/>
  <c r="S50" i="104"/>
  <c r="R50" i="104"/>
  <c r="Q50" i="104"/>
  <c r="P50" i="104"/>
  <c r="O50" i="104"/>
  <c r="N50" i="104"/>
  <c r="M50" i="104"/>
  <c r="L50" i="104"/>
  <c r="K50" i="104"/>
  <c r="J50" i="104"/>
  <c r="I50" i="104"/>
  <c r="H50" i="104"/>
  <c r="G50" i="104"/>
  <c r="F50" i="104"/>
  <c r="E50" i="104"/>
  <c r="D50" i="104"/>
  <c r="W49" i="104"/>
  <c r="V49" i="104"/>
  <c r="U49" i="104"/>
  <c r="T49" i="104"/>
  <c r="S49" i="104"/>
  <c r="R49" i="104"/>
  <c r="Q49" i="104"/>
  <c r="P49" i="104"/>
  <c r="P51" i="104" s="1"/>
  <c r="P41" i="104" s="1"/>
  <c r="AN41" i="104" s="1"/>
  <c r="O49" i="104"/>
  <c r="N49" i="104"/>
  <c r="M49" i="104"/>
  <c r="L49" i="104"/>
  <c r="K49" i="104"/>
  <c r="J49" i="104"/>
  <c r="I49" i="104"/>
  <c r="H49" i="104"/>
  <c r="G49" i="104"/>
  <c r="F49" i="104"/>
  <c r="E49" i="104"/>
  <c r="D49" i="104"/>
  <c r="AX41" i="104"/>
  <c r="AW41" i="104"/>
  <c r="AX40" i="104"/>
  <c r="AW40" i="104"/>
  <c r="AU40" i="104"/>
  <c r="AT40" i="104"/>
  <c r="AR40" i="104"/>
  <c r="AQ40" i="104"/>
  <c r="AP40" i="104"/>
  <c r="AO40" i="104"/>
  <c r="AN40" i="104"/>
  <c r="AM40" i="104"/>
  <c r="AL40" i="104"/>
  <c r="AK40" i="104"/>
  <c r="AJ40" i="104"/>
  <c r="AI40" i="104"/>
  <c r="AH40" i="104"/>
  <c r="AG40" i="104"/>
  <c r="AF40" i="104"/>
  <c r="AE40" i="104"/>
  <c r="AD40" i="104"/>
  <c r="AC40" i="104"/>
  <c r="AB40" i="104"/>
  <c r="AX39" i="104"/>
  <c r="AW39" i="104"/>
  <c r="AU39" i="104"/>
  <c r="AT39" i="104"/>
  <c r="AR39" i="104"/>
  <c r="AQ39" i="104"/>
  <c r="AP39" i="104"/>
  <c r="AO39" i="104"/>
  <c r="AN39" i="104"/>
  <c r="AM39" i="104"/>
  <c r="AL39" i="104"/>
  <c r="AK39" i="104"/>
  <c r="AJ39" i="104"/>
  <c r="AI39" i="104"/>
  <c r="AH39" i="104"/>
  <c r="AG39" i="104"/>
  <c r="AF39" i="104"/>
  <c r="AE39" i="104"/>
  <c r="AD39" i="104"/>
  <c r="AC39" i="104"/>
  <c r="AB39" i="104"/>
  <c r="AX38" i="104"/>
  <c r="AW38" i="104"/>
  <c r="AU38" i="104"/>
  <c r="AT38" i="104"/>
  <c r="AR38" i="104"/>
  <c r="AQ38" i="104"/>
  <c r="AP38" i="104"/>
  <c r="AO38" i="104"/>
  <c r="AN38" i="104"/>
  <c r="AM38" i="104"/>
  <c r="AL38" i="104"/>
  <c r="AK38" i="104"/>
  <c r="AJ38" i="104"/>
  <c r="AI38" i="104"/>
  <c r="AH38" i="104"/>
  <c r="AG38" i="104"/>
  <c r="AF38" i="104"/>
  <c r="AE38" i="104"/>
  <c r="AD38" i="104"/>
  <c r="AC38" i="104"/>
  <c r="AB38" i="104"/>
  <c r="AX37" i="104"/>
  <c r="AW37" i="104"/>
  <c r="AU37" i="104"/>
  <c r="AT37" i="104"/>
  <c r="AR37" i="104"/>
  <c r="AQ37" i="104"/>
  <c r="AP37" i="104"/>
  <c r="AO37" i="104"/>
  <c r="AN37" i="104"/>
  <c r="AM37" i="104"/>
  <c r="AL37" i="104"/>
  <c r="AK37" i="104"/>
  <c r="AJ37" i="104"/>
  <c r="AI37" i="104"/>
  <c r="AH37" i="104"/>
  <c r="AG37" i="104"/>
  <c r="AF37" i="104"/>
  <c r="AE37" i="104"/>
  <c r="AD37" i="104"/>
  <c r="AC37" i="104"/>
  <c r="AB37" i="104"/>
  <c r="AX36" i="104"/>
  <c r="AW36" i="104"/>
  <c r="AU36" i="104"/>
  <c r="AT36" i="104"/>
  <c r="AR36" i="104"/>
  <c r="AQ36" i="104"/>
  <c r="AP36" i="104"/>
  <c r="AO36" i="104"/>
  <c r="AN36" i="104"/>
  <c r="AM36" i="104"/>
  <c r="AL36" i="104"/>
  <c r="AK36" i="104"/>
  <c r="AJ36" i="104"/>
  <c r="AI36" i="104"/>
  <c r="AH36" i="104"/>
  <c r="AG36" i="104"/>
  <c r="AF36" i="104"/>
  <c r="AE36" i="104"/>
  <c r="AD36" i="104"/>
  <c r="AC36" i="104"/>
  <c r="AB36" i="104"/>
  <c r="AX35" i="104"/>
  <c r="AW35" i="104"/>
  <c r="AU35" i="104"/>
  <c r="AT35" i="104"/>
  <c r="AR35" i="104"/>
  <c r="AQ35" i="104"/>
  <c r="AP35" i="104"/>
  <c r="AO35" i="104"/>
  <c r="AN35" i="104"/>
  <c r="AM35" i="104"/>
  <c r="AL35" i="104"/>
  <c r="AK35" i="104"/>
  <c r="AJ35" i="104"/>
  <c r="AI35" i="104"/>
  <c r="AH35" i="104"/>
  <c r="AG35" i="104"/>
  <c r="AF35" i="104"/>
  <c r="AE35" i="104"/>
  <c r="AD35" i="104"/>
  <c r="AC35" i="104"/>
  <c r="AB35" i="104"/>
  <c r="AX34" i="104"/>
  <c r="AW34" i="104"/>
  <c r="AU34" i="104"/>
  <c r="AT34" i="104"/>
  <c r="AR34" i="104"/>
  <c r="AQ34" i="104"/>
  <c r="AP34" i="104"/>
  <c r="AO34" i="104"/>
  <c r="AN34" i="104"/>
  <c r="AM34" i="104"/>
  <c r="AL34" i="104"/>
  <c r="AK34" i="104"/>
  <c r="AJ34" i="104"/>
  <c r="AI34" i="104"/>
  <c r="AH34" i="104"/>
  <c r="AG34" i="104"/>
  <c r="AF34" i="104"/>
  <c r="AE34" i="104"/>
  <c r="AD34" i="104"/>
  <c r="AC34" i="104"/>
  <c r="AB34" i="104"/>
  <c r="AX33" i="104"/>
  <c r="AW33" i="104"/>
  <c r="AU33" i="104"/>
  <c r="AT33" i="104"/>
  <c r="AR33" i="104"/>
  <c r="AQ33" i="104"/>
  <c r="AP33" i="104"/>
  <c r="AO33" i="104"/>
  <c r="AN33" i="104"/>
  <c r="AM33" i="104"/>
  <c r="AL33" i="104"/>
  <c r="AK33" i="104"/>
  <c r="AJ33" i="104"/>
  <c r="AI33" i="104"/>
  <c r="AH33" i="104"/>
  <c r="AG33" i="104"/>
  <c r="AF33" i="104"/>
  <c r="AE33" i="104"/>
  <c r="AD33" i="104"/>
  <c r="AC33" i="104"/>
  <c r="AB33" i="104"/>
  <c r="AX32" i="104"/>
  <c r="AW32" i="104"/>
  <c r="AU32" i="104"/>
  <c r="AT32" i="104"/>
  <c r="AR32" i="104"/>
  <c r="AQ32" i="104"/>
  <c r="AP32" i="104"/>
  <c r="AO32" i="104"/>
  <c r="AN32" i="104"/>
  <c r="AM32" i="104"/>
  <c r="AL32" i="104"/>
  <c r="AK32" i="104"/>
  <c r="AJ32" i="104"/>
  <c r="AI32" i="104"/>
  <c r="AH32" i="104"/>
  <c r="AG32" i="104"/>
  <c r="AF32" i="104"/>
  <c r="AE32" i="104"/>
  <c r="AD32" i="104"/>
  <c r="AC32" i="104"/>
  <c r="AB32" i="104"/>
  <c r="AX31" i="104"/>
  <c r="AW31" i="104"/>
  <c r="AU31" i="104"/>
  <c r="AT31" i="104"/>
  <c r="AR31" i="104"/>
  <c r="AQ31" i="104"/>
  <c r="AP31" i="104"/>
  <c r="AO31" i="104"/>
  <c r="AN31" i="104"/>
  <c r="AM31" i="104"/>
  <c r="AL31" i="104"/>
  <c r="AK31" i="104"/>
  <c r="AJ31" i="104"/>
  <c r="AI31" i="104"/>
  <c r="AH31" i="104"/>
  <c r="AG31" i="104"/>
  <c r="AF31" i="104"/>
  <c r="AE31" i="104"/>
  <c r="AD31" i="104"/>
  <c r="AC31" i="104"/>
  <c r="AB31" i="104"/>
  <c r="AX30" i="104"/>
  <c r="AW30" i="104"/>
  <c r="AU30" i="104"/>
  <c r="AT30" i="104"/>
  <c r="AR30" i="104"/>
  <c r="AQ30" i="104"/>
  <c r="AP30" i="104"/>
  <c r="AO30" i="104"/>
  <c r="AN30" i="104"/>
  <c r="AM30" i="104"/>
  <c r="AL30" i="104"/>
  <c r="AK30" i="104"/>
  <c r="AJ30" i="104"/>
  <c r="AI30" i="104"/>
  <c r="AH30" i="104"/>
  <c r="AG30" i="104"/>
  <c r="AF30" i="104"/>
  <c r="AE30" i="104"/>
  <c r="AD30" i="104"/>
  <c r="AC30" i="104"/>
  <c r="AB30" i="104"/>
  <c r="AX29" i="104"/>
  <c r="AW29" i="104"/>
  <c r="AU29" i="104"/>
  <c r="AT29" i="104"/>
  <c r="AR29" i="104"/>
  <c r="AQ29" i="104"/>
  <c r="AP29" i="104"/>
  <c r="AO29" i="104"/>
  <c r="AN29" i="104"/>
  <c r="AM29" i="104"/>
  <c r="AL29" i="104"/>
  <c r="AK29" i="104"/>
  <c r="AJ29" i="104"/>
  <c r="AI29" i="104"/>
  <c r="AH29" i="104"/>
  <c r="AG29" i="104"/>
  <c r="AF29" i="104"/>
  <c r="AE29" i="104"/>
  <c r="AD29" i="104"/>
  <c r="AC29" i="104"/>
  <c r="AB29" i="104"/>
  <c r="AX28" i="104"/>
  <c r="AW28" i="104"/>
  <c r="AU28" i="104"/>
  <c r="AT28" i="104"/>
  <c r="AR28" i="104"/>
  <c r="AQ28" i="104"/>
  <c r="AP28" i="104"/>
  <c r="AO28" i="104"/>
  <c r="AN28" i="104"/>
  <c r="AM28" i="104"/>
  <c r="AL28" i="104"/>
  <c r="AK28" i="104"/>
  <c r="AJ28" i="104"/>
  <c r="AI28" i="104"/>
  <c r="AH28" i="104"/>
  <c r="AG28" i="104"/>
  <c r="AF28" i="104"/>
  <c r="AE28" i="104"/>
  <c r="AD28" i="104"/>
  <c r="AC28" i="104"/>
  <c r="AB28" i="104"/>
  <c r="AX27" i="104"/>
  <c r="AW27" i="104"/>
  <c r="AU27" i="104"/>
  <c r="AT27" i="104"/>
  <c r="AR27" i="104"/>
  <c r="AQ27" i="104"/>
  <c r="AP27" i="104"/>
  <c r="AO27" i="104"/>
  <c r="AN27" i="104"/>
  <c r="AM27" i="104"/>
  <c r="AL27" i="104"/>
  <c r="AK27" i="104"/>
  <c r="AJ27" i="104"/>
  <c r="AI27" i="104"/>
  <c r="AH27" i="104"/>
  <c r="AG27" i="104"/>
  <c r="AF27" i="104"/>
  <c r="AE27" i="104"/>
  <c r="AD27" i="104"/>
  <c r="AC27" i="104"/>
  <c r="AB27" i="104"/>
  <c r="AX26" i="104"/>
  <c r="AW26" i="104"/>
  <c r="AU26" i="104"/>
  <c r="AT26" i="104"/>
  <c r="AR26" i="104"/>
  <c r="AQ26" i="104"/>
  <c r="AP26" i="104"/>
  <c r="AO26" i="104"/>
  <c r="AN26" i="104"/>
  <c r="AM26" i="104"/>
  <c r="AL26" i="104"/>
  <c r="AK26" i="104"/>
  <c r="AJ26" i="104"/>
  <c r="AI26" i="104"/>
  <c r="AH26" i="104"/>
  <c r="AG26" i="104"/>
  <c r="AF26" i="104"/>
  <c r="AE26" i="104"/>
  <c r="AD26" i="104"/>
  <c r="AC26" i="104"/>
  <c r="AB26" i="104"/>
  <c r="AX25" i="104"/>
  <c r="AW25" i="104"/>
  <c r="AU25" i="104"/>
  <c r="AT25" i="104"/>
  <c r="AR25" i="104"/>
  <c r="AQ25" i="104"/>
  <c r="AP25" i="104"/>
  <c r="AO25" i="104"/>
  <c r="AN25" i="104"/>
  <c r="AM25" i="104"/>
  <c r="AL25" i="104"/>
  <c r="AK25" i="104"/>
  <c r="AJ25" i="104"/>
  <c r="AI25" i="104"/>
  <c r="AH25" i="104"/>
  <c r="AG25" i="104"/>
  <c r="AF25" i="104"/>
  <c r="AE25" i="104"/>
  <c r="AD25" i="104"/>
  <c r="AC25" i="104"/>
  <c r="AB25" i="104"/>
  <c r="AX24" i="104"/>
  <c r="AW24" i="104"/>
  <c r="AU24" i="104"/>
  <c r="AT24" i="104"/>
  <c r="AR24" i="104"/>
  <c r="AQ24" i="104"/>
  <c r="AP24" i="104"/>
  <c r="AO24" i="104"/>
  <c r="AN24" i="104"/>
  <c r="AM24" i="104"/>
  <c r="AL24" i="104"/>
  <c r="AK24" i="104"/>
  <c r="AJ24" i="104"/>
  <c r="AI24" i="104"/>
  <c r="AH24" i="104"/>
  <c r="AG24" i="104"/>
  <c r="AF24" i="104"/>
  <c r="AE24" i="104"/>
  <c r="AD24" i="104"/>
  <c r="AC24" i="104"/>
  <c r="AB24" i="104"/>
  <c r="AX23" i="104"/>
  <c r="AW23" i="104"/>
  <c r="AU23" i="104"/>
  <c r="AT23" i="104"/>
  <c r="AR23" i="104"/>
  <c r="AQ23" i="104"/>
  <c r="AP23" i="104"/>
  <c r="AO23" i="104"/>
  <c r="AN23" i="104"/>
  <c r="AM23" i="104"/>
  <c r="AL23" i="104"/>
  <c r="AK23" i="104"/>
  <c r="AJ23" i="104"/>
  <c r="AI23" i="104"/>
  <c r="AH23" i="104"/>
  <c r="AG23" i="104"/>
  <c r="AF23" i="104"/>
  <c r="AE23" i="104"/>
  <c r="AD23" i="104"/>
  <c r="AC23" i="104"/>
  <c r="AB23" i="104"/>
  <c r="AX22" i="104"/>
  <c r="AW22" i="104"/>
  <c r="AU22" i="104"/>
  <c r="AT22" i="104"/>
  <c r="AR22" i="104"/>
  <c r="AQ22" i="104"/>
  <c r="AP22" i="104"/>
  <c r="AO22" i="104"/>
  <c r="AN22" i="104"/>
  <c r="AM22" i="104"/>
  <c r="AL22" i="104"/>
  <c r="AK22" i="104"/>
  <c r="AJ22" i="104"/>
  <c r="AI22" i="104"/>
  <c r="AH22" i="104"/>
  <c r="AG22" i="104"/>
  <c r="AF22" i="104"/>
  <c r="AE22" i="104"/>
  <c r="AD22" i="104"/>
  <c r="AC22" i="104"/>
  <c r="AB22" i="104"/>
  <c r="AX21" i="104"/>
  <c r="AW21" i="104"/>
  <c r="AU21" i="104"/>
  <c r="AT21" i="104"/>
  <c r="AR21" i="104"/>
  <c r="AQ21" i="104"/>
  <c r="AP21" i="104"/>
  <c r="AO21" i="104"/>
  <c r="AN21" i="104"/>
  <c r="AM21" i="104"/>
  <c r="AL21" i="104"/>
  <c r="AK21" i="104"/>
  <c r="AJ21" i="104"/>
  <c r="AI21" i="104"/>
  <c r="AH21" i="104"/>
  <c r="AG21" i="104"/>
  <c r="AF21" i="104"/>
  <c r="AE21" i="104"/>
  <c r="AD21" i="104"/>
  <c r="AC21" i="104"/>
  <c r="AB21" i="104"/>
  <c r="AX20" i="104"/>
  <c r="AW20" i="104"/>
  <c r="AU20" i="104"/>
  <c r="AT20" i="104"/>
  <c r="AR20" i="104"/>
  <c r="AQ20" i="104"/>
  <c r="AP20" i="104"/>
  <c r="AO20" i="104"/>
  <c r="AN20" i="104"/>
  <c r="AM20" i="104"/>
  <c r="AL20" i="104"/>
  <c r="AK20" i="104"/>
  <c r="AJ20" i="104"/>
  <c r="AI20" i="104"/>
  <c r="AH20" i="104"/>
  <c r="AG20" i="104"/>
  <c r="AF20" i="104"/>
  <c r="AE20" i="104"/>
  <c r="AD20" i="104"/>
  <c r="AC20" i="104"/>
  <c r="AB20" i="104"/>
  <c r="AX19" i="104"/>
  <c r="AW19" i="104"/>
  <c r="AU19" i="104"/>
  <c r="AT19" i="104"/>
  <c r="AR19" i="104"/>
  <c r="AQ19" i="104"/>
  <c r="AP19" i="104"/>
  <c r="AO19" i="104"/>
  <c r="AN19" i="104"/>
  <c r="AM19" i="104"/>
  <c r="AL19" i="104"/>
  <c r="AK19" i="104"/>
  <c r="AJ19" i="104"/>
  <c r="AI19" i="104"/>
  <c r="AH19" i="104"/>
  <c r="AG19" i="104"/>
  <c r="AF19" i="104"/>
  <c r="AE19" i="104"/>
  <c r="AD19" i="104"/>
  <c r="AC19" i="104"/>
  <c r="AB19" i="104"/>
  <c r="AX18" i="104"/>
  <c r="AW18" i="104"/>
  <c r="AU18" i="104"/>
  <c r="AT18" i="104"/>
  <c r="AR18" i="104"/>
  <c r="AQ18" i="104"/>
  <c r="AP18" i="104"/>
  <c r="AO18" i="104"/>
  <c r="AN18" i="104"/>
  <c r="AM18" i="104"/>
  <c r="AL18" i="104"/>
  <c r="AK18" i="104"/>
  <c r="AJ18" i="104"/>
  <c r="AI18" i="104"/>
  <c r="AH18" i="104"/>
  <c r="AG18" i="104"/>
  <c r="AF18" i="104"/>
  <c r="AE18" i="104"/>
  <c r="AD18" i="104"/>
  <c r="AC18" i="104"/>
  <c r="AB18" i="104"/>
  <c r="AX17" i="104"/>
  <c r="AW17" i="104"/>
  <c r="AU17" i="104"/>
  <c r="AT17" i="104"/>
  <c r="AR17" i="104"/>
  <c r="AQ17" i="104"/>
  <c r="AP17" i="104"/>
  <c r="AO17" i="104"/>
  <c r="AN17" i="104"/>
  <c r="AM17" i="104"/>
  <c r="AL17" i="104"/>
  <c r="AK17" i="104"/>
  <c r="AJ17" i="104"/>
  <c r="AI17" i="104"/>
  <c r="AH17" i="104"/>
  <c r="AG17" i="104"/>
  <c r="AF17" i="104"/>
  <c r="AE17" i="104"/>
  <c r="AD17" i="104"/>
  <c r="AC17" i="104"/>
  <c r="AB17" i="104"/>
  <c r="AX16" i="104"/>
  <c r="AW16" i="104"/>
  <c r="AU16" i="104"/>
  <c r="AT16" i="104"/>
  <c r="AR16" i="104"/>
  <c r="AQ16" i="104"/>
  <c r="AP16" i="104"/>
  <c r="AO16" i="104"/>
  <c r="AN16" i="104"/>
  <c r="AM16" i="104"/>
  <c r="AL16" i="104"/>
  <c r="AK16" i="104"/>
  <c r="AJ16" i="104"/>
  <c r="AI16" i="104"/>
  <c r="AH16" i="104"/>
  <c r="AG16" i="104"/>
  <c r="AF16" i="104"/>
  <c r="AE16" i="104"/>
  <c r="AD16" i="104"/>
  <c r="AC16" i="104"/>
  <c r="AB16" i="104"/>
  <c r="AX15" i="104"/>
  <c r="AW15" i="104"/>
  <c r="AU15" i="104"/>
  <c r="AT15" i="104"/>
  <c r="AR15" i="104"/>
  <c r="AQ15" i="104"/>
  <c r="AP15" i="104"/>
  <c r="AO15" i="104"/>
  <c r="AN15" i="104"/>
  <c r="AM15" i="104"/>
  <c r="AL15" i="104"/>
  <c r="AK15" i="104"/>
  <c r="AJ15" i="104"/>
  <c r="AI15" i="104"/>
  <c r="AH15" i="104"/>
  <c r="AG15" i="104"/>
  <c r="AF15" i="104"/>
  <c r="AE15" i="104"/>
  <c r="AD15" i="104"/>
  <c r="AC15" i="104"/>
  <c r="AB15" i="104"/>
  <c r="AX14" i="104"/>
  <c r="AU14" i="104"/>
  <c r="AT14" i="104"/>
  <c r="AR14" i="104"/>
  <c r="AQ14" i="104"/>
  <c r="AP14" i="104"/>
  <c r="AO14" i="104"/>
  <c r="AN14" i="104"/>
  <c r="AM14" i="104"/>
  <c r="AL14" i="104"/>
  <c r="AK14" i="104"/>
  <c r="AJ14" i="104"/>
  <c r="AI14" i="104"/>
  <c r="AH14" i="104"/>
  <c r="AG14" i="104"/>
  <c r="AF14" i="104"/>
  <c r="AE14" i="104"/>
  <c r="AD14" i="104"/>
  <c r="AC14" i="104"/>
  <c r="AB14" i="104"/>
  <c r="AX13" i="104"/>
  <c r="AW13" i="104"/>
  <c r="AU13" i="104"/>
  <c r="AT13" i="104"/>
  <c r="AR13" i="104"/>
  <c r="AQ13" i="104"/>
  <c r="AP13" i="104"/>
  <c r="AO13" i="104"/>
  <c r="AN13" i="104"/>
  <c r="AM13" i="104"/>
  <c r="AL13" i="104"/>
  <c r="AK13" i="104"/>
  <c r="AJ13" i="104"/>
  <c r="AI13" i="104"/>
  <c r="AH13" i="104"/>
  <c r="AG13" i="104"/>
  <c r="AF13" i="104"/>
  <c r="AE13" i="104"/>
  <c r="AD13" i="104"/>
  <c r="AC13" i="104"/>
  <c r="AB13" i="104"/>
  <c r="AX12" i="104"/>
  <c r="AU12" i="104"/>
  <c r="AT12" i="104"/>
  <c r="AR12" i="104"/>
  <c r="AQ12" i="104"/>
  <c r="AP12" i="104"/>
  <c r="AO12" i="104"/>
  <c r="AN12" i="104"/>
  <c r="AM12" i="104"/>
  <c r="AL12" i="104"/>
  <c r="AK12" i="104"/>
  <c r="AJ12" i="104"/>
  <c r="AI12" i="104"/>
  <c r="AH12" i="104"/>
  <c r="AG12" i="104"/>
  <c r="AF12" i="104"/>
  <c r="AE12" i="104"/>
  <c r="AD12" i="104"/>
  <c r="AC12" i="104"/>
  <c r="AB12" i="104"/>
  <c r="AX11" i="104"/>
  <c r="AW11" i="104"/>
  <c r="AU11" i="104"/>
  <c r="AT11" i="104"/>
  <c r="AR11" i="104"/>
  <c r="AQ11" i="104"/>
  <c r="AP11" i="104"/>
  <c r="AO11" i="104"/>
  <c r="AN11" i="104"/>
  <c r="AM11" i="104"/>
  <c r="AL11" i="104"/>
  <c r="AK11" i="104"/>
  <c r="AJ11" i="104"/>
  <c r="AI11" i="104"/>
  <c r="AH11" i="104"/>
  <c r="AG11" i="104"/>
  <c r="AF11" i="104"/>
  <c r="AE11" i="104"/>
  <c r="AD11" i="104"/>
  <c r="AC11" i="104"/>
  <c r="AB11" i="104"/>
  <c r="AX10" i="104"/>
  <c r="AW10" i="104"/>
  <c r="AU10" i="104"/>
  <c r="AT10" i="104"/>
  <c r="AR10" i="104"/>
  <c r="AQ10" i="104"/>
  <c r="AP10" i="104"/>
  <c r="AO10" i="104"/>
  <c r="AN10" i="104"/>
  <c r="AM10" i="104"/>
  <c r="AL10" i="104"/>
  <c r="AK10" i="104"/>
  <c r="AJ10" i="104"/>
  <c r="AI10" i="104"/>
  <c r="AH10" i="104"/>
  <c r="AG10" i="104"/>
  <c r="AF10" i="104"/>
  <c r="AE10" i="104"/>
  <c r="AD10" i="104"/>
  <c r="AC10" i="104"/>
  <c r="AB10" i="104"/>
  <c r="AX9" i="104"/>
  <c r="AW9" i="104"/>
  <c r="AU9" i="104"/>
  <c r="AT9" i="104"/>
  <c r="AR9" i="104"/>
  <c r="AQ9" i="104"/>
  <c r="AP9" i="104"/>
  <c r="AO9" i="104"/>
  <c r="AN9" i="104"/>
  <c r="AM9" i="104"/>
  <c r="AL9" i="104"/>
  <c r="AK9" i="104"/>
  <c r="AJ9" i="104"/>
  <c r="AI9" i="104"/>
  <c r="AH9" i="104"/>
  <c r="AG9" i="104"/>
  <c r="AF9" i="104"/>
  <c r="AE9" i="104"/>
  <c r="AD9" i="104"/>
  <c r="AC9" i="104"/>
  <c r="AB9" i="104"/>
  <c r="AX8" i="104"/>
  <c r="AW8" i="104"/>
  <c r="AU8" i="104"/>
  <c r="AT8" i="104"/>
  <c r="AR8" i="104"/>
  <c r="AQ8" i="104"/>
  <c r="AP8" i="104"/>
  <c r="AO8" i="104"/>
  <c r="AN8" i="104"/>
  <c r="AM8" i="104"/>
  <c r="AL8" i="104"/>
  <c r="AK8" i="104"/>
  <c r="AJ8" i="104"/>
  <c r="AI8" i="104"/>
  <c r="AH8" i="104"/>
  <c r="AG8" i="104"/>
  <c r="AF8" i="104"/>
  <c r="AE8" i="104"/>
  <c r="AD8" i="104"/>
  <c r="AC8" i="104"/>
  <c r="AB8" i="104"/>
  <c r="AX7" i="104"/>
  <c r="AW7" i="104"/>
  <c r="AU7" i="104"/>
  <c r="AT7" i="104"/>
  <c r="AR7" i="104"/>
  <c r="AQ7" i="104"/>
  <c r="AP7" i="104"/>
  <c r="AO7" i="104"/>
  <c r="AN7" i="104"/>
  <c r="AM7" i="104"/>
  <c r="AL7" i="104"/>
  <c r="AK7" i="104"/>
  <c r="AJ7" i="104"/>
  <c r="AI7" i="104"/>
  <c r="AH7" i="104"/>
  <c r="AG7" i="104"/>
  <c r="AF7" i="104"/>
  <c r="AE7" i="104"/>
  <c r="AD7" i="104"/>
  <c r="AC7" i="104"/>
  <c r="AB7" i="104"/>
  <c r="AX6" i="104"/>
  <c r="AW6" i="104"/>
  <c r="AU6" i="104"/>
  <c r="AT6" i="104"/>
  <c r="AR6" i="104"/>
  <c r="AQ6" i="104"/>
  <c r="AP6" i="104"/>
  <c r="AO6" i="104"/>
  <c r="AN6" i="104"/>
  <c r="AM6" i="104"/>
  <c r="AL6" i="104"/>
  <c r="AK6" i="104"/>
  <c r="AJ6" i="104"/>
  <c r="AI6" i="104"/>
  <c r="AH6" i="104"/>
  <c r="AG6" i="104"/>
  <c r="AF6" i="104"/>
  <c r="AE6" i="104"/>
  <c r="AD6" i="104"/>
  <c r="AC6" i="104"/>
  <c r="AB6" i="104"/>
  <c r="AX5" i="104"/>
  <c r="AW5" i="104"/>
  <c r="AU5" i="104"/>
  <c r="AT5" i="104"/>
  <c r="AR5" i="104"/>
  <c r="AQ5" i="104"/>
  <c r="AP5" i="104"/>
  <c r="AO5" i="104"/>
  <c r="AN5" i="104"/>
  <c r="AM5" i="104"/>
  <c r="AL5" i="104"/>
  <c r="AK5" i="104"/>
  <c r="AJ5" i="104"/>
  <c r="AI5" i="104"/>
  <c r="AH5" i="104"/>
  <c r="AG5" i="104"/>
  <c r="AF5" i="104"/>
  <c r="AE5" i="104"/>
  <c r="AD5" i="104"/>
  <c r="AC5" i="104"/>
  <c r="AB5" i="104"/>
  <c r="AX4" i="104"/>
  <c r="AW4" i="104"/>
  <c r="AU4" i="104"/>
  <c r="AT4" i="104"/>
  <c r="AR4" i="104"/>
  <c r="AQ4" i="104"/>
  <c r="AP4" i="104"/>
  <c r="AO4" i="104"/>
  <c r="AN4" i="104"/>
  <c r="AM4" i="104"/>
  <c r="AL4" i="104"/>
  <c r="AK4" i="104"/>
  <c r="AJ4" i="104"/>
  <c r="AI4" i="104"/>
  <c r="AH4" i="104"/>
  <c r="AG4" i="104"/>
  <c r="AF4" i="104"/>
  <c r="AE4" i="104"/>
  <c r="AD4" i="104"/>
  <c r="AC4" i="104"/>
  <c r="AB4" i="104"/>
  <c r="AX3" i="104"/>
  <c r="AW3" i="104"/>
  <c r="AU3" i="104"/>
  <c r="AT3" i="104"/>
  <c r="AR3" i="104"/>
  <c r="AQ3" i="104"/>
  <c r="AP3" i="104"/>
  <c r="AO3" i="104"/>
  <c r="AN3" i="104"/>
  <c r="AM3" i="104"/>
  <c r="AL3" i="104"/>
  <c r="AK3" i="104"/>
  <c r="AJ3" i="104"/>
  <c r="AI3" i="104"/>
  <c r="AH3" i="104"/>
  <c r="AG3" i="104"/>
  <c r="AF3" i="104"/>
  <c r="AE3" i="104"/>
  <c r="AD3" i="104"/>
  <c r="AC3" i="104"/>
  <c r="AB3" i="104"/>
  <c r="B41" i="105" l="1"/>
  <c r="M42" i="25" s="1"/>
  <c r="C41" i="104"/>
  <c r="AD42" i="25" s="1"/>
  <c r="C27" i="104"/>
  <c r="AD5" i="25" s="1"/>
  <c r="C31" i="104"/>
  <c r="AD4" i="25" s="1"/>
  <c r="C35" i="104"/>
  <c r="AD28" i="25" s="1"/>
  <c r="C20" i="104"/>
  <c r="AD12" i="25" s="1"/>
  <c r="C24" i="104"/>
  <c r="AD22" i="25" s="1"/>
  <c r="C28" i="104"/>
  <c r="AD8" i="25" s="1"/>
  <c r="C32" i="104"/>
  <c r="AD27" i="25" s="1"/>
  <c r="C7" i="104"/>
  <c r="AD31" i="25" s="1"/>
  <c r="H51" i="104"/>
  <c r="H41" i="104" s="1"/>
  <c r="AF41" i="104" s="1"/>
  <c r="C6" i="104"/>
  <c r="AD7" i="25" s="1"/>
  <c r="C18" i="104"/>
  <c r="AD35" i="25" s="1"/>
  <c r="C30" i="104"/>
  <c r="AD33" i="25" s="1"/>
  <c r="C34" i="104"/>
  <c r="AD3" i="25" s="1"/>
  <c r="C38" i="104"/>
  <c r="AD38" i="25" s="1"/>
  <c r="C9" i="104"/>
  <c r="AD25" i="25" s="1"/>
  <c r="C21" i="104"/>
  <c r="AD21" i="25" s="1"/>
  <c r="C25" i="104"/>
  <c r="AD17" i="25" s="1"/>
  <c r="C29" i="104"/>
  <c r="AD10" i="25" s="1"/>
  <c r="C33" i="104"/>
  <c r="AD24" i="25" s="1"/>
  <c r="D51" i="104"/>
  <c r="D41" i="104" s="1"/>
  <c r="AB41" i="104" s="1"/>
  <c r="L51" i="104"/>
  <c r="L41" i="104" s="1"/>
  <c r="AJ41" i="104" s="1"/>
  <c r="T51" i="104"/>
  <c r="T41" i="104" s="1"/>
  <c r="AR41" i="104" s="1"/>
  <c r="B20" i="104"/>
  <c r="L12" i="25" s="1"/>
  <c r="B23" i="104"/>
  <c r="L18" i="25" s="1"/>
  <c r="C26" i="104"/>
  <c r="AD36" i="25" s="1"/>
  <c r="C3" i="104"/>
  <c r="AD20" i="25" s="1"/>
  <c r="C13" i="104"/>
  <c r="AD30" i="25" s="1"/>
  <c r="C15" i="104"/>
  <c r="AD32" i="25" s="1"/>
  <c r="C16" i="104"/>
  <c r="AD16" i="25" s="1"/>
  <c r="C17" i="104"/>
  <c r="AD11" i="25" s="1"/>
  <c r="B31" i="104"/>
  <c r="L4" i="25" s="1"/>
  <c r="C36" i="104"/>
  <c r="AD6" i="25" s="1"/>
  <c r="B8" i="104"/>
  <c r="L29" i="25" s="1"/>
  <c r="B14" i="104"/>
  <c r="L37" i="25" s="1"/>
  <c r="B25" i="104"/>
  <c r="L17" i="25" s="1"/>
  <c r="B29" i="104"/>
  <c r="L10" i="25" s="1"/>
  <c r="B34" i="104"/>
  <c r="L3" i="25" s="1"/>
  <c r="C39" i="104"/>
  <c r="AD14" i="25" s="1"/>
  <c r="G51" i="104"/>
  <c r="G41" i="104" s="1"/>
  <c r="AE41" i="104" s="1"/>
  <c r="O51" i="104"/>
  <c r="O41" i="104" s="1"/>
  <c r="AM41" i="104" s="1"/>
  <c r="W51" i="104"/>
  <c r="W41" i="104" s="1"/>
  <c r="AU41" i="104" s="1"/>
  <c r="B28" i="104"/>
  <c r="L8" i="25" s="1"/>
  <c r="B12" i="104"/>
  <c r="L9" i="25" s="1"/>
  <c r="B13" i="104"/>
  <c r="L30" i="25" s="1"/>
  <c r="B17" i="104"/>
  <c r="L11" i="25" s="1"/>
  <c r="C23" i="104"/>
  <c r="AD18" i="25" s="1"/>
  <c r="B37" i="104"/>
  <c r="L40" i="25" s="1"/>
  <c r="B40" i="104"/>
  <c r="L13" i="25" s="1"/>
  <c r="I51" i="104"/>
  <c r="I41" i="104" s="1"/>
  <c r="AG41" i="104" s="1"/>
  <c r="Q51" i="104"/>
  <c r="Q41" i="104" s="1"/>
  <c r="AO41" i="104" s="1"/>
  <c r="B3" i="104"/>
  <c r="L20" i="25" s="1"/>
  <c r="B4" i="104"/>
  <c r="L34" i="25" s="1"/>
  <c r="C8" i="104"/>
  <c r="AD29" i="25" s="1"/>
  <c r="B18" i="104"/>
  <c r="L35" i="25" s="1"/>
  <c r="B19" i="104"/>
  <c r="L39" i="25" s="1"/>
  <c r="C22" i="104"/>
  <c r="AD26" i="25" s="1"/>
  <c r="B27" i="104"/>
  <c r="L5" i="25" s="1"/>
  <c r="C37" i="104"/>
  <c r="AD40" i="25" s="1"/>
  <c r="J51" i="104"/>
  <c r="J41" i="104" s="1"/>
  <c r="AH41" i="104" s="1"/>
  <c r="R51" i="104"/>
  <c r="R41" i="104" s="1"/>
  <c r="AP41" i="104" s="1"/>
  <c r="B32" i="104"/>
  <c r="L27" i="25" s="1"/>
  <c r="B5" i="104"/>
  <c r="L19" i="25" s="1"/>
  <c r="B6" i="104"/>
  <c r="L7" i="25" s="1"/>
  <c r="B7" i="104"/>
  <c r="L31" i="25" s="1"/>
  <c r="C10" i="104"/>
  <c r="AD23" i="25" s="1"/>
  <c r="C11" i="104"/>
  <c r="AD15" i="25" s="1"/>
  <c r="B26" i="104"/>
  <c r="L36" i="25" s="1"/>
  <c r="B36" i="104"/>
  <c r="L6" i="25" s="1"/>
  <c r="K51" i="104"/>
  <c r="K41" i="104" s="1"/>
  <c r="AI41" i="104" s="1"/>
  <c r="S51" i="104"/>
  <c r="S41" i="104" s="1"/>
  <c r="AQ41" i="104" s="1"/>
  <c r="B11" i="104"/>
  <c r="L15" i="25" s="1"/>
  <c r="B21" i="104"/>
  <c r="L21" i="25" s="1"/>
  <c r="B22" i="104"/>
  <c r="L26" i="25" s="1"/>
  <c r="B35" i="104"/>
  <c r="L28" i="25" s="1"/>
  <c r="B9" i="104"/>
  <c r="L25" i="25" s="1"/>
  <c r="B10" i="104"/>
  <c r="L23" i="25" s="1"/>
  <c r="B30" i="104"/>
  <c r="L33" i="25" s="1"/>
  <c r="C40" i="104"/>
  <c r="AD13" i="25" s="1"/>
  <c r="E51" i="104"/>
  <c r="E41" i="104" s="1"/>
  <c r="AC41" i="104" s="1"/>
  <c r="M51" i="104"/>
  <c r="M41" i="104" s="1"/>
  <c r="AK41" i="104" s="1"/>
  <c r="U51" i="104"/>
  <c r="U41" i="104" s="1"/>
  <c r="F51" i="104"/>
  <c r="F41" i="104" s="1"/>
  <c r="AD41" i="104" s="1"/>
  <c r="N51" i="104"/>
  <c r="N41" i="104" s="1"/>
  <c r="AL41" i="104" s="1"/>
  <c r="V51" i="104"/>
  <c r="V41" i="104" s="1"/>
  <c r="AT41" i="104" s="1"/>
  <c r="B39" i="104"/>
  <c r="L14" i="25" s="1"/>
  <c r="B24" i="104"/>
  <c r="L22" i="25" s="1"/>
  <c r="B38" i="104"/>
  <c r="L38" i="25" s="1"/>
  <c r="C4" i="104"/>
  <c r="AD34" i="25" s="1"/>
  <c r="C5" i="104"/>
  <c r="AD19" i="25" s="1"/>
  <c r="B15" i="104"/>
  <c r="L32" i="25" s="1"/>
  <c r="B16" i="104"/>
  <c r="L16" i="25" s="1"/>
  <c r="C19" i="104"/>
  <c r="AD39" i="25" s="1"/>
  <c r="B33" i="104"/>
  <c r="L24" i="25" s="1"/>
  <c r="AB26" i="101"/>
  <c r="AC26" i="101"/>
  <c r="AD26" i="101"/>
  <c r="AE26" i="101"/>
  <c r="AF26" i="101"/>
  <c r="AG26" i="101"/>
  <c r="AH26" i="101"/>
  <c r="AI26" i="101"/>
  <c r="AJ26" i="101"/>
  <c r="AK26" i="101"/>
  <c r="AL26" i="101"/>
  <c r="AM26" i="101"/>
  <c r="AN26" i="101"/>
  <c r="AO26" i="101"/>
  <c r="AP26" i="101"/>
  <c r="AQ26" i="101"/>
  <c r="AR26" i="101"/>
  <c r="AS26" i="101"/>
  <c r="AT26" i="101"/>
  <c r="AU26" i="101"/>
  <c r="AW26" i="101"/>
  <c r="AX26" i="101"/>
  <c r="C26" i="101" s="1"/>
  <c r="AB36" i="25" s="1"/>
  <c r="B41" i="104" l="1"/>
  <c r="L42" i="25" s="1"/>
  <c r="B26" i="101"/>
  <c r="J36" i="25" s="1"/>
  <c r="B53" i="103"/>
  <c r="K45" i="25" s="1"/>
  <c r="W50" i="103"/>
  <c r="V50" i="103"/>
  <c r="U50" i="103"/>
  <c r="T50" i="103"/>
  <c r="S50" i="103"/>
  <c r="R50" i="103"/>
  <c r="Q50" i="103"/>
  <c r="P50" i="103"/>
  <c r="O50" i="103"/>
  <c r="N50" i="103"/>
  <c r="M50" i="103"/>
  <c r="L50" i="103"/>
  <c r="K50" i="103"/>
  <c r="J50" i="103"/>
  <c r="I50" i="103"/>
  <c r="H50" i="103"/>
  <c r="G50" i="103"/>
  <c r="F50" i="103"/>
  <c r="E50" i="103"/>
  <c r="D50" i="103"/>
  <c r="W49" i="103"/>
  <c r="V49" i="103"/>
  <c r="U49" i="103"/>
  <c r="T49" i="103"/>
  <c r="S49" i="103"/>
  <c r="R49" i="103"/>
  <c r="Q49" i="103"/>
  <c r="P49" i="103"/>
  <c r="O49" i="103"/>
  <c r="N49" i="103"/>
  <c r="M49" i="103"/>
  <c r="L49" i="103"/>
  <c r="K49" i="103"/>
  <c r="J49" i="103"/>
  <c r="I49" i="103"/>
  <c r="H49" i="103"/>
  <c r="G49" i="103"/>
  <c r="F49" i="103"/>
  <c r="E49" i="103"/>
  <c r="D49" i="103"/>
  <c r="AX41" i="103"/>
  <c r="AW41" i="103"/>
  <c r="AX40" i="103"/>
  <c r="AW40" i="103"/>
  <c r="AU40" i="103"/>
  <c r="AT40" i="103"/>
  <c r="AS40" i="103"/>
  <c r="AR40" i="103"/>
  <c r="AQ40" i="103"/>
  <c r="AP40" i="103"/>
  <c r="AO40" i="103"/>
  <c r="AN40" i="103"/>
  <c r="AM40" i="103"/>
  <c r="AL40" i="103"/>
  <c r="AK40" i="103"/>
  <c r="AJ40" i="103"/>
  <c r="AI40" i="103"/>
  <c r="AH40" i="103"/>
  <c r="AG40" i="103"/>
  <c r="AF40" i="103"/>
  <c r="AE40" i="103"/>
  <c r="AD40" i="103"/>
  <c r="AC40" i="103"/>
  <c r="AB40" i="103"/>
  <c r="AX39" i="103"/>
  <c r="AW39" i="103"/>
  <c r="AU39" i="103"/>
  <c r="AT39" i="103"/>
  <c r="AS39" i="103"/>
  <c r="AR39" i="103"/>
  <c r="AQ39" i="103"/>
  <c r="AP39" i="103"/>
  <c r="AO39" i="103"/>
  <c r="AN39" i="103"/>
  <c r="AM39" i="103"/>
  <c r="AL39" i="103"/>
  <c r="AK39" i="103"/>
  <c r="AJ39" i="103"/>
  <c r="AI39" i="103"/>
  <c r="AH39" i="103"/>
  <c r="AG39" i="103"/>
  <c r="AF39" i="103"/>
  <c r="AE39" i="103"/>
  <c r="AD39" i="103"/>
  <c r="AC39" i="103"/>
  <c r="AB39" i="103"/>
  <c r="AX38" i="103"/>
  <c r="AW38" i="103"/>
  <c r="AU38" i="103"/>
  <c r="AT38" i="103"/>
  <c r="AS38" i="103"/>
  <c r="AR38" i="103"/>
  <c r="AQ38" i="103"/>
  <c r="AP38" i="103"/>
  <c r="AO38" i="103"/>
  <c r="AN38" i="103"/>
  <c r="AM38" i="103"/>
  <c r="AL38" i="103"/>
  <c r="AK38" i="103"/>
  <c r="AJ38" i="103"/>
  <c r="AI38" i="103"/>
  <c r="AH38" i="103"/>
  <c r="AG38" i="103"/>
  <c r="AF38" i="103"/>
  <c r="AE38" i="103"/>
  <c r="AD38" i="103"/>
  <c r="AC38" i="103"/>
  <c r="AB38" i="103"/>
  <c r="AX37" i="103"/>
  <c r="AW37" i="103"/>
  <c r="AU37" i="103"/>
  <c r="AT37" i="103"/>
  <c r="AS37" i="103"/>
  <c r="AR37" i="103"/>
  <c r="AQ37" i="103"/>
  <c r="AP37" i="103"/>
  <c r="AO37" i="103"/>
  <c r="AN37" i="103"/>
  <c r="AM37" i="103"/>
  <c r="AL37" i="103"/>
  <c r="AK37" i="103"/>
  <c r="AJ37" i="103"/>
  <c r="AI37" i="103"/>
  <c r="AH37" i="103"/>
  <c r="AG37" i="103"/>
  <c r="AF37" i="103"/>
  <c r="AE37" i="103"/>
  <c r="AD37" i="103"/>
  <c r="AC37" i="103"/>
  <c r="AB37" i="103"/>
  <c r="AX36" i="103"/>
  <c r="AW36" i="103"/>
  <c r="AU36" i="103"/>
  <c r="AT36" i="103"/>
  <c r="AS36" i="103"/>
  <c r="AR36" i="103"/>
  <c r="AQ36" i="103"/>
  <c r="AP36" i="103"/>
  <c r="AO36" i="103"/>
  <c r="AN36" i="103"/>
  <c r="AM36" i="103"/>
  <c r="AL36" i="103"/>
  <c r="AK36" i="103"/>
  <c r="AJ36" i="103"/>
  <c r="AI36" i="103"/>
  <c r="AH36" i="103"/>
  <c r="AG36" i="103"/>
  <c r="AF36" i="103"/>
  <c r="AE36" i="103"/>
  <c r="AD36" i="103"/>
  <c r="AC36" i="103"/>
  <c r="AB36" i="103"/>
  <c r="AX35" i="103"/>
  <c r="AW35" i="103"/>
  <c r="AU35" i="103"/>
  <c r="AT35" i="103"/>
  <c r="AS35" i="103"/>
  <c r="AR35" i="103"/>
  <c r="AQ35" i="103"/>
  <c r="AP35" i="103"/>
  <c r="AO35" i="103"/>
  <c r="AN35" i="103"/>
  <c r="AM35" i="103"/>
  <c r="AL35" i="103"/>
  <c r="AK35" i="103"/>
  <c r="AJ35" i="103"/>
  <c r="AI35" i="103"/>
  <c r="AH35" i="103"/>
  <c r="AG35" i="103"/>
  <c r="AF35" i="103"/>
  <c r="AE35" i="103"/>
  <c r="AD35" i="103"/>
  <c r="AC35" i="103"/>
  <c r="AB35" i="103"/>
  <c r="AX34" i="103"/>
  <c r="AW34" i="103"/>
  <c r="AU34" i="103"/>
  <c r="AT34" i="103"/>
  <c r="AS34" i="103"/>
  <c r="AR34" i="103"/>
  <c r="AQ34" i="103"/>
  <c r="AP34" i="103"/>
  <c r="AO34" i="103"/>
  <c r="AN34" i="103"/>
  <c r="AM34" i="103"/>
  <c r="AL34" i="103"/>
  <c r="AK34" i="103"/>
  <c r="AJ34" i="103"/>
  <c r="AI34" i="103"/>
  <c r="AH34" i="103"/>
  <c r="AG34" i="103"/>
  <c r="AF34" i="103"/>
  <c r="AE34" i="103"/>
  <c r="AD34" i="103"/>
  <c r="AC34" i="103"/>
  <c r="AB34" i="103"/>
  <c r="AX33" i="103"/>
  <c r="AW33" i="103"/>
  <c r="AU33" i="103"/>
  <c r="AT33" i="103"/>
  <c r="AS33" i="103"/>
  <c r="AR33" i="103"/>
  <c r="AQ33" i="103"/>
  <c r="AP33" i="103"/>
  <c r="AO33" i="103"/>
  <c r="AN33" i="103"/>
  <c r="AM33" i="103"/>
  <c r="AL33" i="103"/>
  <c r="AK33" i="103"/>
  <c r="AJ33" i="103"/>
  <c r="AI33" i="103"/>
  <c r="AH33" i="103"/>
  <c r="AG33" i="103"/>
  <c r="AF33" i="103"/>
  <c r="AE33" i="103"/>
  <c r="AD33" i="103"/>
  <c r="AC33" i="103"/>
  <c r="AB33" i="103"/>
  <c r="AX32" i="103"/>
  <c r="AW32" i="103"/>
  <c r="AU32" i="103"/>
  <c r="AT32" i="103"/>
  <c r="AS32" i="103"/>
  <c r="AR32" i="103"/>
  <c r="AQ32" i="103"/>
  <c r="AP32" i="103"/>
  <c r="AO32" i="103"/>
  <c r="AN32" i="103"/>
  <c r="AM32" i="103"/>
  <c r="AL32" i="103"/>
  <c r="AK32" i="103"/>
  <c r="AJ32" i="103"/>
  <c r="AI32" i="103"/>
  <c r="AH32" i="103"/>
  <c r="AG32" i="103"/>
  <c r="AF32" i="103"/>
  <c r="AE32" i="103"/>
  <c r="AD32" i="103"/>
  <c r="AC32" i="103"/>
  <c r="AB32" i="103"/>
  <c r="AX31" i="103"/>
  <c r="AW31" i="103"/>
  <c r="AU31" i="103"/>
  <c r="AT31" i="103"/>
  <c r="AS31" i="103"/>
  <c r="AR31" i="103"/>
  <c r="AQ31" i="103"/>
  <c r="AP31" i="103"/>
  <c r="AO31" i="103"/>
  <c r="AN31" i="103"/>
  <c r="AM31" i="103"/>
  <c r="AL31" i="103"/>
  <c r="AK31" i="103"/>
  <c r="AJ31" i="103"/>
  <c r="AI31" i="103"/>
  <c r="AH31" i="103"/>
  <c r="AG31" i="103"/>
  <c r="AF31" i="103"/>
  <c r="AE31" i="103"/>
  <c r="AD31" i="103"/>
  <c r="AC31" i="103"/>
  <c r="AB31" i="103"/>
  <c r="AX30" i="103"/>
  <c r="AW30" i="103"/>
  <c r="AU30" i="103"/>
  <c r="AT30" i="103"/>
  <c r="AS30" i="103"/>
  <c r="AR30" i="103"/>
  <c r="AQ30" i="103"/>
  <c r="AP30" i="103"/>
  <c r="AO30" i="103"/>
  <c r="AN30" i="103"/>
  <c r="AM30" i="103"/>
  <c r="AL30" i="103"/>
  <c r="AK30" i="103"/>
  <c r="AJ30" i="103"/>
  <c r="AI30" i="103"/>
  <c r="AH30" i="103"/>
  <c r="AG30" i="103"/>
  <c r="AF30" i="103"/>
  <c r="AE30" i="103"/>
  <c r="AD30" i="103"/>
  <c r="AC30" i="103"/>
  <c r="AB30" i="103"/>
  <c r="AX29" i="103"/>
  <c r="AW29" i="103"/>
  <c r="AU29" i="103"/>
  <c r="AT29" i="103"/>
  <c r="AS29" i="103"/>
  <c r="AR29" i="103"/>
  <c r="AQ29" i="103"/>
  <c r="AP29" i="103"/>
  <c r="AO29" i="103"/>
  <c r="AN29" i="103"/>
  <c r="AM29" i="103"/>
  <c r="AL29" i="103"/>
  <c r="AK29" i="103"/>
  <c r="AJ29" i="103"/>
  <c r="AI29" i="103"/>
  <c r="AH29" i="103"/>
  <c r="AG29" i="103"/>
  <c r="AF29" i="103"/>
  <c r="AE29" i="103"/>
  <c r="AD29" i="103"/>
  <c r="AC29" i="103"/>
  <c r="AB29" i="103"/>
  <c r="AX28" i="103"/>
  <c r="AW28" i="103"/>
  <c r="AU28" i="103"/>
  <c r="AT28" i="103"/>
  <c r="AS28" i="103"/>
  <c r="AR28" i="103"/>
  <c r="AQ28" i="103"/>
  <c r="AP28" i="103"/>
  <c r="AO28" i="103"/>
  <c r="AN28" i="103"/>
  <c r="AM28" i="103"/>
  <c r="AL28" i="103"/>
  <c r="AK28" i="103"/>
  <c r="AJ28" i="103"/>
  <c r="AI28" i="103"/>
  <c r="AH28" i="103"/>
  <c r="AG28" i="103"/>
  <c r="AF28" i="103"/>
  <c r="AE28" i="103"/>
  <c r="AD28" i="103"/>
  <c r="AC28" i="103"/>
  <c r="AB28" i="103"/>
  <c r="AX27" i="103"/>
  <c r="AW27" i="103"/>
  <c r="AU27" i="103"/>
  <c r="AT27" i="103"/>
  <c r="AS27" i="103"/>
  <c r="AR27" i="103"/>
  <c r="AQ27" i="103"/>
  <c r="AP27" i="103"/>
  <c r="AO27" i="103"/>
  <c r="AN27" i="103"/>
  <c r="AM27" i="103"/>
  <c r="AL27" i="103"/>
  <c r="AK27" i="103"/>
  <c r="AJ27" i="103"/>
  <c r="AI27" i="103"/>
  <c r="AH27" i="103"/>
  <c r="AG27" i="103"/>
  <c r="AF27" i="103"/>
  <c r="AE27" i="103"/>
  <c r="AD27" i="103"/>
  <c r="AC27" i="103"/>
  <c r="AB27" i="103"/>
  <c r="AX26" i="103"/>
  <c r="AW26" i="103"/>
  <c r="AU26" i="103"/>
  <c r="AT26" i="103"/>
  <c r="AS26" i="103"/>
  <c r="AR26" i="103"/>
  <c r="AQ26" i="103"/>
  <c r="AP26" i="103"/>
  <c r="AO26" i="103"/>
  <c r="AN26" i="103"/>
  <c r="AM26" i="103"/>
  <c r="AL26" i="103"/>
  <c r="AK26" i="103"/>
  <c r="AJ26" i="103"/>
  <c r="AI26" i="103"/>
  <c r="AH26" i="103"/>
  <c r="AG26" i="103"/>
  <c r="AF26" i="103"/>
  <c r="AE26" i="103"/>
  <c r="AD26" i="103"/>
  <c r="AC26" i="103"/>
  <c r="AB26" i="103"/>
  <c r="AX25" i="103"/>
  <c r="AW25" i="103"/>
  <c r="AU25" i="103"/>
  <c r="AT25" i="103"/>
  <c r="AS25" i="103"/>
  <c r="AR25" i="103"/>
  <c r="AQ25" i="103"/>
  <c r="AP25" i="103"/>
  <c r="AO25" i="103"/>
  <c r="AN25" i="103"/>
  <c r="AM25" i="103"/>
  <c r="AL25" i="103"/>
  <c r="AK25" i="103"/>
  <c r="AJ25" i="103"/>
  <c r="AI25" i="103"/>
  <c r="AH25" i="103"/>
  <c r="AG25" i="103"/>
  <c r="AF25" i="103"/>
  <c r="AE25" i="103"/>
  <c r="AD25" i="103"/>
  <c r="AC25" i="103"/>
  <c r="AB25" i="103"/>
  <c r="AX24" i="103"/>
  <c r="AW24" i="103"/>
  <c r="AU24" i="103"/>
  <c r="AT24" i="103"/>
  <c r="AS24" i="103"/>
  <c r="AR24" i="103"/>
  <c r="AQ24" i="103"/>
  <c r="AP24" i="103"/>
  <c r="AO24" i="103"/>
  <c r="AN24" i="103"/>
  <c r="AM24" i="103"/>
  <c r="AL24" i="103"/>
  <c r="AK24" i="103"/>
  <c r="AJ24" i="103"/>
  <c r="AI24" i="103"/>
  <c r="AH24" i="103"/>
  <c r="AG24" i="103"/>
  <c r="AF24" i="103"/>
  <c r="AE24" i="103"/>
  <c r="AD24" i="103"/>
  <c r="AC24" i="103"/>
  <c r="AB24" i="103"/>
  <c r="AX23" i="103"/>
  <c r="AW23" i="103"/>
  <c r="AU23" i="103"/>
  <c r="AT23" i="103"/>
  <c r="AS23" i="103"/>
  <c r="AR23" i="103"/>
  <c r="AQ23" i="103"/>
  <c r="AP23" i="103"/>
  <c r="AO23" i="103"/>
  <c r="AN23" i="103"/>
  <c r="AM23" i="103"/>
  <c r="AL23" i="103"/>
  <c r="AK23" i="103"/>
  <c r="AJ23" i="103"/>
  <c r="AI23" i="103"/>
  <c r="AH23" i="103"/>
  <c r="AG23" i="103"/>
  <c r="AF23" i="103"/>
  <c r="AE23" i="103"/>
  <c r="AD23" i="103"/>
  <c r="AC23" i="103"/>
  <c r="AB23" i="103"/>
  <c r="AX22" i="103"/>
  <c r="AW22" i="103"/>
  <c r="AU22" i="103"/>
  <c r="AT22" i="103"/>
  <c r="AS22" i="103"/>
  <c r="AR22" i="103"/>
  <c r="AQ22" i="103"/>
  <c r="AP22" i="103"/>
  <c r="AO22" i="103"/>
  <c r="AN22" i="103"/>
  <c r="AM22" i="103"/>
  <c r="AL22" i="103"/>
  <c r="AK22" i="103"/>
  <c r="AJ22" i="103"/>
  <c r="AI22" i="103"/>
  <c r="AH22" i="103"/>
  <c r="AG22" i="103"/>
  <c r="AF22" i="103"/>
  <c r="AE22" i="103"/>
  <c r="AD22" i="103"/>
  <c r="AC22" i="103"/>
  <c r="AB22" i="103"/>
  <c r="AX21" i="103"/>
  <c r="AW21" i="103"/>
  <c r="AU21" i="103"/>
  <c r="AT21" i="103"/>
  <c r="AS21" i="103"/>
  <c r="AR21" i="103"/>
  <c r="AQ21" i="103"/>
  <c r="AP21" i="103"/>
  <c r="AO21" i="103"/>
  <c r="AN21" i="103"/>
  <c r="AM21" i="103"/>
  <c r="AL21" i="103"/>
  <c r="AK21" i="103"/>
  <c r="AJ21" i="103"/>
  <c r="AI21" i="103"/>
  <c r="AH21" i="103"/>
  <c r="AG21" i="103"/>
  <c r="AF21" i="103"/>
  <c r="AE21" i="103"/>
  <c r="AD21" i="103"/>
  <c r="AC21" i="103"/>
  <c r="AB21" i="103"/>
  <c r="AX20" i="103"/>
  <c r="AW20" i="103"/>
  <c r="AU20" i="103"/>
  <c r="AT20" i="103"/>
  <c r="AS20" i="103"/>
  <c r="AR20" i="103"/>
  <c r="AQ20" i="103"/>
  <c r="AP20" i="103"/>
  <c r="AO20" i="103"/>
  <c r="AN20" i="103"/>
  <c r="AM20" i="103"/>
  <c r="AL20" i="103"/>
  <c r="AK20" i="103"/>
  <c r="AJ20" i="103"/>
  <c r="AI20" i="103"/>
  <c r="AH20" i="103"/>
  <c r="AG20" i="103"/>
  <c r="AF20" i="103"/>
  <c r="AE20" i="103"/>
  <c r="AD20" i="103"/>
  <c r="AC20" i="103"/>
  <c r="AB20" i="103"/>
  <c r="AX19" i="103"/>
  <c r="AW19" i="103"/>
  <c r="AU19" i="103"/>
  <c r="AT19" i="103"/>
  <c r="AS19" i="103"/>
  <c r="AR19" i="103"/>
  <c r="AQ19" i="103"/>
  <c r="AP19" i="103"/>
  <c r="AO19" i="103"/>
  <c r="AN19" i="103"/>
  <c r="AM19" i="103"/>
  <c r="AL19" i="103"/>
  <c r="AK19" i="103"/>
  <c r="AJ19" i="103"/>
  <c r="AI19" i="103"/>
  <c r="AH19" i="103"/>
  <c r="AG19" i="103"/>
  <c r="AF19" i="103"/>
  <c r="AE19" i="103"/>
  <c r="AD19" i="103"/>
  <c r="AC19" i="103"/>
  <c r="AB19" i="103"/>
  <c r="AX18" i="103"/>
  <c r="AW18" i="103"/>
  <c r="AU18" i="103"/>
  <c r="AT18" i="103"/>
  <c r="AS18" i="103"/>
  <c r="AR18" i="103"/>
  <c r="AQ18" i="103"/>
  <c r="AP18" i="103"/>
  <c r="AO18" i="103"/>
  <c r="AN18" i="103"/>
  <c r="AM18" i="103"/>
  <c r="AL18" i="103"/>
  <c r="AK18" i="103"/>
  <c r="AJ18" i="103"/>
  <c r="AI18" i="103"/>
  <c r="AH18" i="103"/>
  <c r="AG18" i="103"/>
  <c r="AF18" i="103"/>
  <c r="AE18" i="103"/>
  <c r="AD18" i="103"/>
  <c r="AC18" i="103"/>
  <c r="AB18" i="103"/>
  <c r="AX17" i="103"/>
  <c r="AW17" i="103"/>
  <c r="AU17" i="103"/>
  <c r="AT17" i="103"/>
  <c r="AS17" i="103"/>
  <c r="AR17" i="103"/>
  <c r="AQ17" i="103"/>
  <c r="AP17" i="103"/>
  <c r="AO17" i="103"/>
  <c r="AN17" i="103"/>
  <c r="AM17" i="103"/>
  <c r="AL17" i="103"/>
  <c r="AK17" i="103"/>
  <c r="AJ17" i="103"/>
  <c r="AI17" i="103"/>
  <c r="AH17" i="103"/>
  <c r="AG17" i="103"/>
  <c r="AF17" i="103"/>
  <c r="AE17" i="103"/>
  <c r="AD17" i="103"/>
  <c r="AC17" i="103"/>
  <c r="AB17" i="103"/>
  <c r="AX16" i="103"/>
  <c r="AW16" i="103"/>
  <c r="AU16" i="103"/>
  <c r="AT16" i="103"/>
  <c r="AS16" i="103"/>
  <c r="AR16" i="103"/>
  <c r="AQ16" i="103"/>
  <c r="AP16" i="103"/>
  <c r="AO16" i="103"/>
  <c r="AN16" i="103"/>
  <c r="AM16" i="103"/>
  <c r="AL16" i="103"/>
  <c r="AK16" i="103"/>
  <c r="AJ16" i="103"/>
  <c r="AI16" i="103"/>
  <c r="AH16" i="103"/>
  <c r="AG16" i="103"/>
  <c r="AF16" i="103"/>
  <c r="AE16" i="103"/>
  <c r="AD16" i="103"/>
  <c r="AC16" i="103"/>
  <c r="AB16" i="103"/>
  <c r="AX15" i="103"/>
  <c r="AW15" i="103"/>
  <c r="AU15" i="103"/>
  <c r="AT15" i="103"/>
  <c r="AS15" i="103"/>
  <c r="AR15" i="103"/>
  <c r="AQ15" i="103"/>
  <c r="AP15" i="103"/>
  <c r="AO15" i="103"/>
  <c r="AN15" i="103"/>
  <c r="AM15" i="103"/>
  <c r="AL15" i="103"/>
  <c r="AK15" i="103"/>
  <c r="AJ15" i="103"/>
  <c r="AI15" i="103"/>
  <c r="AH15" i="103"/>
  <c r="AG15" i="103"/>
  <c r="AF15" i="103"/>
  <c r="AE15" i="103"/>
  <c r="AD15" i="103"/>
  <c r="AC15" i="103"/>
  <c r="AB15" i="103"/>
  <c r="AX14" i="103"/>
  <c r="AW14" i="103"/>
  <c r="AU14" i="103"/>
  <c r="AT14" i="103"/>
  <c r="AS14" i="103"/>
  <c r="AR14" i="103"/>
  <c r="AQ14" i="103"/>
  <c r="AP14" i="103"/>
  <c r="AO14" i="103"/>
  <c r="AN14" i="103"/>
  <c r="AM14" i="103"/>
  <c r="AL14" i="103"/>
  <c r="AK14" i="103"/>
  <c r="AJ14" i="103"/>
  <c r="AI14" i="103"/>
  <c r="AH14" i="103"/>
  <c r="AG14" i="103"/>
  <c r="AF14" i="103"/>
  <c r="AE14" i="103"/>
  <c r="AD14" i="103"/>
  <c r="AC14" i="103"/>
  <c r="AB14" i="103"/>
  <c r="AX13" i="103"/>
  <c r="AW13" i="103"/>
  <c r="AU13" i="103"/>
  <c r="AT13" i="103"/>
  <c r="AS13" i="103"/>
  <c r="AR13" i="103"/>
  <c r="AQ13" i="103"/>
  <c r="AP13" i="103"/>
  <c r="AO13" i="103"/>
  <c r="AN13" i="103"/>
  <c r="AM13" i="103"/>
  <c r="AL13" i="103"/>
  <c r="AK13" i="103"/>
  <c r="AJ13" i="103"/>
  <c r="AI13" i="103"/>
  <c r="AH13" i="103"/>
  <c r="AG13" i="103"/>
  <c r="AF13" i="103"/>
  <c r="AE13" i="103"/>
  <c r="AD13" i="103"/>
  <c r="AC13" i="103"/>
  <c r="AB13" i="103"/>
  <c r="AX12" i="103"/>
  <c r="AW12" i="103"/>
  <c r="AU12" i="103"/>
  <c r="AT12" i="103"/>
  <c r="AS12" i="103"/>
  <c r="AR12" i="103"/>
  <c r="AQ12" i="103"/>
  <c r="AP12" i="103"/>
  <c r="AO12" i="103"/>
  <c r="AN12" i="103"/>
  <c r="AM12" i="103"/>
  <c r="AL12" i="103"/>
  <c r="AK12" i="103"/>
  <c r="AJ12" i="103"/>
  <c r="AI12" i="103"/>
  <c r="AH12" i="103"/>
  <c r="AG12" i="103"/>
  <c r="AF12" i="103"/>
  <c r="AE12" i="103"/>
  <c r="AD12" i="103"/>
  <c r="AC12" i="103"/>
  <c r="AB12" i="103"/>
  <c r="AX11" i="103"/>
  <c r="AW11" i="103"/>
  <c r="AU11" i="103"/>
  <c r="AT11" i="103"/>
  <c r="AS11" i="103"/>
  <c r="AR11" i="103"/>
  <c r="AQ11" i="103"/>
  <c r="AP11" i="103"/>
  <c r="AO11" i="103"/>
  <c r="AN11" i="103"/>
  <c r="AM11" i="103"/>
  <c r="AL11" i="103"/>
  <c r="AK11" i="103"/>
  <c r="AJ11" i="103"/>
  <c r="AI11" i="103"/>
  <c r="AH11" i="103"/>
  <c r="AG11" i="103"/>
  <c r="AF11" i="103"/>
  <c r="AE11" i="103"/>
  <c r="AD11" i="103"/>
  <c r="AC11" i="103"/>
  <c r="AB11" i="103"/>
  <c r="AX10" i="103"/>
  <c r="AW10" i="103"/>
  <c r="AU10" i="103"/>
  <c r="AT10" i="103"/>
  <c r="AS10" i="103"/>
  <c r="AR10" i="103"/>
  <c r="AQ10" i="103"/>
  <c r="AP10" i="103"/>
  <c r="AO10" i="103"/>
  <c r="AN10" i="103"/>
  <c r="AM10" i="103"/>
  <c r="AL10" i="103"/>
  <c r="AK10" i="103"/>
  <c r="AJ10" i="103"/>
  <c r="AI10" i="103"/>
  <c r="AH10" i="103"/>
  <c r="AG10" i="103"/>
  <c r="AF10" i="103"/>
  <c r="AE10" i="103"/>
  <c r="AD10" i="103"/>
  <c r="AC10" i="103"/>
  <c r="AB10" i="103"/>
  <c r="AX9" i="103"/>
  <c r="AW9" i="103"/>
  <c r="AU9" i="103"/>
  <c r="AT9" i="103"/>
  <c r="AS9" i="103"/>
  <c r="AR9" i="103"/>
  <c r="AQ9" i="103"/>
  <c r="AP9" i="103"/>
  <c r="AO9" i="103"/>
  <c r="AN9" i="103"/>
  <c r="AM9" i="103"/>
  <c r="AL9" i="103"/>
  <c r="AK9" i="103"/>
  <c r="AJ9" i="103"/>
  <c r="AI9" i="103"/>
  <c r="AH9" i="103"/>
  <c r="AG9" i="103"/>
  <c r="AF9" i="103"/>
  <c r="AE9" i="103"/>
  <c r="AD9" i="103"/>
  <c r="AC9" i="103"/>
  <c r="AB9" i="103"/>
  <c r="AX8" i="103"/>
  <c r="AW8" i="103"/>
  <c r="AU8" i="103"/>
  <c r="AT8" i="103"/>
  <c r="AS8" i="103"/>
  <c r="AR8" i="103"/>
  <c r="AQ8" i="103"/>
  <c r="AP8" i="103"/>
  <c r="AO8" i="103"/>
  <c r="AN8" i="103"/>
  <c r="AM8" i="103"/>
  <c r="AL8" i="103"/>
  <c r="AK8" i="103"/>
  <c r="AJ8" i="103"/>
  <c r="AI8" i="103"/>
  <c r="AH8" i="103"/>
  <c r="AG8" i="103"/>
  <c r="AF8" i="103"/>
  <c r="AE8" i="103"/>
  <c r="AD8" i="103"/>
  <c r="AC8" i="103"/>
  <c r="AB8" i="103"/>
  <c r="AX7" i="103"/>
  <c r="AW7" i="103"/>
  <c r="AU7" i="103"/>
  <c r="AT7" i="103"/>
  <c r="AS7" i="103"/>
  <c r="AR7" i="103"/>
  <c r="AQ7" i="103"/>
  <c r="AP7" i="103"/>
  <c r="AO7" i="103"/>
  <c r="AN7" i="103"/>
  <c r="AM7" i="103"/>
  <c r="AL7" i="103"/>
  <c r="AK7" i="103"/>
  <c r="AJ7" i="103"/>
  <c r="AI7" i="103"/>
  <c r="AH7" i="103"/>
  <c r="AG7" i="103"/>
  <c r="AF7" i="103"/>
  <c r="AE7" i="103"/>
  <c r="AD7" i="103"/>
  <c r="AC7" i="103"/>
  <c r="AB7" i="103"/>
  <c r="AX6" i="103"/>
  <c r="AW6" i="103"/>
  <c r="AU6" i="103"/>
  <c r="AT6" i="103"/>
  <c r="AS6" i="103"/>
  <c r="AR6" i="103"/>
  <c r="AQ6" i="103"/>
  <c r="AP6" i="103"/>
  <c r="AO6" i="103"/>
  <c r="AN6" i="103"/>
  <c r="AM6" i="103"/>
  <c r="AL6" i="103"/>
  <c r="AK6" i="103"/>
  <c r="AJ6" i="103"/>
  <c r="AI6" i="103"/>
  <c r="AH6" i="103"/>
  <c r="AG6" i="103"/>
  <c r="AF6" i="103"/>
  <c r="AE6" i="103"/>
  <c r="AD6" i="103"/>
  <c r="AC6" i="103"/>
  <c r="AB6" i="103"/>
  <c r="AX5" i="103"/>
  <c r="AW5" i="103"/>
  <c r="AU5" i="103"/>
  <c r="AT5" i="103"/>
  <c r="AS5" i="103"/>
  <c r="AR5" i="103"/>
  <c r="AQ5" i="103"/>
  <c r="AP5" i="103"/>
  <c r="AO5" i="103"/>
  <c r="AN5" i="103"/>
  <c r="AM5" i="103"/>
  <c r="AL5" i="103"/>
  <c r="AK5" i="103"/>
  <c r="AJ5" i="103"/>
  <c r="AI5" i="103"/>
  <c r="AH5" i="103"/>
  <c r="AG5" i="103"/>
  <c r="AF5" i="103"/>
  <c r="AE5" i="103"/>
  <c r="AD5" i="103"/>
  <c r="AC5" i="103"/>
  <c r="AB5" i="103"/>
  <c r="AX4" i="103"/>
  <c r="AW4" i="103"/>
  <c r="AU4" i="103"/>
  <c r="AT4" i="103"/>
  <c r="AS4" i="103"/>
  <c r="AR4" i="103"/>
  <c r="AQ4" i="103"/>
  <c r="AP4" i="103"/>
  <c r="AO4" i="103"/>
  <c r="AN4" i="103"/>
  <c r="AM4" i="103"/>
  <c r="AL4" i="103"/>
  <c r="AK4" i="103"/>
  <c r="AJ4" i="103"/>
  <c r="AI4" i="103"/>
  <c r="AH4" i="103"/>
  <c r="AG4" i="103"/>
  <c r="AF4" i="103"/>
  <c r="AE4" i="103"/>
  <c r="AD4" i="103"/>
  <c r="AC4" i="103"/>
  <c r="AB4" i="103"/>
  <c r="AX3" i="103"/>
  <c r="AW3" i="103"/>
  <c r="AU3" i="103"/>
  <c r="AT3" i="103"/>
  <c r="AS3" i="103"/>
  <c r="AR3" i="103"/>
  <c r="AQ3" i="103"/>
  <c r="AP3" i="103"/>
  <c r="AO3" i="103"/>
  <c r="AN3" i="103"/>
  <c r="AM3" i="103"/>
  <c r="AL3" i="103"/>
  <c r="AK3" i="103"/>
  <c r="AJ3" i="103"/>
  <c r="AI3" i="103"/>
  <c r="AH3" i="103"/>
  <c r="AG3" i="103"/>
  <c r="AF3" i="103"/>
  <c r="AE3" i="103"/>
  <c r="AD3" i="103"/>
  <c r="AC3" i="103"/>
  <c r="AB3" i="103"/>
  <c r="C21" i="103" l="1"/>
  <c r="AC21" i="25" s="1"/>
  <c r="C19" i="103"/>
  <c r="AC39" i="25" s="1"/>
  <c r="C24" i="103"/>
  <c r="AC22" i="25" s="1"/>
  <c r="C27" i="103"/>
  <c r="AC5" i="25" s="1"/>
  <c r="C15" i="103"/>
  <c r="AC32" i="25" s="1"/>
  <c r="B38" i="103"/>
  <c r="K38" i="25" s="1"/>
  <c r="C5" i="103"/>
  <c r="AC19" i="25" s="1"/>
  <c r="C34" i="103"/>
  <c r="AC3" i="25" s="1"/>
  <c r="C37" i="103"/>
  <c r="AC40" i="25" s="1"/>
  <c r="C40" i="103"/>
  <c r="AC13" i="25" s="1"/>
  <c r="C3" i="103"/>
  <c r="AC20" i="25" s="1"/>
  <c r="C39" i="103"/>
  <c r="AC14" i="25" s="1"/>
  <c r="C41" i="103"/>
  <c r="AC42" i="25" s="1"/>
  <c r="C30" i="103"/>
  <c r="AC33" i="25" s="1"/>
  <c r="B36" i="103"/>
  <c r="K6" i="25" s="1"/>
  <c r="U51" i="103"/>
  <c r="U41" i="103" s="1"/>
  <c r="AS41" i="103" s="1"/>
  <c r="C6" i="103"/>
  <c r="AC7" i="25" s="1"/>
  <c r="C10" i="103"/>
  <c r="AC23" i="25" s="1"/>
  <c r="C13" i="103"/>
  <c r="AC30" i="25" s="1"/>
  <c r="C18" i="103"/>
  <c r="AC35" i="25" s="1"/>
  <c r="C26" i="103"/>
  <c r="AC36" i="25" s="1"/>
  <c r="AP36" i="25" s="1"/>
  <c r="F36" i="25" s="1"/>
  <c r="C29" i="103"/>
  <c r="AC10" i="25" s="1"/>
  <c r="C35" i="103"/>
  <c r="AC28" i="25" s="1"/>
  <c r="L51" i="103"/>
  <c r="L41" i="103" s="1"/>
  <c r="AJ41" i="103" s="1"/>
  <c r="C8" i="103"/>
  <c r="AC29" i="25" s="1"/>
  <c r="B10" i="103"/>
  <c r="K23" i="25" s="1"/>
  <c r="B11" i="103"/>
  <c r="K15" i="25" s="1"/>
  <c r="C14" i="103"/>
  <c r="AC37" i="25" s="1"/>
  <c r="B29" i="103"/>
  <c r="K10" i="25" s="1"/>
  <c r="B37" i="103"/>
  <c r="K40" i="25" s="1"/>
  <c r="B8" i="103"/>
  <c r="K29" i="25" s="1"/>
  <c r="B35" i="103"/>
  <c r="K28" i="25" s="1"/>
  <c r="C4" i="103"/>
  <c r="AC34" i="25" s="1"/>
  <c r="C9" i="103"/>
  <c r="AC25" i="25" s="1"/>
  <c r="C12" i="103"/>
  <c r="AC9" i="25" s="1"/>
  <c r="B19" i="103"/>
  <c r="K39" i="25" s="1"/>
  <c r="C20" i="103"/>
  <c r="AC12" i="25" s="1"/>
  <c r="C25" i="103"/>
  <c r="AC17" i="25" s="1"/>
  <c r="C28" i="103"/>
  <c r="AC8" i="25" s="1"/>
  <c r="C33" i="103"/>
  <c r="AC24" i="25" s="1"/>
  <c r="C36" i="103"/>
  <c r="AC6" i="25" s="1"/>
  <c r="E51" i="103"/>
  <c r="E41" i="103" s="1"/>
  <c r="AC41" i="103" s="1"/>
  <c r="N51" i="103"/>
  <c r="N41" i="103" s="1"/>
  <c r="AL41" i="103" s="1"/>
  <c r="T51" i="103"/>
  <c r="T41" i="103" s="1"/>
  <c r="AR41" i="103" s="1"/>
  <c r="C7" i="103"/>
  <c r="AC31" i="25" s="1"/>
  <c r="C11" i="103"/>
  <c r="AC15" i="25" s="1"/>
  <c r="C16" i="103"/>
  <c r="AC16" i="25" s="1"/>
  <c r="B17" i="103"/>
  <c r="K11" i="25" s="1"/>
  <c r="C17" i="103"/>
  <c r="AC11" i="25" s="1"/>
  <c r="B18" i="103"/>
  <c r="K35" i="25" s="1"/>
  <c r="C22" i="103"/>
  <c r="AC26" i="25" s="1"/>
  <c r="C23" i="103"/>
  <c r="AC18" i="25" s="1"/>
  <c r="C31" i="103"/>
  <c r="AC4" i="25" s="1"/>
  <c r="C32" i="103"/>
  <c r="AC27" i="25" s="1"/>
  <c r="C38" i="103"/>
  <c r="AC38" i="25" s="1"/>
  <c r="F51" i="103"/>
  <c r="F41" i="103" s="1"/>
  <c r="AD41" i="103" s="1"/>
  <c r="I51" i="103"/>
  <c r="I41" i="103" s="1"/>
  <c r="AG41" i="103" s="1"/>
  <c r="O51" i="103"/>
  <c r="O41" i="103" s="1"/>
  <c r="AM41" i="103" s="1"/>
  <c r="R51" i="103"/>
  <c r="R41" i="103" s="1"/>
  <c r="AP41" i="103" s="1"/>
  <c r="D51" i="103"/>
  <c r="D41" i="103" s="1"/>
  <c r="AB41" i="103" s="1"/>
  <c r="G51" i="103"/>
  <c r="G41" i="103" s="1"/>
  <c r="AE41" i="103" s="1"/>
  <c r="J51" i="103"/>
  <c r="J41" i="103" s="1"/>
  <c r="AH41" i="103" s="1"/>
  <c r="M51" i="103"/>
  <c r="M41" i="103" s="1"/>
  <c r="AK41" i="103" s="1"/>
  <c r="P51" i="103"/>
  <c r="P41" i="103" s="1"/>
  <c r="AN41" i="103" s="1"/>
  <c r="S51" i="103"/>
  <c r="S41" i="103" s="1"/>
  <c r="AQ41" i="103" s="1"/>
  <c r="V51" i="103"/>
  <c r="V41" i="103" s="1"/>
  <c r="AT41" i="103" s="1"/>
  <c r="B13" i="103"/>
  <c r="K30" i="25" s="1"/>
  <c r="B7" i="103"/>
  <c r="K31" i="25" s="1"/>
  <c r="B20" i="103"/>
  <c r="K12" i="25" s="1"/>
  <c r="H51" i="103"/>
  <c r="H41" i="103" s="1"/>
  <c r="AF41" i="103" s="1"/>
  <c r="K51" i="103"/>
  <c r="K41" i="103" s="1"/>
  <c r="AI41" i="103" s="1"/>
  <c r="Q51" i="103"/>
  <c r="Q41" i="103" s="1"/>
  <c r="AO41" i="103" s="1"/>
  <c r="W51" i="103"/>
  <c r="W41" i="103" s="1"/>
  <c r="AU41" i="103" s="1"/>
  <c r="B5" i="103"/>
  <c r="K19" i="25" s="1"/>
  <c r="B16" i="103"/>
  <c r="K16" i="25" s="1"/>
  <c r="B22" i="103"/>
  <c r="K26" i="25" s="1"/>
  <c r="B23" i="103"/>
  <c r="K18" i="25" s="1"/>
  <c r="B25" i="103"/>
  <c r="K17" i="25" s="1"/>
  <c r="B31" i="103"/>
  <c r="K4" i="25" s="1"/>
  <c r="B4" i="103"/>
  <c r="K34" i="25" s="1"/>
  <c r="B9" i="103"/>
  <c r="K25" i="25" s="1"/>
  <c r="B14" i="103"/>
  <c r="K37" i="25" s="1"/>
  <c r="B26" i="103"/>
  <c r="K36" i="25" s="1"/>
  <c r="X36" i="25" s="1"/>
  <c r="C36" i="25" s="1"/>
  <c r="B27" i="103"/>
  <c r="K5" i="25" s="1"/>
  <c r="B28" i="103"/>
  <c r="K8" i="25" s="1"/>
  <c r="B32" i="103"/>
  <c r="K27" i="25" s="1"/>
  <c r="B34" i="103"/>
  <c r="K3" i="25" s="1"/>
  <c r="B40" i="103"/>
  <c r="K13" i="25" s="1"/>
  <c r="B3" i="103"/>
  <c r="K20" i="25" s="1"/>
  <c r="B12" i="103"/>
  <c r="K9" i="25" s="1"/>
  <c r="B21" i="103"/>
  <c r="K21" i="25" s="1"/>
  <c r="B24" i="103"/>
  <c r="K22" i="25" s="1"/>
  <c r="B33" i="103"/>
  <c r="K24" i="25" s="1"/>
  <c r="B6" i="103"/>
  <c r="K7" i="25" s="1"/>
  <c r="B15" i="103"/>
  <c r="K32" i="25" s="1"/>
  <c r="B30" i="103"/>
  <c r="K33" i="25" s="1"/>
  <c r="B39" i="103"/>
  <c r="K14" i="25" s="1"/>
  <c r="B41" i="103" l="1"/>
  <c r="K42" i="25" s="1"/>
  <c r="F49" i="100" l="1"/>
  <c r="B53" i="101" l="1"/>
  <c r="J45" i="25" s="1"/>
  <c r="W50" i="101"/>
  <c r="V50" i="101"/>
  <c r="U50" i="101"/>
  <c r="T50" i="101"/>
  <c r="S50" i="101"/>
  <c r="R50" i="101"/>
  <c r="Q50" i="101"/>
  <c r="P50" i="101"/>
  <c r="O50" i="101"/>
  <c r="N50" i="101"/>
  <c r="M50" i="101"/>
  <c r="L50" i="101"/>
  <c r="K50" i="101"/>
  <c r="J50" i="101"/>
  <c r="I50" i="101"/>
  <c r="H50" i="101"/>
  <c r="G50" i="101"/>
  <c r="F50" i="101"/>
  <c r="E50" i="101"/>
  <c r="D50" i="101"/>
  <c r="W49" i="101"/>
  <c r="V49" i="101"/>
  <c r="U49" i="101"/>
  <c r="T49" i="101"/>
  <c r="S49" i="101"/>
  <c r="R49" i="101"/>
  <c r="Q49" i="101"/>
  <c r="P49" i="101"/>
  <c r="O49" i="101"/>
  <c r="N49" i="101"/>
  <c r="M49" i="101"/>
  <c r="L49" i="101"/>
  <c r="K49" i="101"/>
  <c r="J49" i="101"/>
  <c r="I49" i="101"/>
  <c r="H49" i="101"/>
  <c r="G49" i="101"/>
  <c r="F49" i="101"/>
  <c r="E49" i="101"/>
  <c r="D49" i="101"/>
  <c r="AX41" i="101"/>
  <c r="AW41" i="101"/>
  <c r="AX40" i="101"/>
  <c r="AW40" i="101"/>
  <c r="C40" i="101" s="1"/>
  <c r="AB13" i="25" s="1"/>
  <c r="AU40" i="101"/>
  <c r="AT40" i="101"/>
  <c r="AS40" i="101"/>
  <c r="AR40" i="101"/>
  <c r="AQ40" i="101"/>
  <c r="AP40" i="101"/>
  <c r="AO40" i="101"/>
  <c r="AN40" i="101"/>
  <c r="AM40" i="101"/>
  <c r="AL40" i="101"/>
  <c r="AK40" i="101"/>
  <c r="AJ40" i="101"/>
  <c r="AI40" i="101"/>
  <c r="AH40" i="101"/>
  <c r="AG40" i="101"/>
  <c r="AF40" i="101"/>
  <c r="AE40" i="101"/>
  <c r="AD40" i="101"/>
  <c r="AC40" i="101"/>
  <c r="AB40" i="101"/>
  <c r="AX39" i="101"/>
  <c r="AW39" i="101"/>
  <c r="C39" i="101" s="1"/>
  <c r="AB14" i="25" s="1"/>
  <c r="AU39" i="101"/>
  <c r="AT39" i="101"/>
  <c r="AS39" i="101"/>
  <c r="AR39" i="101"/>
  <c r="AQ39" i="101"/>
  <c r="AP39" i="101"/>
  <c r="AO39" i="101"/>
  <c r="AN39" i="101"/>
  <c r="AM39" i="101"/>
  <c r="AL39" i="101"/>
  <c r="AK39" i="101"/>
  <c r="AJ39" i="101"/>
  <c r="AI39" i="101"/>
  <c r="AH39" i="101"/>
  <c r="AG39" i="101"/>
  <c r="AF39" i="101"/>
  <c r="AE39" i="101"/>
  <c r="AD39" i="101"/>
  <c r="AC39" i="101"/>
  <c r="AB39" i="101"/>
  <c r="AX38" i="101"/>
  <c r="AW38" i="101"/>
  <c r="AU38" i="101"/>
  <c r="AT38" i="101"/>
  <c r="AS38" i="101"/>
  <c r="AR38" i="101"/>
  <c r="AQ38" i="101"/>
  <c r="AP38" i="101"/>
  <c r="AO38" i="101"/>
  <c r="AN38" i="101"/>
  <c r="AM38" i="101"/>
  <c r="AL38" i="101"/>
  <c r="AK38" i="101"/>
  <c r="AJ38" i="101"/>
  <c r="AI38" i="101"/>
  <c r="AH38" i="101"/>
  <c r="AG38" i="101"/>
  <c r="AF38" i="101"/>
  <c r="AE38" i="101"/>
  <c r="AD38" i="101"/>
  <c r="AC38" i="101"/>
  <c r="AB38" i="101"/>
  <c r="AX37" i="101"/>
  <c r="AW37" i="101"/>
  <c r="AU37" i="101"/>
  <c r="AT37" i="101"/>
  <c r="AS37" i="101"/>
  <c r="AR37" i="101"/>
  <c r="AQ37" i="101"/>
  <c r="AP37" i="101"/>
  <c r="AO37" i="101"/>
  <c r="AN37" i="101"/>
  <c r="AM37" i="101"/>
  <c r="AL37" i="101"/>
  <c r="AK37" i="101"/>
  <c r="AJ37" i="101"/>
  <c r="AI37" i="101"/>
  <c r="AH37" i="101"/>
  <c r="AG37" i="101"/>
  <c r="AF37" i="101"/>
  <c r="AE37" i="101"/>
  <c r="AD37" i="101"/>
  <c r="AC37" i="101"/>
  <c r="AB37" i="101"/>
  <c r="AX36" i="101"/>
  <c r="AW36" i="101"/>
  <c r="C36" i="101" s="1"/>
  <c r="AB6" i="25" s="1"/>
  <c r="AU36" i="101"/>
  <c r="AT36" i="101"/>
  <c r="AS36" i="101"/>
  <c r="AR36" i="101"/>
  <c r="AQ36" i="101"/>
  <c r="AP36" i="101"/>
  <c r="AO36" i="101"/>
  <c r="AN36" i="101"/>
  <c r="AM36" i="101"/>
  <c r="AL36" i="101"/>
  <c r="AK36" i="101"/>
  <c r="AJ36" i="101"/>
  <c r="AI36" i="101"/>
  <c r="AH36" i="101"/>
  <c r="AG36" i="101"/>
  <c r="AF36" i="101"/>
  <c r="AE36" i="101"/>
  <c r="AD36" i="101"/>
  <c r="AC36" i="101"/>
  <c r="AB36" i="101"/>
  <c r="AX35" i="101"/>
  <c r="AW35" i="101"/>
  <c r="C35" i="101" s="1"/>
  <c r="AB28" i="25" s="1"/>
  <c r="AU35" i="101"/>
  <c r="AT35" i="101"/>
  <c r="AS35" i="101"/>
  <c r="AR35" i="101"/>
  <c r="AQ35" i="101"/>
  <c r="AP35" i="101"/>
  <c r="AO35" i="101"/>
  <c r="AN35" i="101"/>
  <c r="AM35" i="101"/>
  <c r="AL35" i="101"/>
  <c r="AK35" i="101"/>
  <c r="AJ35" i="101"/>
  <c r="AI35" i="101"/>
  <c r="AH35" i="101"/>
  <c r="AG35" i="101"/>
  <c r="AF35" i="101"/>
  <c r="AE35" i="101"/>
  <c r="AD35" i="101"/>
  <c r="AC35" i="101"/>
  <c r="AB35" i="101"/>
  <c r="AX34" i="101"/>
  <c r="AW34" i="101"/>
  <c r="AU34" i="101"/>
  <c r="AT34" i="101"/>
  <c r="AS34" i="101"/>
  <c r="AR34" i="101"/>
  <c r="AQ34" i="101"/>
  <c r="AP34" i="101"/>
  <c r="AO34" i="101"/>
  <c r="AN34" i="101"/>
  <c r="AM34" i="101"/>
  <c r="AL34" i="101"/>
  <c r="AK34" i="101"/>
  <c r="AJ34" i="101"/>
  <c r="AI34" i="101"/>
  <c r="AH34" i="101"/>
  <c r="AG34" i="101"/>
  <c r="AF34" i="101"/>
  <c r="AE34" i="101"/>
  <c r="AD34" i="101"/>
  <c r="AC34" i="101"/>
  <c r="AB34" i="101"/>
  <c r="AX33" i="101"/>
  <c r="AW33" i="101"/>
  <c r="AU33" i="101"/>
  <c r="AT33" i="101"/>
  <c r="AS33" i="101"/>
  <c r="AR33" i="101"/>
  <c r="AQ33" i="101"/>
  <c r="AP33" i="101"/>
  <c r="AO33" i="101"/>
  <c r="AN33" i="101"/>
  <c r="AM33" i="101"/>
  <c r="AL33" i="101"/>
  <c r="AK33" i="101"/>
  <c r="AJ33" i="101"/>
  <c r="AI33" i="101"/>
  <c r="AH33" i="101"/>
  <c r="AG33" i="101"/>
  <c r="AF33" i="101"/>
  <c r="AE33" i="101"/>
  <c r="AD33" i="101"/>
  <c r="AC33" i="101"/>
  <c r="AB33" i="101"/>
  <c r="AX32" i="101"/>
  <c r="AW32" i="101"/>
  <c r="C32" i="101" s="1"/>
  <c r="AB27" i="25" s="1"/>
  <c r="AU32" i="101"/>
  <c r="AT32" i="101"/>
  <c r="AS32" i="101"/>
  <c r="AR32" i="101"/>
  <c r="AQ32" i="101"/>
  <c r="AP32" i="101"/>
  <c r="AO32" i="101"/>
  <c r="AN32" i="101"/>
  <c r="AM32" i="101"/>
  <c r="AL32" i="101"/>
  <c r="AK32" i="101"/>
  <c r="AJ32" i="101"/>
  <c r="AI32" i="101"/>
  <c r="AH32" i="101"/>
  <c r="AG32" i="101"/>
  <c r="AF32" i="101"/>
  <c r="AE32" i="101"/>
  <c r="AD32" i="101"/>
  <c r="AC32" i="101"/>
  <c r="AB32" i="101"/>
  <c r="AX31" i="101"/>
  <c r="AW31" i="101"/>
  <c r="C31" i="101" s="1"/>
  <c r="AB4" i="25" s="1"/>
  <c r="AU31" i="101"/>
  <c r="AT31" i="101"/>
  <c r="AS31" i="101"/>
  <c r="AR31" i="101"/>
  <c r="AQ31" i="101"/>
  <c r="AP31" i="101"/>
  <c r="AO31" i="101"/>
  <c r="AN31" i="101"/>
  <c r="AM31" i="101"/>
  <c r="AL31" i="101"/>
  <c r="AK31" i="101"/>
  <c r="AJ31" i="101"/>
  <c r="AI31" i="101"/>
  <c r="AH31" i="101"/>
  <c r="AG31" i="101"/>
  <c r="AF31" i="101"/>
  <c r="AE31" i="101"/>
  <c r="AD31" i="101"/>
  <c r="AC31" i="101"/>
  <c r="AB31" i="101"/>
  <c r="AX30" i="101"/>
  <c r="AW30" i="101"/>
  <c r="AU30" i="101"/>
  <c r="AT30" i="101"/>
  <c r="AS30" i="101"/>
  <c r="AR30" i="101"/>
  <c r="AQ30" i="101"/>
  <c r="AP30" i="101"/>
  <c r="AO30" i="101"/>
  <c r="AN30" i="101"/>
  <c r="AM30" i="101"/>
  <c r="AL30" i="101"/>
  <c r="AK30" i="101"/>
  <c r="AJ30" i="101"/>
  <c r="AI30" i="101"/>
  <c r="AH30" i="101"/>
  <c r="AG30" i="101"/>
  <c r="AF30" i="101"/>
  <c r="AE30" i="101"/>
  <c r="AD30" i="101"/>
  <c r="AC30" i="101"/>
  <c r="AB30" i="101"/>
  <c r="AX29" i="101"/>
  <c r="AW29" i="101"/>
  <c r="AU29" i="101"/>
  <c r="AT29" i="101"/>
  <c r="AS29" i="101"/>
  <c r="AR29" i="101"/>
  <c r="AQ29" i="101"/>
  <c r="AP29" i="101"/>
  <c r="AO29" i="101"/>
  <c r="AN29" i="101"/>
  <c r="AM29" i="101"/>
  <c r="AL29" i="101"/>
  <c r="AK29" i="101"/>
  <c r="AJ29" i="101"/>
  <c r="AI29" i="101"/>
  <c r="AH29" i="101"/>
  <c r="AG29" i="101"/>
  <c r="AF29" i="101"/>
  <c r="AE29" i="101"/>
  <c r="AD29" i="101"/>
  <c r="AC29" i="101"/>
  <c r="AB29" i="101"/>
  <c r="AX28" i="101"/>
  <c r="AW28" i="101"/>
  <c r="C28" i="101" s="1"/>
  <c r="AB8" i="25" s="1"/>
  <c r="AU28" i="101"/>
  <c r="AT28" i="101"/>
  <c r="AS28" i="101"/>
  <c r="AR28" i="101"/>
  <c r="AQ28" i="101"/>
  <c r="AP28" i="101"/>
  <c r="AO28" i="101"/>
  <c r="AN28" i="101"/>
  <c r="AM28" i="101"/>
  <c r="AL28" i="101"/>
  <c r="AK28" i="101"/>
  <c r="AJ28" i="101"/>
  <c r="AI28" i="101"/>
  <c r="AH28" i="101"/>
  <c r="AG28" i="101"/>
  <c r="AF28" i="101"/>
  <c r="AE28" i="101"/>
  <c r="AD28" i="101"/>
  <c r="AC28" i="101"/>
  <c r="AB28" i="101"/>
  <c r="AX27" i="101"/>
  <c r="AW27" i="101"/>
  <c r="C27" i="101" s="1"/>
  <c r="AB5" i="25" s="1"/>
  <c r="AU27" i="101"/>
  <c r="AT27" i="101"/>
  <c r="AS27" i="101"/>
  <c r="AR27" i="101"/>
  <c r="AQ27" i="101"/>
  <c r="AP27" i="101"/>
  <c r="AO27" i="101"/>
  <c r="AN27" i="101"/>
  <c r="AM27" i="101"/>
  <c r="AL27" i="101"/>
  <c r="AK27" i="101"/>
  <c r="AJ27" i="101"/>
  <c r="AI27" i="101"/>
  <c r="AH27" i="101"/>
  <c r="AG27" i="101"/>
  <c r="AF27" i="101"/>
  <c r="AE27" i="101"/>
  <c r="AD27" i="101"/>
  <c r="AC27" i="101"/>
  <c r="AB27" i="101"/>
  <c r="AX25" i="101"/>
  <c r="AW25" i="101"/>
  <c r="AU25" i="101"/>
  <c r="AT25" i="101"/>
  <c r="AS25" i="101"/>
  <c r="AR25" i="101"/>
  <c r="AQ25" i="101"/>
  <c r="AP25" i="101"/>
  <c r="AO25" i="101"/>
  <c r="AN25" i="101"/>
  <c r="AM25" i="101"/>
  <c r="AL25" i="101"/>
  <c r="AK25" i="101"/>
  <c r="AJ25" i="101"/>
  <c r="AI25" i="101"/>
  <c r="AH25" i="101"/>
  <c r="AG25" i="101"/>
  <c r="AF25" i="101"/>
  <c r="AE25" i="101"/>
  <c r="AD25" i="101"/>
  <c r="AC25" i="101"/>
  <c r="AB25" i="101"/>
  <c r="AX24" i="101"/>
  <c r="AW24" i="101"/>
  <c r="AU24" i="101"/>
  <c r="AT24" i="101"/>
  <c r="AS24" i="101"/>
  <c r="AR24" i="101"/>
  <c r="AQ24" i="101"/>
  <c r="AP24" i="101"/>
  <c r="AO24" i="101"/>
  <c r="AN24" i="101"/>
  <c r="AM24" i="101"/>
  <c r="AL24" i="101"/>
  <c r="AK24" i="101"/>
  <c r="AJ24" i="101"/>
  <c r="AI24" i="101"/>
  <c r="AH24" i="101"/>
  <c r="AG24" i="101"/>
  <c r="AF24" i="101"/>
  <c r="AE24" i="101"/>
  <c r="AD24" i="101"/>
  <c r="AC24" i="101"/>
  <c r="AB24" i="101"/>
  <c r="AX23" i="101"/>
  <c r="AW23" i="101"/>
  <c r="C23" i="101" s="1"/>
  <c r="AB18" i="25" s="1"/>
  <c r="AU23" i="101"/>
  <c r="AT23" i="101"/>
  <c r="AS23" i="101"/>
  <c r="AR23" i="101"/>
  <c r="AQ23" i="101"/>
  <c r="AP23" i="101"/>
  <c r="AO23" i="101"/>
  <c r="AN23" i="101"/>
  <c r="AM23" i="101"/>
  <c r="AL23" i="101"/>
  <c r="AK23" i="101"/>
  <c r="AJ23" i="101"/>
  <c r="AI23" i="101"/>
  <c r="AH23" i="101"/>
  <c r="AG23" i="101"/>
  <c r="AF23" i="101"/>
  <c r="AE23" i="101"/>
  <c r="AD23" i="101"/>
  <c r="AC23" i="101"/>
  <c r="AB23" i="101"/>
  <c r="AX22" i="101"/>
  <c r="AW22" i="101"/>
  <c r="C22" i="101" s="1"/>
  <c r="AB26" i="25" s="1"/>
  <c r="AU22" i="101"/>
  <c r="AT22" i="101"/>
  <c r="AS22" i="101"/>
  <c r="AR22" i="101"/>
  <c r="AQ22" i="101"/>
  <c r="AP22" i="101"/>
  <c r="AO22" i="101"/>
  <c r="AN22" i="101"/>
  <c r="AM22" i="101"/>
  <c r="AL22" i="101"/>
  <c r="AK22" i="101"/>
  <c r="AJ22" i="101"/>
  <c r="AI22" i="101"/>
  <c r="AH22" i="101"/>
  <c r="AG22" i="101"/>
  <c r="AF22" i="101"/>
  <c r="AE22" i="101"/>
  <c r="AD22" i="101"/>
  <c r="AC22" i="101"/>
  <c r="AB22" i="101"/>
  <c r="AX21" i="101"/>
  <c r="AW21" i="101"/>
  <c r="AU21" i="101"/>
  <c r="AT21" i="101"/>
  <c r="AS21" i="101"/>
  <c r="AR21" i="101"/>
  <c r="AQ21" i="101"/>
  <c r="AP21" i="101"/>
  <c r="AO21" i="101"/>
  <c r="AN21" i="101"/>
  <c r="AM21" i="101"/>
  <c r="AL21" i="101"/>
  <c r="AK21" i="101"/>
  <c r="AJ21" i="101"/>
  <c r="AI21" i="101"/>
  <c r="AH21" i="101"/>
  <c r="AG21" i="101"/>
  <c r="AF21" i="101"/>
  <c r="AE21" i="101"/>
  <c r="AD21" i="101"/>
  <c r="AC21" i="101"/>
  <c r="AB21" i="101"/>
  <c r="AX20" i="101"/>
  <c r="AW20" i="101"/>
  <c r="AU20" i="101"/>
  <c r="AT20" i="101"/>
  <c r="AS20" i="101"/>
  <c r="AR20" i="101"/>
  <c r="AQ20" i="101"/>
  <c r="AP20" i="101"/>
  <c r="AO20" i="101"/>
  <c r="AN20" i="101"/>
  <c r="AM20" i="101"/>
  <c r="AL20" i="101"/>
  <c r="AK20" i="101"/>
  <c r="AJ20" i="101"/>
  <c r="AI20" i="101"/>
  <c r="AH20" i="101"/>
  <c r="AG20" i="101"/>
  <c r="AF20" i="101"/>
  <c r="AE20" i="101"/>
  <c r="AD20" i="101"/>
  <c r="AC20" i="101"/>
  <c r="AB20" i="101"/>
  <c r="AX19" i="101"/>
  <c r="AW19" i="101"/>
  <c r="C19" i="101" s="1"/>
  <c r="AB39" i="25" s="1"/>
  <c r="AU19" i="101"/>
  <c r="AT19" i="101"/>
  <c r="AS19" i="101"/>
  <c r="AR19" i="101"/>
  <c r="AQ19" i="101"/>
  <c r="AP19" i="101"/>
  <c r="AO19" i="101"/>
  <c r="AN19" i="101"/>
  <c r="AM19" i="101"/>
  <c r="AL19" i="101"/>
  <c r="AK19" i="101"/>
  <c r="AJ19" i="101"/>
  <c r="AI19" i="101"/>
  <c r="AH19" i="101"/>
  <c r="AG19" i="101"/>
  <c r="AF19" i="101"/>
  <c r="AE19" i="101"/>
  <c r="AD19" i="101"/>
  <c r="AC19" i="101"/>
  <c r="AB19" i="101"/>
  <c r="AX18" i="101"/>
  <c r="AW18" i="101"/>
  <c r="C18" i="101" s="1"/>
  <c r="AB35" i="25" s="1"/>
  <c r="AP35" i="25" s="1"/>
  <c r="AU18" i="101"/>
  <c r="AT18" i="101"/>
  <c r="AS18" i="101"/>
  <c r="AR18" i="101"/>
  <c r="AQ18" i="101"/>
  <c r="AP18" i="101"/>
  <c r="AO18" i="101"/>
  <c r="AN18" i="101"/>
  <c r="AM18" i="101"/>
  <c r="AL18" i="101"/>
  <c r="AK18" i="101"/>
  <c r="AJ18" i="101"/>
  <c r="AI18" i="101"/>
  <c r="AH18" i="101"/>
  <c r="AG18" i="101"/>
  <c r="AF18" i="101"/>
  <c r="AE18" i="101"/>
  <c r="AD18" i="101"/>
  <c r="AC18" i="101"/>
  <c r="AB18" i="101"/>
  <c r="AX17" i="101"/>
  <c r="AW17" i="101"/>
  <c r="AU17" i="101"/>
  <c r="AT17" i="101"/>
  <c r="AS17" i="101"/>
  <c r="AR17" i="101"/>
  <c r="AQ17" i="101"/>
  <c r="AP17" i="101"/>
  <c r="AO17" i="101"/>
  <c r="AN17" i="101"/>
  <c r="AM17" i="101"/>
  <c r="AL17" i="101"/>
  <c r="AK17" i="101"/>
  <c r="AJ17" i="101"/>
  <c r="AI17" i="101"/>
  <c r="AH17" i="101"/>
  <c r="AG17" i="101"/>
  <c r="AF17" i="101"/>
  <c r="AE17" i="101"/>
  <c r="AD17" i="101"/>
  <c r="AC17" i="101"/>
  <c r="AB17" i="101"/>
  <c r="AX16" i="101"/>
  <c r="AW16" i="101"/>
  <c r="AU16" i="101"/>
  <c r="AT16" i="101"/>
  <c r="AS16" i="101"/>
  <c r="AR16" i="101"/>
  <c r="AQ16" i="101"/>
  <c r="AP16" i="101"/>
  <c r="AO16" i="101"/>
  <c r="AN16" i="101"/>
  <c r="AM16" i="101"/>
  <c r="AL16" i="101"/>
  <c r="AK16" i="101"/>
  <c r="AJ16" i="101"/>
  <c r="AI16" i="101"/>
  <c r="AH16" i="101"/>
  <c r="AG16" i="101"/>
  <c r="AF16" i="101"/>
  <c r="AE16" i="101"/>
  <c r="AD16" i="101"/>
  <c r="AC16" i="101"/>
  <c r="AB16" i="101"/>
  <c r="AX15" i="101"/>
  <c r="AW15" i="101"/>
  <c r="C15" i="101" s="1"/>
  <c r="AB32" i="25" s="1"/>
  <c r="AU15" i="101"/>
  <c r="AT15" i="101"/>
  <c r="AS15" i="101"/>
  <c r="AR15" i="101"/>
  <c r="AQ15" i="101"/>
  <c r="AP15" i="101"/>
  <c r="AO15" i="101"/>
  <c r="AN15" i="101"/>
  <c r="AM15" i="101"/>
  <c r="AL15" i="101"/>
  <c r="AK15" i="101"/>
  <c r="AJ15" i="101"/>
  <c r="AI15" i="101"/>
  <c r="AH15" i="101"/>
  <c r="AG15" i="101"/>
  <c r="AF15" i="101"/>
  <c r="AE15" i="101"/>
  <c r="AD15" i="101"/>
  <c r="AC15" i="101"/>
  <c r="AB15" i="101"/>
  <c r="AX14" i="101"/>
  <c r="AW14" i="101"/>
  <c r="C14" i="101" s="1"/>
  <c r="AB37" i="25" s="1"/>
  <c r="AU14" i="101"/>
  <c r="AT14" i="101"/>
  <c r="AS14" i="101"/>
  <c r="AR14" i="101"/>
  <c r="AQ14" i="101"/>
  <c r="AP14" i="101"/>
  <c r="AO14" i="101"/>
  <c r="AN14" i="101"/>
  <c r="AM14" i="101"/>
  <c r="AL14" i="101"/>
  <c r="AK14" i="101"/>
  <c r="AJ14" i="101"/>
  <c r="AI14" i="101"/>
  <c r="AH14" i="101"/>
  <c r="AG14" i="101"/>
  <c r="AF14" i="101"/>
  <c r="AE14" i="101"/>
  <c r="AD14" i="101"/>
  <c r="AC14" i="101"/>
  <c r="AB14" i="101"/>
  <c r="AX13" i="101"/>
  <c r="AW13" i="101"/>
  <c r="AU13" i="101"/>
  <c r="AT13" i="101"/>
  <c r="AS13" i="101"/>
  <c r="AR13" i="101"/>
  <c r="AQ13" i="101"/>
  <c r="AP13" i="101"/>
  <c r="AO13" i="101"/>
  <c r="AN13" i="101"/>
  <c r="AM13" i="101"/>
  <c r="AL13" i="101"/>
  <c r="AK13" i="101"/>
  <c r="AJ13" i="101"/>
  <c r="AI13" i="101"/>
  <c r="AH13" i="101"/>
  <c r="AG13" i="101"/>
  <c r="AF13" i="101"/>
  <c r="AE13" i="101"/>
  <c r="AD13" i="101"/>
  <c r="AC13" i="101"/>
  <c r="AB13" i="101"/>
  <c r="AX12" i="101"/>
  <c r="AW12" i="101"/>
  <c r="AU12" i="101"/>
  <c r="AT12" i="101"/>
  <c r="AS12" i="101"/>
  <c r="AR12" i="101"/>
  <c r="AQ12" i="101"/>
  <c r="AP12" i="101"/>
  <c r="AO12" i="101"/>
  <c r="AN12" i="101"/>
  <c r="AM12" i="101"/>
  <c r="AL12" i="101"/>
  <c r="AK12" i="101"/>
  <c r="AJ12" i="101"/>
  <c r="AI12" i="101"/>
  <c r="AH12" i="101"/>
  <c r="AG12" i="101"/>
  <c r="AF12" i="101"/>
  <c r="AE12" i="101"/>
  <c r="AD12" i="101"/>
  <c r="AC12" i="101"/>
  <c r="AB12" i="101"/>
  <c r="AX11" i="101"/>
  <c r="AW11" i="101"/>
  <c r="C11" i="101" s="1"/>
  <c r="AB15" i="25" s="1"/>
  <c r="AU11" i="101"/>
  <c r="AT11" i="101"/>
  <c r="AS11" i="101"/>
  <c r="AR11" i="101"/>
  <c r="AQ11" i="101"/>
  <c r="AP11" i="101"/>
  <c r="AO11" i="101"/>
  <c r="AN11" i="101"/>
  <c r="AM11" i="101"/>
  <c r="AL11" i="101"/>
  <c r="AK11" i="101"/>
  <c r="AJ11" i="101"/>
  <c r="AI11" i="101"/>
  <c r="AH11" i="101"/>
  <c r="AG11" i="101"/>
  <c r="AF11" i="101"/>
  <c r="AE11" i="101"/>
  <c r="AD11" i="101"/>
  <c r="AC11" i="101"/>
  <c r="AB11" i="101"/>
  <c r="AX10" i="101"/>
  <c r="AW10" i="101"/>
  <c r="C10" i="101" s="1"/>
  <c r="AB23" i="25" s="1"/>
  <c r="AU10" i="101"/>
  <c r="AT10" i="101"/>
  <c r="AS10" i="101"/>
  <c r="AR10" i="101"/>
  <c r="AQ10" i="101"/>
  <c r="AP10" i="101"/>
  <c r="AO10" i="101"/>
  <c r="AN10" i="101"/>
  <c r="AM10" i="101"/>
  <c r="AL10" i="101"/>
  <c r="AK10" i="101"/>
  <c r="AJ10" i="101"/>
  <c r="AI10" i="101"/>
  <c r="AH10" i="101"/>
  <c r="AG10" i="101"/>
  <c r="AF10" i="101"/>
  <c r="AE10" i="101"/>
  <c r="AD10" i="101"/>
  <c r="AC10" i="101"/>
  <c r="AB10" i="101"/>
  <c r="AX9" i="101"/>
  <c r="AW9" i="101"/>
  <c r="AU9" i="101"/>
  <c r="AT9" i="101"/>
  <c r="AS9" i="101"/>
  <c r="AR9" i="101"/>
  <c r="AQ9" i="101"/>
  <c r="AP9" i="101"/>
  <c r="AO9" i="101"/>
  <c r="AN9" i="101"/>
  <c r="AM9" i="101"/>
  <c r="AL9" i="101"/>
  <c r="AK9" i="101"/>
  <c r="AJ9" i="101"/>
  <c r="AI9" i="101"/>
  <c r="AH9" i="101"/>
  <c r="AG9" i="101"/>
  <c r="AF9" i="101"/>
  <c r="AE9" i="101"/>
  <c r="AD9" i="101"/>
  <c r="AC9" i="101"/>
  <c r="AB9" i="101"/>
  <c r="AX8" i="101"/>
  <c r="AW8" i="101"/>
  <c r="AU8" i="101"/>
  <c r="AT8" i="101"/>
  <c r="AS8" i="101"/>
  <c r="AR8" i="101"/>
  <c r="AQ8" i="101"/>
  <c r="AP8" i="101"/>
  <c r="AO8" i="101"/>
  <c r="AN8" i="101"/>
  <c r="AM8" i="101"/>
  <c r="AL8" i="101"/>
  <c r="AK8" i="101"/>
  <c r="AJ8" i="101"/>
  <c r="AI8" i="101"/>
  <c r="AH8" i="101"/>
  <c r="AG8" i="101"/>
  <c r="AF8" i="101"/>
  <c r="AE8" i="101"/>
  <c r="AD8" i="101"/>
  <c r="AC8" i="101"/>
  <c r="AB8" i="101"/>
  <c r="AX7" i="101"/>
  <c r="AW7" i="101"/>
  <c r="C7" i="101" s="1"/>
  <c r="AB31" i="25" s="1"/>
  <c r="AU7" i="101"/>
  <c r="AT7" i="101"/>
  <c r="AS7" i="101"/>
  <c r="AR7" i="101"/>
  <c r="AQ7" i="101"/>
  <c r="AP7" i="101"/>
  <c r="AO7" i="101"/>
  <c r="AN7" i="101"/>
  <c r="AM7" i="101"/>
  <c r="AL7" i="101"/>
  <c r="AK7" i="101"/>
  <c r="AJ7" i="101"/>
  <c r="AI7" i="101"/>
  <c r="AH7" i="101"/>
  <c r="AG7" i="101"/>
  <c r="AF7" i="101"/>
  <c r="AE7" i="101"/>
  <c r="AD7" i="101"/>
  <c r="AC7" i="101"/>
  <c r="AB7" i="101"/>
  <c r="AX6" i="101"/>
  <c r="AW6" i="101"/>
  <c r="C6" i="101" s="1"/>
  <c r="AB7" i="25" s="1"/>
  <c r="AU6" i="101"/>
  <c r="AT6" i="101"/>
  <c r="AS6" i="101"/>
  <c r="AR6" i="101"/>
  <c r="AQ6" i="101"/>
  <c r="AP6" i="101"/>
  <c r="AO6" i="101"/>
  <c r="AN6" i="101"/>
  <c r="AM6" i="101"/>
  <c r="AL6" i="101"/>
  <c r="AK6" i="101"/>
  <c r="AJ6" i="101"/>
  <c r="AI6" i="101"/>
  <c r="AH6" i="101"/>
  <c r="AG6" i="101"/>
  <c r="AF6" i="101"/>
  <c r="AE6" i="101"/>
  <c r="AD6" i="101"/>
  <c r="AC6" i="101"/>
  <c r="AB6" i="101"/>
  <c r="AX5" i="101"/>
  <c r="AW5" i="101"/>
  <c r="AU5" i="101"/>
  <c r="AT5" i="101"/>
  <c r="AS5" i="101"/>
  <c r="AR5" i="101"/>
  <c r="AQ5" i="101"/>
  <c r="AP5" i="101"/>
  <c r="AO5" i="101"/>
  <c r="AN5" i="101"/>
  <c r="AM5" i="101"/>
  <c r="AL5" i="101"/>
  <c r="AK5" i="101"/>
  <c r="AJ5" i="101"/>
  <c r="AI5" i="101"/>
  <c r="AH5" i="101"/>
  <c r="AG5" i="101"/>
  <c r="AF5" i="101"/>
  <c r="AE5" i="101"/>
  <c r="AD5" i="101"/>
  <c r="AC5" i="101"/>
  <c r="AB5" i="101"/>
  <c r="AX4" i="101"/>
  <c r="AW4" i="101"/>
  <c r="AU4" i="101"/>
  <c r="AT4" i="101"/>
  <c r="AS4" i="101"/>
  <c r="AR4" i="101"/>
  <c r="AQ4" i="101"/>
  <c r="AP4" i="101"/>
  <c r="AO4" i="101"/>
  <c r="AN4" i="101"/>
  <c r="AM4" i="101"/>
  <c r="AL4" i="101"/>
  <c r="AK4" i="101"/>
  <c r="AJ4" i="101"/>
  <c r="AI4" i="101"/>
  <c r="AH4" i="101"/>
  <c r="AG4" i="101"/>
  <c r="AF4" i="101"/>
  <c r="AE4" i="101"/>
  <c r="AD4" i="101"/>
  <c r="AC4" i="101"/>
  <c r="AB4" i="101"/>
  <c r="AX3" i="101"/>
  <c r="AW3" i="101"/>
  <c r="AU3" i="101"/>
  <c r="AT3" i="101"/>
  <c r="AS3" i="101"/>
  <c r="AR3" i="101"/>
  <c r="AQ3" i="101"/>
  <c r="AP3" i="101"/>
  <c r="AO3" i="101"/>
  <c r="AN3" i="101"/>
  <c r="AM3" i="101"/>
  <c r="AL3" i="101"/>
  <c r="AK3" i="101"/>
  <c r="AJ3" i="101"/>
  <c r="AI3" i="101"/>
  <c r="AH3" i="101"/>
  <c r="AG3" i="101"/>
  <c r="AF3" i="101"/>
  <c r="AE3" i="101"/>
  <c r="AD3" i="101"/>
  <c r="AC3" i="101"/>
  <c r="AB3" i="101"/>
  <c r="C4" i="101" l="1"/>
  <c r="AB34" i="25" s="1"/>
  <c r="B6" i="101"/>
  <c r="J7" i="25" s="1"/>
  <c r="C8" i="101"/>
  <c r="AB29" i="25" s="1"/>
  <c r="B10" i="101"/>
  <c r="J23" i="25" s="1"/>
  <c r="C12" i="101"/>
  <c r="AB9" i="25" s="1"/>
  <c r="B14" i="101"/>
  <c r="J37" i="25" s="1"/>
  <c r="C16" i="101"/>
  <c r="AB16" i="25" s="1"/>
  <c r="B18" i="101"/>
  <c r="J35" i="25" s="1"/>
  <c r="X35" i="25" s="1"/>
  <c r="C20" i="101"/>
  <c r="AB12" i="25" s="1"/>
  <c r="B22" i="101"/>
  <c r="J26" i="25" s="1"/>
  <c r="C24" i="101"/>
  <c r="AB22" i="25" s="1"/>
  <c r="C29" i="101"/>
  <c r="AB10" i="25" s="1"/>
  <c r="C33" i="101"/>
  <c r="AB24" i="25" s="1"/>
  <c r="B35" i="101"/>
  <c r="J28" i="25" s="1"/>
  <c r="C37" i="101"/>
  <c r="AB40" i="25" s="1"/>
  <c r="B39" i="101"/>
  <c r="J14" i="25" s="1"/>
  <c r="C41" i="101"/>
  <c r="AB42" i="25" s="1"/>
  <c r="B21" i="101"/>
  <c r="J21" i="25" s="1"/>
  <c r="B38" i="101"/>
  <c r="J38" i="25" s="1"/>
  <c r="B27" i="101"/>
  <c r="J5" i="25" s="1"/>
  <c r="B9" i="101"/>
  <c r="J25" i="25" s="1"/>
  <c r="B13" i="101"/>
  <c r="J30" i="25" s="1"/>
  <c r="B30" i="101"/>
  <c r="J33" i="25" s="1"/>
  <c r="B34" i="101"/>
  <c r="J3" i="25" s="1"/>
  <c r="B4" i="101"/>
  <c r="J34" i="25" s="1"/>
  <c r="B12" i="101"/>
  <c r="J9" i="25" s="1"/>
  <c r="B16" i="101"/>
  <c r="J16" i="25" s="1"/>
  <c r="B20" i="101"/>
  <c r="J12" i="25" s="1"/>
  <c r="B24" i="101"/>
  <c r="J22" i="25" s="1"/>
  <c r="B29" i="101"/>
  <c r="J10" i="25" s="1"/>
  <c r="B33" i="101"/>
  <c r="J24" i="25" s="1"/>
  <c r="B37" i="101"/>
  <c r="J40" i="25" s="1"/>
  <c r="B31" i="101"/>
  <c r="J4" i="25" s="1"/>
  <c r="B8" i="101"/>
  <c r="J29" i="25" s="1"/>
  <c r="B5" i="101"/>
  <c r="J19" i="25" s="1"/>
  <c r="B17" i="101"/>
  <c r="J11" i="25" s="1"/>
  <c r="B25" i="101"/>
  <c r="J17" i="25" s="1"/>
  <c r="C5" i="101"/>
  <c r="AB19" i="25" s="1"/>
  <c r="B7" i="101"/>
  <c r="J31" i="25" s="1"/>
  <c r="C9" i="101"/>
  <c r="AB25" i="25" s="1"/>
  <c r="B11" i="101"/>
  <c r="J15" i="25" s="1"/>
  <c r="C13" i="101"/>
  <c r="AB30" i="25" s="1"/>
  <c r="B15" i="101"/>
  <c r="J32" i="25" s="1"/>
  <c r="C17" i="101"/>
  <c r="AB11" i="25" s="1"/>
  <c r="B19" i="101"/>
  <c r="J39" i="25" s="1"/>
  <c r="C21" i="101"/>
  <c r="AB21" i="25" s="1"/>
  <c r="B23" i="101"/>
  <c r="J18" i="25" s="1"/>
  <c r="C25" i="101"/>
  <c r="AB17" i="25" s="1"/>
  <c r="B28" i="101"/>
  <c r="J8" i="25" s="1"/>
  <c r="C30" i="101"/>
  <c r="AB33" i="25" s="1"/>
  <c r="B32" i="101"/>
  <c r="J27" i="25" s="1"/>
  <c r="C34" i="101"/>
  <c r="AB3" i="25" s="1"/>
  <c r="B36" i="101"/>
  <c r="J6" i="25" s="1"/>
  <c r="C38" i="101"/>
  <c r="AB38" i="25" s="1"/>
  <c r="B40" i="101"/>
  <c r="J13" i="25" s="1"/>
  <c r="U51" i="101"/>
  <c r="U41" i="101" s="1"/>
  <c r="AS41" i="101" s="1"/>
  <c r="R51" i="101"/>
  <c r="R41" i="101" s="1"/>
  <c r="AP41" i="101" s="1"/>
  <c r="O51" i="101"/>
  <c r="O41" i="101" s="1"/>
  <c r="AM41" i="101" s="1"/>
  <c r="I51" i="101"/>
  <c r="I41" i="101" s="1"/>
  <c r="AG41" i="101" s="1"/>
  <c r="F51" i="101"/>
  <c r="F41" i="101" s="1"/>
  <c r="AD41" i="101" s="1"/>
  <c r="L51" i="101"/>
  <c r="L41" i="101" s="1"/>
  <c r="AJ41" i="101" s="1"/>
  <c r="H51" i="101"/>
  <c r="H41" i="101" s="1"/>
  <c r="AF41" i="101" s="1"/>
  <c r="K51" i="101"/>
  <c r="K41" i="101" s="1"/>
  <c r="AI41" i="101" s="1"/>
  <c r="N51" i="101"/>
  <c r="N41" i="101" s="1"/>
  <c r="AL41" i="101" s="1"/>
  <c r="W51" i="101"/>
  <c r="W41" i="101" s="1"/>
  <c r="AU41" i="101" s="1"/>
  <c r="D51" i="101"/>
  <c r="M51" i="101"/>
  <c r="M41" i="101" s="1"/>
  <c r="AK41" i="101" s="1"/>
  <c r="E51" i="101"/>
  <c r="E41" i="101" s="1"/>
  <c r="S51" i="101"/>
  <c r="S41" i="101" s="1"/>
  <c r="AQ41" i="101" s="1"/>
  <c r="B3" i="101"/>
  <c r="J20" i="25" s="1"/>
  <c r="V51" i="101"/>
  <c r="V41" i="101" s="1"/>
  <c r="AT41" i="101" s="1"/>
  <c r="G51" i="101"/>
  <c r="G41" i="101" s="1"/>
  <c r="AE41" i="101" s="1"/>
  <c r="C3" i="101"/>
  <c r="AB20" i="25" s="1"/>
  <c r="J51" i="101"/>
  <c r="J41" i="101" s="1"/>
  <c r="AH41" i="101" s="1"/>
  <c r="Q51" i="101"/>
  <c r="Q41" i="101" s="1"/>
  <c r="AO41" i="101" s="1"/>
  <c r="T51" i="101"/>
  <c r="T41" i="101" s="1"/>
  <c r="AR41" i="101" s="1"/>
  <c r="P51" i="101"/>
  <c r="P41" i="101" s="1"/>
  <c r="AN41" i="101" s="1"/>
  <c r="B52" i="100"/>
  <c r="I45" i="25" s="1"/>
  <c r="W49" i="100"/>
  <c r="V49" i="100"/>
  <c r="U49" i="100"/>
  <c r="T49" i="100"/>
  <c r="S49" i="100"/>
  <c r="R49" i="100"/>
  <c r="Q49" i="100"/>
  <c r="P49" i="100"/>
  <c r="O49" i="100"/>
  <c r="N49" i="100"/>
  <c r="M49" i="100"/>
  <c r="L49" i="100"/>
  <c r="K49" i="100"/>
  <c r="J49" i="100"/>
  <c r="I49" i="100"/>
  <c r="H49" i="100"/>
  <c r="G49" i="100"/>
  <c r="E49" i="100"/>
  <c r="D49" i="100"/>
  <c r="W48" i="100"/>
  <c r="V48" i="100"/>
  <c r="U48" i="100"/>
  <c r="T48" i="100"/>
  <c r="S48" i="100"/>
  <c r="S50" i="100" s="1"/>
  <c r="S40" i="100" s="1"/>
  <c r="AQ40" i="100" s="1"/>
  <c r="R48" i="100"/>
  <c r="Q48" i="100"/>
  <c r="P48" i="100"/>
  <c r="O48" i="100"/>
  <c r="N48" i="100"/>
  <c r="M48" i="100"/>
  <c r="M50" i="100" s="1"/>
  <c r="M40" i="100" s="1"/>
  <c r="AK40" i="100" s="1"/>
  <c r="L48" i="100"/>
  <c r="K48" i="100"/>
  <c r="J48" i="100"/>
  <c r="I48" i="100"/>
  <c r="H48" i="100"/>
  <c r="G48" i="100"/>
  <c r="F48" i="100"/>
  <c r="E48" i="100"/>
  <c r="D48" i="100"/>
  <c r="AX40" i="100"/>
  <c r="AW40" i="100"/>
  <c r="AX39" i="100"/>
  <c r="AW39" i="100"/>
  <c r="AU39" i="100"/>
  <c r="AT39" i="100"/>
  <c r="AS39" i="100"/>
  <c r="AR39" i="100"/>
  <c r="AQ39" i="100"/>
  <c r="AP39" i="100"/>
  <c r="AO39" i="100"/>
  <c r="AN39" i="100"/>
  <c r="AM39" i="100"/>
  <c r="AL39" i="100"/>
  <c r="AK39" i="100"/>
  <c r="AJ39" i="100"/>
  <c r="AI39" i="100"/>
  <c r="AH39" i="100"/>
  <c r="AG39" i="100"/>
  <c r="AF39" i="100"/>
  <c r="AE39" i="100"/>
  <c r="AD39" i="100"/>
  <c r="AC39" i="100"/>
  <c r="AB39" i="100"/>
  <c r="AX38" i="100"/>
  <c r="AW38" i="100"/>
  <c r="AU38" i="100"/>
  <c r="AT38" i="100"/>
  <c r="AS38" i="100"/>
  <c r="AR38" i="100"/>
  <c r="AQ38" i="100"/>
  <c r="AP38" i="100"/>
  <c r="AO38" i="100"/>
  <c r="AN38" i="100"/>
  <c r="AM38" i="100"/>
  <c r="AL38" i="100"/>
  <c r="AK38" i="100"/>
  <c r="AJ38" i="100"/>
  <c r="AI38" i="100"/>
  <c r="AH38" i="100"/>
  <c r="AG38" i="100"/>
  <c r="AF38" i="100"/>
  <c r="AE38" i="100"/>
  <c r="AD38" i="100"/>
  <c r="AC38" i="100"/>
  <c r="AB38" i="100"/>
  <c r="AX37" i="100"/>
  <c r="AW37" i="100"/>
  <c r="AU37" i="100"/>
  <c r="AT37" i="100"/>
  <c r="AS37" i="100"/>
  <c r="AR37" i="100"/>
  <c r="AQ37" i="100"/>
  <c r="AP37" i="100"/>
  <c r="AO37" i="100"/>
  <c r="AN37" i="100"/>
  <c r="AM37" i="100"/>
  <c r="AL37" i="100"/>
  <c r="AK37" i="100"/>
  <c r="AJ37" i="100"/>
  <c r="AI37" i="100"/>
  <c r="AH37" i="100"/>
  <c r="AG37" i="100"/>
  <c r="AF37" i="100"/>
  <c r="AE37" i="100"/>
  <c r="AD37" i="100"/>
  <c r="AC37" i="100"/>
  <c r="AB37" i="100"/>
  <c r="AX36" i="100"/>
  <c r="AW36" i="100"/>
  <c r="AU36" i="100"/>
  <c r="AT36" i="100"/>
  <c r="AS36" i="100"/>
  <c r="AR36" i="100"/>
  <c r="AQ36" i="100"/>
  <c r="AP36" i="100"/>
  <c r="AO36" i="100"/>
  <c r="AN36" i="100"/>
  <c r="AM36" i="100"/>
  <c r="AL36" i="100"/>
  <c r="AK36" i="100"/>
  <c r="AJ36" i="100"/>
  <c r="AI36" i="100"/>
  <c r="AH36" i="100"/>
  <c r="AG36" i="100"/>
  <c r="AF36" i="100"/>
  <c r="AE36" i="100"/>
  <c r="AD36" i="100"/>
  <c r="AC36" i="100"/>
  <c r="AB36" i="100"/>
  <c r="AX35" i="100"/>
  <c r="AW35" i="100"/>
  <c r="AU35" i="100"/>
  <c r="AT35" i="100"/>
  <c r="AS35" i="100"/>
  <c r="AR35" i="100"/>
  <c r="AQ35" i="100"/>
  <c r="AP35" i="100"/>
  <c r="AO35" i="100"/>
  <c r="AN35" i="100"/>
  <c r="AM35" i="100"/>
  <c r="AL35" i="100"/>
  <c r="AK35" i="100"/>
  <c r="AJ35" i="100"/>
  <c r="AI35" i="100"/>
  <c r="AH35" i="100"/>
  <c r="AG35" i="100"/>
  <c r="AF35" i="100"/>
  <c r="AE35" i="100"/>
  <c r="AD35" i="100"/>
  <c r="AC35" i="100"/>
  <c r="AB35" i="100"/>
  <c r="AX34" i="100"/>
  <c r="AW34" i="100"/>
  <c r="AU34" i="100"/>
  <c r="AT34" i="100"/>
  <c r="AS34" i="100"/>
  <c r="AR34" i="100"/>
  <c r="AQ34" i="100"/>
  <c r="AP34" i="100"/>
  <c r="AO34" i="100"/>
  <c r="AN34" i="100"/>
  <c r="AM34" i="100"/>
  <c r="AL34" i="100"/>
  <c r="AK34" i="100"/>
  <c r="AJ34" i="100"/>
  <c r="AI34" i="100"/>
  <c r="AH34" i="100"/>
  <c r="AG34" i="100"/>
  <c r="AF34" i="100"/>
  <c r="AE34" i="100"/>
  <c r="AD34" i="100"/>
  <c r="AC34" i="100"/>
  <c r="AB34" i="100"/>
  <c r="AX33" i="100"/>
  <c r="AW33" i="100"/>
  <c r="AU33" i="100"/>
  <c r="AT33" i="100"/>
  <c r="AS33" i="100"/>
  <c r="AR33" i="100"/>
  <c r="AQ33" i="100"/>
  <c r="AP33" i="100"/>
  <c r="AO33" i="100"/>
  <c r="AN33" i="100"/>
  <c r="AM33" i="100"/>
  <c r="AL33" i="100"/>
  <c r="AK33" i="100"/>
  <c r="AJ33" i="100"/>
  <c r="AI33" i="100"/>
  <c r="AH33" i="100"/>
  <c r="AG33" i="100"/>
  <c r="AF33" i="100"/>
  <c r="AE33" i="100"/>
  <c r="AD33" i="100"/>
  <c r="AC33" i="100"/>
  <c r="AB33" i="100"/>
  <c r="AX32" i="100"/>
  <c r="AW32" i="100"/>
  <c r="AU32" i="100"/>
  <c r="AT32" i="100"/>
  <c r="AS32" i="100"/>
  <c r="AR32" i="100"/>
  <c r="AQ32" i="100"/>
  <c r="AP32" i="100"/>
  <c r="AO32" i="100"/>
  <c r="AN32" i="100"/>
  <c r="AM32" i="100"/>
  <c r="AL32" i="100"/>
  <c r="AK32" i="100"/>
  <c r="AJ32" i="100"/>
  <c r="AI32" i="100"/>
  <c r="AH32" i="100"/>
  <c r="AG32" i="100"/>
  <c r="AF32" i="100"/>
  <c r="AE32" i="100"/>
  <c r="AD32" i="100"/>
  <c r="AC32" i="100"/>
  <c r="AB32" i="100"/>
  <c r="AX31" i="100"/>
  <c r="AW31" i="100"/>
  <c r="AU31" i="100"/>
  <c r="AT31" i="100"/>
  <c r="AS31" i="100"/>
  <c r="AR31" i="100"/>
  <c r="AQ31" i="100"/>
  <c r="AP31" i="100"/>
  <c r="AO31" i="100"/>
  <c r="AN31" i="100"/>
  <c r="AM31" i="100"/>
  <c r="AL31" i="100"/>
  <c r="AK31" i="100"/>
  <c r="AJ31" i="100"/>
  <c r="AI31" i="100"/>
  <c r="AH31" i="100"/>
  <c r="AG31" i="100"/>
  <c r="AF31" i="100"/>
  <c r="AE31" i="100"/>
  <c r="AD31" i="100"/>
  <c r="AC31" i="100"/>
  <c r="AB31" i="100"/>
  <c r="AX30" i="100"/>
  <c r="AW30" i="100"/>
  <c r="AU30" i="100"/>
  <c r="AT30" i="100"/>
  <c r="AS30" i="100"/>
  <c r="AR30" i="100"/>
  <c r="AQ30" i="100"/>
  <c r="AP30" i="100"/>
  <c r="AO30" i="100"/>
  <c r="AN30" i="100"/>
  <c r="AM30" i="100"/>
  <c r="AL30" i="100"/>
  <c r="AK30" i="100"/>
  <c r="AJ30" i="100"/>
  <c r="AI30" i="100"/>
  <c r="AH30" i="100"/>
  <c r="AG30" i="100"/>
  <c r="AF30" i="100"/>
  <c r="AE30" i="100"/>
  <c r="AD30" i="100"/>
  <c r="AC30" i="100"/>
  <c r="AB30" i="100"/>
  <c r="AX29" i="100"/>
  <c r="AW29" i="100"/>
  <c r="AU29" i="100"/>
  <c r="AT29" i="100"/>
  <c r="AS29" i="100"/>
  <c r="AR29" i="100"/>
  <c r="AQ29" i="100"/>
  <c r="AP29" i="100"/>
  <c r="AO29" i="100"/>
  <c r="AN29" i="100"/>
  <c r="AM29" i="100"/>
  <c r="AL29" i="100"/>
  <c r="AK29" i="100"/>
  <c r="AJ29" i="100"/>
  <c r="AI29" i="100"/>
  <c r="AH29" i="100"/>
  <c r="AG29" i="100"/>
  <c r="AF29" i="100"/>
  <c r="AE29" i="100"/>
  <c r="AD29" i="100"/>
  <c r="AC29" i="100"/>
  <c r="AB29" i="100"/>
  <c r="AX28" i="100"/>
  <c r="AW28" i="100"/>
  <c r="AU28" i="100"/>
  <c r="AT28" i="100"/>
  <c r="AS28" i="100"/>
  <c r="AR28" i="100"/>
  <c r="AQ28" i="100"/>
  <c r="AP28" i="100"/>
  <c r="AO28" i="100"/>
  <c r="AN28" i="100"/>
  <c r="AM28" i="100"/>
  <c r="AL28" i="100"/>
  <c r="AK28" i="100"/>
  <c r="AJ28" i="100"/>
  <c r="AI28" i="100"/>
  <c r="AH28" i="100"/>
  <c r="AG28" i="100"/>
  <c r="AF28" i="100"/>
  <c r="AE28" i="100"/>
  <c r="AD28" i="100"/>
  <c r="AC28" i="100"/>
  <c r="AB28" i="100"/>
  <c r="AX27" i="100"/>
  <c r="AW27" i="100"/>
  <c r="AU27" i="100"/>
  <c r="AT27" i="100"/>
  <c r="AS27" i="100"/>
  <c r="AR27" i="100"/>
  <c r="AQ27" i="100"/>
  <c r="AP27" i="100"/>
  <c r="AO27" i="100"/>
  <c r="AN27" i="100"/>
  <c r="AM27" i="100"/>
  <c r="AL27" i="100"/>
  <c r="AK27" i="100"/>
  <c r="AJ27" i="100"/>
  <c r="AI27" i="100"/>
  <c r="AH27" i="100"/>
  <c r="AG27" i="100"/>
  <c r="AF27" i="100"/>
  <c r="AE27" i="100"/>
  <c r="AD27" i="100"/>
  <c r="AC27" i="100"/>
  <c r="AB27" i="100"/>
  <c r="AX26" i="100"/>
  <c r="AW26" i="100"/>
  <c r="AU26" i="100"/>
  <c r="AT26" i="100"/>
  <c r="AS26" i="100"/>
  <c r="AR26" i="100"/>
  <c r="AQ26" i="100"/>
  <c r="AP26" i="100"/>
  <c r="AO26" i="100"/>
  <c r="AN26" i="100"/>
  <c r="AM26" i="100"/>
  <c r="AL26" i="100"/>
  <c r="AK26" i="100"/>
  <c r="AJ26" i="100"/>
  <c r="AI26" i="100"/>
  <c r="AH26" i="100"/>
  <c r="AG26" i="100"/>
  <c r="AF26" i="100"/>
  <c r="AE26" i="100"/>
  <c r="AD26" i="100"/>
  <c r="AC26" i="100"/>
  <c r="AB26" i="100"/>
  <c r="AX25" i="100"/>
  <c r="AW25" i="100"/>
  <c r="AU25" i="100"/>
  <c r="AT25" i="100"/>
  <c r="AS25" i="100"/>
  <c r="AR25" i="100"/>
  <c r="AQ25" i="100"/>
  <c r="AP25" i="100"/>
  <c r="AO25" i="100"/>
  <c r="AN25" i="100"/>
  <c r="AM25" i="100"/>
  <c r="AL25" i="100"/>
  <c r="AK25" i="100"/>
  <c r="AJ25" i="100"/>
  <c r="AI25" i="100"/>
  <c r="AH25" i="100"/>
  <c r="AG25" i="100"/>
  <c r="AF25" i="100"/>
  <c r="AE25" i="100"/>
  <c r="AD25" i="100"/>
  <c r="AC25" i="100"/>
  <c r="AB25" i="100"/>
  <c r="AX24" i="100"/>
  <c r="AW24" i="100"/>
  <c r="AU24" i="100"/>
  <c r="AT24" i="100"/>
  <c r="AS24" i="100"/>
  <c r="AR24" i="100"/>
  <c r="AQ24" i="100"/>
  <c r="AP24" i="100"/>
  <c r="AO24" i="100"/>
  <c r="AN24" i="100"/>
  <c r="AM24" i="100"/>
  <c r="AL24" i="100"/>
  <c r="AK24" i="100"/>
  <c r="AJ24" i="100"/>
  <c r="AI24" i="100"/>
  <c r="AH24" i="100"/>
  <c r="AG24" i="100"/>
  <c r="AF24" i="100"/>
  <c r="AE24" i="100"/>
  <c r="AD24" i="100"/>
  <c r="AC24" i="100"/>
  <c r="AB24" i="100"/>
  <c r="AX23" i="100"/>
  <c r="AW23" i="100"/>
  <c r="AU23" i="100"/>
  <c r="AT23" i="100"/>
  <c r="AS23" i="100"/>
  <c r="AR23" i="100"/>
  <c r="AQ23" i="100"/>
  <c r="AP23" i="100"/>
  <c r="AO23" i="100"/>
  <c r="AN23" i="100"/>
  <c r="AM23" i="100"/>
  <c r="AL23" i="100"/>
  <c r="AK23" i="100"/>
  <c r="AJ23" i="100"/>
  <c r="AI23" i="100"/>
  <c r="AH23" i="100"/>
  <c r="AG23" i="100"/>
  <c r="AF23" i="100"/>
  <c r="AE23" i="100"/>
  <c r="AD23" i="100"/>
  <c r="AC23" i="100"/>
  <c r="AB23" i="100"/>
  <c r="AX22" i="100"/>
  <c r="AW22" i="100"/>
  <c r="AU22" i="100"/>
  <c r="AT22" i="100"/>
  <c r="AS22" i="100"/>
  <c r="AR22" i="100"/>
  <c r="AQ22" i="100"/>
  <c r="AP22" i="100"/>
  <c r="AO22" i="100"/>
  <c r="AN22" i="100"/>
  <c r="AM22" i="100"/>
  <c r="AL22" i="100"/>
  <c r="AK22" i="100"/>
  <c r="AJ22" i="100"/>
  <c r="AI22" i="100"/>
  <c r="AH22" i="100"/>
  <c r="AG22" i="100"/>
  <c r="AF22" i="100"/>
  <c r="AE22" i="100"/>
  <c r="AD22" i="100"/>
  <c r="AC22" i="100"/>
  <c r="AB22" i="100"/>
  <c r="AX21" i="100"/>
  <c r="AW21" i="100"/>
  <c r="AU21" i="100"/>
  <c r="AT21" i="100"/>
  <c r="AS21" i="100"/>
  <c r="AR21" i="100"/>
  <c r="AQ21" i="100"/>
  <c r="AP21" i="100"/>
  <c r="AO21" i="100"/>
  <c r="AN21" i="100"/>
  <c r="AM21" i="100"/>
  <c r="AL21" i="100"/>
  <c r="AK21" i="100"/>
  <c r="AJ21" i="100"/>
  <c r="AI21" i="100"/>
  <c r="AH21" i="100"/>
  <c r="AG21" i="100"/>
  <c r="AF21" i="100"/>
  <c r="AE21" i="100"/>
  <c r="AD21" i="100"/>
  <c r="AC21" i="100"/>
  <c r="AB21" i="100"/>
  <c r="AX20" i="100"/>
  <c r="AW20" i="100"/>
  <c r="AU20" i="100"/>
  <c r="AT20" i="100"/>
  <c r="AS20" i="100"/>
  <c r="AR20" i="100"/>
  <c r="AQ20" i="100"/>
  <c r="AP20" i="100"/>
  <c r="AO20" i="100"/>
  <c r="AN20" i="100"/>
  <c r="AM20" i="100"/>
  <c r="AL20" i="100"/>
  <c r="AK20" i="100"/>
  <c r="AJ20" i="100"/>
  <c r="AI20" i="100"/>
  <c r="AH20" i="100"/>
  <c r="AG20" i="100"/>
  <c r="AF20" i="100"/>
  <c r="AE20" i="100"/>
  <c r="AD20" i="100"/>
  <c r="AC20" i="100"/>
  <c r="AB20" i="100"/>
  <c r="AX19" i="100"/>
  <c r="AW19" i="100"/>
  <c r="AU19" i="100"/>
  <c r="AT19" i="100"/>
  <c r="AS19" i="100"/>
  <c r="AR19" i="100"/>
  <c r="AQ19" i="100"/>
  <c r="AP19" i="100"/>
  <c r="AO19" i="100"/>
  <c r="AN19" i="100"/>
  <c r="AM19" i="100"/>
  <c r="AL19" i="100"/>
  <c r="AK19" i="100"/>
  <c r="AJ19" i="100"/>
  <c r="AI19" i="100"/>
  <c r="AH19" i="100"/>
  <c r="AG19" i="100"/>
  <c r="AF19" i="100"/>
  <c r="AE19" i="100"/>
  <c r="AD19" i="100"/>
  <c r="AC19" i="100"/>
  <c r="AB19" i="100"/>
  <c r="AX18" i="100"/>
  <c r="AW18" i="100"/>
  <c r="AU18" i="100"/>
  <c r="AT18" i="100"/>
  <c r="AS18" i="100"/>
  <c r="AR18" i="100"/>
  <c r="AQ18" i="100"/>
  <c r="AP18" i="100"/>
  <c r="AO18" i="100"/>
  <c r="AN18" i="100"/>
  <c r="AM18" i="100"/>
  <c r="AL18" i="100"/>
  <c r="AK18" i="100"/>
  <c r="AJ18" i="100"/>
  <c r="AI18" i="100"/>
  <c r="AH18" i="100"/>
  <c r="AG18" i="100"/>
  <c r="AF18" i="100"/>
  <c r="AE18" i="100"/>
  <c r="AD18" i="100"/>
  <c r="AC18" i="100"/>
  <c r="AB18" i="100"/>
  <c r="AX17" i="100"/>
  <c r="AW17" i="100"/>
  <c r="AU17" i="100"/>
  <c r="AT17" i="100"/>
  <c r="AS17" i="100"/>
  <c r="AR17" i="100"/>
  <c r="AQ17" i="100"/>
  <c r="AP17" i="100"/>
  <c r="AO17" i="100"/>
  <c r="AN17" i="100"/>
  <c r="AM17" i="100"/>
  <c r="AL17" i="100"/>
  <c r="AK17" i="100"/>
  <c r="AJ17" i="100"/>
  <c r="AI17" i="100"/>
  <c r="AH17" i="100"/>
  <c r="AG17" i="100"/>
  <c r="AF17" i="100"/>
  <c r="AE17" i="100"/>
  <c r="AD17" i="100"/>
  <c r="AC17" i="100"/>
  <c r="AB17" i="100"/>
  <c r="AX16" i="100"/>
  <c r="AW16" i="100"/>
  <c r="AU16" i="100"/>
  <c r="AT16" i="100"/>
  <c r="AS16" i="100"/>
  <c r="AR16" i="100"/>
  <c r="AQ16" i="100"/>
  <c r="AP16" i="100"/>
  <c r="AO16" i="100"/>
  <c r="AN16" i="100"/>
  <c r="AM16" i="100"/>
  <c r="AL16" i="100"/>
  <c r="AK16" i="100"/>
  <c r="AJ16" i="100"/>
  <c r="AI16" i="100"/>
  <c r="AH16" i="100"/>
  <c r="AG16" i="100"/>
  <c r="AF16" i="100"/>
  <c r="AE16" i="100"/>
  <c r="AD16" i="100"/>
  <c r="AC16" i="100"/>
  <c r="AB16" i="100"/>
  <c r="AX15" i="100"/>
  <c r="AW15" i="100"/>
  <c r="AU15" i="100"/>
  <c r="AT15" i="100"/>
  <c r="AS15" i="100"/>
  <c r="AR15" i="100"/>
  <c r="AQ15" i="100"/>
  <c r="AP15" i="100"/>
  <c r="AO15" i="100"/>
  <c r="AN15" i="100"/>
  <c r="AM15" i="100"/>
  <c r="AL15" i="100"/>
  <c r="AK15" i="100"/>
  <c r="AJ15" i="100"/>
  <c r="AI15" i="100"/>
  <c r="AH15" i="100"/>
  <c r="AG15" i="100"/>
  <c r="AF15" i="100"/>
  <c r="AE15" i="100"/>
  <c r="AD15" i="100"/>
  <c r="AC15" i="100"/>
  <c r="AB15" i="100"/>
  <c r="AX14" i="100"/>
  <c r="AW14" i="100"/>
  <c r="AU14" i="100"/>
  <c r="AT14" i="100"/>
  <c r="AS14" i="100"/>
  <c r="AR14" i="100"/>
  <c r="AQ14" i="100"/>
  <c r="AP14" i="100"/>
  <c r="AO14" i="100"/>
  <c r="AN14" i="100"/>
  <c r="AM14" i="100"/>
  <c r="AL14" i="100"/>
  <c r="AK14" i="100"/>
  <c r="AJ14" i="100"/>
  <c r="AI14" i="100"/>
  <c r="AH14" i="100"/>
  <c r="AG14" i="100"/>
  <c r="AF14" i="100"/>
  <c r="AE14" i="100"/>
  <c r="AD14" i="100"/>
  <c r="AC14" i="100"/>
  <c r="AB14" i="100"/>
  <c r="AX13" i="100"/>
  <c r="AW13" i="100"/>
  <c r="AU13" i="100"/>
  <c r="AT13" i="100"/>
  <c r="AS13" i="100"/>
  <c r="AR13" i="100"/>
  <c r="AQ13" i="100"/>
  <c r="AP13" i="100"/>
  <c r="AO13" i="100"/>
  <c r="AN13" i="100"/>
  <c r="AM13" i="100"/>
  <c r="AL13" i="100"/>
  <c r="AK13" i="100"/>
  <c r="AJ13" i="100"/>
  <c r="AI13" i="100"/>
  <c r="AH13" i="100"/>
  <c r="AG13" i="100"/>
  <c r="AF13" i="100"/>
  <c r="AE13" i="100"/>
  <c r="AD13" i="100"/>
  <c r="AC13" i="100"/>
  <c r="AB13" i="100"/>
  <c r="AX12" i="100"/>
  <c r="AW12" i="100"/>
  <c r="AU12" i="100"/>
  <c r="AT12" i="100"/>
  <c r="AS12" i="100"/>
  <c r="AR12" i="100"/>
  <c r="AQ12" i="100"/>
  <c r="AP12" i="100"/>
  <c r="AO12" i="100"/>
  <c r="AN12" i="100"/>
  <c r="AM12" i="100"/>
  <c r="AL12" i="100"/>
  <c r="AK12" i="100"/>
  <c r="AJ12" i="100"/>
  <c r="AI12" i="100"/>
  <c r="AH12" i="100"/>
  <c r="AG12" i="100"/>
  <c r="AF12" i="100"/>
  <c r="AE12" i="100"/>
  <c r="AD12" i="100"/>
  <c r="AC12" i="100"/>
  <c r="AB12" i="100"/>
  <c r="AX11" i="100"/>
  <c r="AW11" i="100"/>
  <c r="AU11" i="100"/>
  <c r="AT11" i="100"/>
  <c r="AS11" i="100"/>
  <c r="AR11" i="100"/>
  <c r="AQ11" i="100"/>
  <c r="AP11" i="100"/>
  <c r="AO11" i="100"/>
  <c r="AN11" i="100"/>
  <c r="AM11" i="100"/>
  <c r="AL11" i="100"/>
  <c r="AK11" i="100"/>
  <c r="AJ11" i="100"/>
  <c r="AI11" i="100"/>
  <c r="AH11" i="100"/>
  <c r="AG11" i="100"/>
  <c r="AF11" i="100"/>
  <c r="AE11" i="100"/>
  <c r="AD11" i="100"/>
  <c r="AC11" i="100"/>
  <c r="AB11" i="100"/>
  <c r="AX10" i="100"/>
  <c r="AW10" i="100"/>
  <c r="AU10" i="100"/>
  <c r="AT10" i="100"/>
  <c r="AS10" i="100"/>
  <c r="AR10" i="100"/>
  <c r="AQ10" i="100"/>
  <c r="AP10" i="100"/>
  <c r="AO10" i="100"/>
  <c r="AN10" i="100"/>
  <c r="AM10" i="100"/>
  <c r="AL10" i="100"/>
  <c r="AK10" i="100"/>
  <c r="AJ10" i="100"/>
  <c r="AI10" i="100"/>
  <c r="AH10" i="100"/>
  <c r="AG10" i="100"/>
  <c r="AF10" i="100"/>
  <c r="AE10" i="100"/>
  <c r="AD10" i="100"/>
  <c r="AC10" i="100"/>
  <c r="AB10" i="100"/>
  <c r="AX9" i="100"/>
  <c r="AW9" i="100"/>
  <c r="AU9" i="100"/>
  <c r="AT9" i="100"/>
  <c r="AS9" i="100"/>
  <c r="AR9" i="100"/>
  <c r="AQ9" i="100"/>
  <c r="AP9" i="100"/>
  <c r="AO9" i="100"/>
  <c r="AN9" i="100"/>
  <c r="AM9" i="100"/>
  <c r="AL9" i="100"/>
  <c r="AK9" i="100"/>
  <c r="AJ9" i="100"/>
  <c r="AI9" i="100"/>
  <c r="AH9" i="100"/>
  <c r="AG9" i="100"/>
  <c r="AF9" i="100"/>
  <c r="AE9" i="100"/>
  <c r="AD9" i="100"/>
  <c r="AC9" i="100"/>
  <c r="AB9" i="100"/>
  <c r="AX8" i="100"/>
  <c r="AW8" i="100"/>
  <c r="AU8" i="100"/>
  <c r="AT8" i="100"/>
  <c r="AS8" i="100"/>
  <c r="AR8" i="100"/>
  <c r="AQ8" i="100"/>
  <c r="AP8" i="100"/>
  <c r="AO8" i="100"/>
  <c r="AN8" i="100"/>
  <c r="AM8" i="100"/>
  <c r="AL8" i="100"/>
  <c r="AK8" i="100"/>
  <c r="AJ8" i="100"/>
  <c r="AI8" i="100"/>
  <c r="AH8" i="100"/>
  <c r="AG8" i="100"/>
  <c r="AF8" i="100"/>
  <c r="AE8" i="100"/>
  <c r="AD8" i="100"/>
  <c r="AC8" i="100"/>
  <c r="AB8" i="100"/>
  <c r="AX7" i="100"/>
  <c r="AW7" i="100"/>
  <c r="AU7" i="100"/>
  <c r="AT7" i="100"/>
  <c r="AS7" i="100"/>
  <c r="AR7" i="100"/>
  <c r="AQ7" i="100"/>
  <c r="AP7" i="100"/>
  <c r="AO7" i="100"/>
  <c r="AN7" i="100"/>
  <c r="AM7" i="100"/>
  <c r="AL7" i="100"/>
  <c r="AK7" i="100"/>
  <c r="AJ7" i="100"/>
  <c r="AI7" i="100"/>
  <c r="AH7" i="100"/>
  <c r="AG7" i="100"/>
  <c r="AF7" i="100"/>
  <c r="AE7" i="100"/>
  <c r="AD7" i="100"/>
  <c r="AC7" i="100"/>
  <c r="AB7" i="100"/>
  <c r="AX6" i="100"/>
  <c r="AW6" i="100"/>
  <c r="AU6" i="100"/>
  <c r="AT6" i="100"/>
  <c r="AS6" i="100"/>
  <c r="AR6" i="100"/>
  <c r="AQ6" i="100"/>
  <c r="AP6" i="100"/>
  <c r="AO6" i="100"/>
  <c r="AN6" i="100"/>
  <c r="AM6" i="100"/>
  <c r="AL6" i="100"/>
  <c r="AK6" i="100"/>
  <c r="AJ6" i="100"/>
  <c r="AI6" i="100"/>
  <c r="AH6" i="100"/>
  <c r="AG6" i="100"/>
  <c r="AF6" i="100"/>
  <c r="AE6" i="100"/>
  <c r="AD6" i="100"/>
  <c r="AC6" i="100"/>
  <c r="AB6" i="100"/>
  <c r="AX5" i="100"/>
  <c r="AW5" i="100"/>
  <c r="AU5" i="100"/>
  <c r="AT5" i="100"/>
  <c r="AS5" i="100"/>
  <c r="AR5" i="100"/>
  <c r="AQ5" i="100"/>
  <c r="AP5" i="100"/>
  <c r="AO5" i="100"/>
  <c r="AN5" i="100"/>
  <c r="AM5" i="100"/>
  <c r="AL5" i="100"/>
  <c r="AK5" i="100"/>
  <c r="AJ5" i="100"/>
  <c r="AI5" i="100"/>
  <c r="AH5" i="100"/>
  <c r="AG5" i="100"/>
  <c r="AF5" i="100"/>
  <c r="AE5" i="100"/>
  <c r="AD5" i="100"/>
  <c r="AC5" i="100"/>
  <c r="AB5" i="100"/>
  <c r="AX4" i="100"/>
  <c r="AW4" i="100"/>
  <c r="AU4" i="100"/>
  <c r="AT4" i="100"/>
  <c r="AS4" i="100"/>
  <c r="AR4" i="100"/>
  <c r="AQ4" i="100"/>
  <c r="AP4" i="100"/>
  <c r="AO4" i="100"/>
  <c r="AN4" i="100"/>
  <c r="AM4" i="100"/>
  <c r="AL4" i="100"/>
  <c r="AK4" i="100"/>
  <c r="AJ4" i="100"/>
  <c r="AI4" i="100"/>
  <c r="AH4" i="100"/>
  <c r="AG4" i="100"/>
  <c r="AF4" i="100"/>
  <c r="AE4" i="100"/>
  <c r="AD4" i="100"/>
  <c r="AC4" i="100"/>
  <c r="AB4" i="100"/>
  <c r="AX3" i="100"/>
  <c r="AW3" i="100"/>
  <c r="AU3" i="100"/>
  <c r="AT3" i="100"/>
  <c r="AS3" i="100"/>
  <c r="AR3" i="100"/>
  <c r="AQ3" i="100"/>
  <c r="AP3" i="100"/>
  <c r="AO3" i="100"/>
  <c r="AN3" i="100"/>
  <c r="AM3" i="100"/>
  <c r="AL3" i="100"/>
  <c r="AK3" i="100"/>
  <c r="AJ3" i="100"/>
  <c r="AI3" i="100"/>
  <c r="AH3" i="100"/>
  <c r="AG3" i="100"/>
  <c r="AF3" i="100"/>
  <c r="AE3" i="100"/>
  <c r="AD3" i="100"/>
  <c r="AC3" i="100"/>
  <c r="AB3" i="100"/>
  <c r="J50" i="100" l="1"/>
  <c r="J40" i="100" s="1"/>
  <c r="AH40" i="100" s="1"/>
  <c r="P50" i="100"/>
  <c r="P40" i="100" s="1"/>
  <c r="AN40" i="100" s="1"/>
  <c r="D41" i="101"/>
  <c r="AB41" i="101" s="1"/>
  <c r="AC41" i="101"/>
  <c r="C33" i="100"/>
  <c r="AA3" i="25" s="1"/>
  <c r="C4" i="100"/>
  <c r="AA34" i="25" s="1"/>
  <c r="C13" i="100"/>
  <c r="AA30" i="25" s="1"/>
  <c r="C19" i="100"/>
  <c r="AA12" i="25" s="1"/>
  <c r="C31" i="100"/>
  <c r="AA27" i="25" s="1"/>
  <c r="C39" i="100"/>
  <c r="AA13" i="25" s="1"/>
  <c r="C5" i="100"/>
  <c r="AA19" i="25" s="1"/>
  <c r="B13" i="100"/>
  <c r="I30" i="25" s="1"/>
  <c r="C18" i="100"/>
  <c r="AA39" i="25" s="1"/>
  <c r="C21" i="100"/>
  <c r="AA26" i="25" s="1"/>
  <c r="C30" i="100"/>
  <c r="C38" i="100"/>
  <c r="AA14" i="25" s="1"/>
  <c r="I50" i="100"/>
  <c r="I40" i="100" s="1"/>
  <c r="AG40" i="100" s="1"/>
  <c r="R50" i="100"/>
  <c r="R40" i="100" s="1"/>
  <c r="AP40" i="100" s="1"/>
  <c r="U50" i="100"/>
  <c r="U40" i="100" s="1"/>
  <c r="AS40" i="100" s="1"/>
  <c r="B21" i="100"/>
  <c r="I26" i="25" s="1"/>
  <c r="B22" i="100"/>
  <c r="I18" i="25" s="1"/>
  <c r="B4" i="100"/>
  <c r="I34" i="25" s="1"/>
  <c r="C3" i="100"/>
  <c r="AA20" i="25" s="1"/>
  <c r="C11" i="100"/>
  <c r="AA15" i="25" s="1"/>
  <c r="C14" i="100"/>
  <c r="AA37" i="25" s="1"/>
  <c r="C17" i="100"/>
  <c r="AA11" i="25" s="1"/>
  <c r="C20" i="100"/>
  <c r="AA21" i="25" s="1"/>
  <c r="C29" i="100"/>
  <c r="AA4" i="25" s="1"/>
  <c r="C32" i="100"/>
  <c r="AA24" i="25" s="1"/>
  <c r="B16" i="100"/>
  <c r="I16" i="25" s="1"/>
  <c r="B34" i="100"/>
  <c r="I28" i="25" s="1"/>
  <c r="B35" i="100"/>
  <c r="I6" i="25" s="1"/>
  <c r="C12" i="100"/>
  <c r="AA9" i="25" s="1"/>
  <c r="C7" i="100"/>
  <c r="AA31" i="25" s="1"/>
  <c r="C8" i="100"/>
  <c r="AA29" i="25" s="1"/>
  <c r="C9" i="100"/>
  <c r="AA25" i="25" s="1"/>
  <c r="C10" i="100"/>
  <c r="AA23" i="25" s="1"/>
  <c r="B11" i="100"/>
  <c r="I15" i="25" s="1"/>
  <c r="C23" i="100"/>
  <c r="AA22" i="25" s="1"/>
  <c r="C24" i="100"/>
  <c r="AA17" i="25" s="1"/>
  <c r="B25" i="100"/>
  <c r="I5" i="25" s="1"/>
  <c r="C26" i="100"/>
  <c r="AA8" i="25" s="1"/>
  <c r="C27" i="100"/>
  <c r="AA10" i="25" s="1"/>
  <c r="C28" i="100"/>
  <c r="AA33" i="25" s="1"/>
  <c r="C34" i="100"/>
  <c r="AA28" i="25" s="1"/>
  <c r="C35" i="100"/>
  <c r="AA6" i="25" s="1"/>
  <c r="C36" i="100"/>
  <c r="AA40" i="25" s="1"/>
  <c r="C40" i="100"/>
  <c r="AA42" i="25" s="1"/>
  <c r="E50" i="100"/>
  <c r="E40" i="100" s="1"/>
  <c r="AC40" i="100" s="1"/>
  <c r="H50" i="100"/>
  <c r="H40" i="100" s="1"/>
  <c r="AF40" i="100" s="1"/>
  <c r="K50" i="100"/>
  <c r="K40" i="100" s="1"/>
  <c r="AI40" i="100" s="1"/>
  <c r="Q50" i="100"/>
  <c r="Q40" i="100" s="1"/>
  <c r="AO40" i="100" s="1"/>
  <c r="B7" i="100"/>
  <c r="I31" i="25" s="1"/>
  <c r="B10" i="100"/>
  <c r="I23" i="25" s="1"/>
  <c r="C15" i="100"/>
  <c r="AA32" i="25" s="1"/>
  <c r="B28" i="100"/>
  <c r="I33" i="25" s="1"/>
  <c r="B31" i="100"/>
  <c r="I27" i="25" s="1"/>
  <c r="B37" i="100"/>
  <c r="I38" i="25" s="1"/>
  <c r="B38" i="100"/>
  <c r="I14" i="25" s="1"/>
  <c r="B6" i="100"/>
  <c r="I7" i="25" s="1"/>
  <c r="B15" i="100"/>
  <c r="I32" i="25" s="1"/>
  <c r="B23" i="100"/>
  <c r="I22" i="25" s="1"/>
  <c r="B33" i="100"/>
  <c r="I3" i="25" s="1"/>
  <c r="B5" i="100"/>
  <c r="I19" i="25" s="1"/>
  <c r="B32" i="100"/>
  <c r="I24" i="25" s="1"/>
  <c r="B8" i="100"/>
  <c r="I29" i="25" s="1"/>
  <c r="B9" i="100"/>
  <c r="I25" i="25" s="1"/>
  <c r="B18" i="100"/>
  <c r="I39" i="25" s="1"/>
  <c r="B27" i="100"/>
  <c r="I10" i="25" s="1"/>
  <c r="C37" i="100"/>
  <c r="AA38" i="25" s="1"/>
  <c r="D50" i="100"/>
  <c r="D40" i="100" s="1"/>
  <c r="AB40" i="100" s="1"/>
  <c r="L50" i="100"/>
  <c r="L40" i="100" s="1"/>
  <c r="AJ40" i="100" s="1"/>
  <c r="T50" i="100"/>
  <c r="T40" i="100" s="1"/>
  <c r="AR40" i="100" s="1"/>
  <c r="B14" i="100"/>
  <c r="I37" i="25" s="1"/>
  <c r="B24" i="100"/>
  <c r="I17" i="25" s="1"/>
  <c r="B17" i="100"/>
  <c r="I11" i="25" s="1"/>
  <c r="B19" i="100"/>
  <c r="I12" i="25" s="1"/>
  <c r="C22" i="100"/>
  <c r="AA18" i="25" s="1"/>
  <c r="B26" i="100"/>
  <c r="I8" i="25" s="1"/>
  <c r="B36" i="100"/>
  <c r="I40" i="25" s="1"/>
  <c r="F50" i="100"/>
  <c r="F40" i="100" s="1"/>
  <c r="AD40" i="100" s="1"/>
  <c r="N50" i="100"/>
  <c r="N40" i="100" s="1"/>
  <c r="AL40" i="100" s="1"/>
  <c r="V50" i="100"/>
  <c r="V40" i="100" s="1"/>
  <c r="AT40" i="100" s="1"/>
  <c r="B20" i="100"/>
  <c r="I21" i="25" s="1"/>
  <c r="B30" i="100"/>
  <c r="G50" i="100"/>
  <c r="G40" i="100" s="1"/>
  <c r="AE40" i="100" s="1"/>
  <c r="O50" i="100"/>
  <c r="O40" i="100" s="1"/>
  <c r="AM40" i="100" s="1"/>
  <c r="W50" i="100"/>
  <c r="W40" i="100" s="1"/>
  <c r="AU40" i="100" s="1"/>
  <c r="B12" i="100"/>
  <c r="I9" i="25" s="1"/>
  <c r="B3" i="100"/>
  <c r="I20" i="25" s="1"/>
  <c r="C6" i="100"/>
  <c r="AA7" i="25" s="1"/>
  <c r="C16" i="100"/>
  <c r="AA16" i="25" s="1"/>
  <c r="C25" i="100"/>
  <c r="AA5" i="25" s="1"/>
  <c r="B29" i="100"/>
  <c r="I4" i="25" s="1"/>
  <c r="B39" i="100"/>
  <c r="I13" i="25" s="1"/>
  <c r="E49" i="90"/>
  <c r="F49" i="90"/>
  <c r="G49" i="90"/>
  <c r="H49" i="90"/>
  <c r="I49" i="90"/>
  <c r="J49" i="90"/>
  <c r="K49" i="90"/>
  <c r="L49" i="90"/>
  <c r="M49" i="90"/>
  <c r="N49" i="90"/>
  <c r="O49" i="90"/>
  <c r="P49" i="90"/>
  <c r="Q49" i="90"/>
  <c r="R49" i="90"/>
  <c r="S49" i="90"/>
  <c r="T49" i="90"/>
  <c r="U49" i="90"/>
  <c r="V49" i="90"/>
  <c r="W49" i="90"/>
  <c r="D49" i="90"/>
  <c r="E48" i="90"/>
  <c r="F48" i="90"/>
  <c r="G48" i="90"/>
  <c r="H48" i="90"/>
  <c r="I48" i="90"/>
  <c r="J48" i="90"/>
  <c r="K48" i="90"/>
  <c r="L48" i="90"/>
  <c r="M48" i="90"/>
  <c r="N48" i="90"/>
  <c r="O48" i="90"/>
  <c r="P48" i="90"/>
  <c r="Q48" i="90"/>
  <c r="R48" i="90"/>
  <c r="S48" i="90"/>
  <c r="T48" i="90"/>
  <c r="U48" i="90"/>
  <c r="V48" i="90"/>
  <c r="W48" i="90"/>
  <c r="D48" i="90"/>
  <c r="B52" i="90"/>
  <c r="H45" i="25" s="1"/>
  <c r="J50" i="90" l="1"/>
  <c r="J40" i="90" s="1"/>
  <c r="B41" i="101"/>
  <c r="J42" i="25" s="1"/>
  <c r="B40" i="100"/>
  <c r="I42" i="25" s="1"/>
  <c r="G50" i="90"/>
  <c r="G40" i="90" s="1"/>
  <c r="S50" i="90"/>
  <c r="S40" i="90" s="1"/>
  <c r="P50" i="90"/>
  <c r="P40" i="90" s="1"/>
  <c r="V50" i="90"/>
  <c r="V40" i="90" s="1"/>
  <c r="M50" i="90"/>
  <c r="M40" i="90" s="1"/>
  <c r="D50" i="90"/>
  <c r="E50" i="90"/>
  <c r="E40" i="90" s="1"/>
  <c r="H50" i="90"/>
  <c r="H40" i="90" s="1"/>
  <c r="K50" i="90"/>
  <c r="K40" i="90" s="1"/>
  <c r="N50" i="90"/>
  <c r="N40" i="90" s="1"/>
  <c r="Q50" i="90"/>
  <c r="Q40" i="90" s="1"/>
  <c r="T50" i="90"/>
  <c r="T40" i="90" s="1"/>
  <c r="W50" i="90"/>
  <c r="W40" i="90" s="1"/>
  <c r="F50" i="90"/>
  <c r="F40" i="90" s="1"/>
  <c r="I50" i="90"/>
  <c r="I40" i="90" s="1"/>
  <c r="L50" i="90"/>
  <c r="L40" i="90" s="1"/>
  <c r="O50" i="90"/>
  <c r="O40" i="90" s="1"/>
  <c r="R50" i="90"/>
  <c r="R40" i="90" s="1"/>
  <c r="U50" i="90"/>
  <c r="U40" i="90" s="1"/>
  <c r="AW4" i="90" l="1"/>
  <c r="AX4" i="90"/>
  <c r="AW5" i="90"/>
  <c r="AX5" i="90"/>
  <c r="AW6" i="90"/>
  <c r="AX6" i="90"/>
  <c r="AW7" i="90"/>
  <c r="AX7" i="90"/>
  <c r="AW8" i="90"/>
  <c r="AX8" i="90"/>
  <c r="AW9" i="90"/>
  <c r="AX9" i="90"/>
  <c r="AW10" i="90"/>
  <c r="AX10" i="90"/>
  <c r="AW11" i="90"/>
  <c r="AX11" i="90"/>
  <c r="AW12" i="90"/>
  <c r="AX12" i="90"/>
  <c r="AW13" i="90"/>
  <c r="AX13" i="90"/>
  <c r="AW14" i="90"/>
  <c r="AX14" i="90"/>
  <c r="AW15" i="90"/>
  <c r="AX15" i="90"/>
  <c r="AW16" i="90"/>
  <c r="AX16" i="90"/>
  <c r="AW17" i="90"/>
  <c r="AX17" i="90"/>
  <c r="AW18" i="90"/>
  <c r="AX18" i="90"/>
  <c r="AW19" i="90"/>
  <c r="AX19" i="90"/>
  <c r="AW20" i="90"/>
  <c r="AX20" i="90"/>
  <c r="AW21" i="90"/>
  <c r="AX21" i="90"/>
  <c r="AW22" i="90"/>
  <c r="AX22" i="90"/>
  <c r="AW23" i="90"/>
  <c r="AX23" i="90"/>
  <c r="AW24" i="90"/>
  <c r="AX24" i="90"/>
  <c r="AW25" i="90"/>
  <c r="AX25" i="90"/>
  <c r="AW26" i="90"/>
  <c r="AX26" i="90"/>
  <c r="AW27" i="90"/>
  <c r="AX27" i="90"/>
  <c r="AW28" i="90"/>
  <c r="AX28" i="90"/>
  <c r="AW29" i="90"/>
  <c r="AX29" i="90"/>
  <c r="AW30" i="90"/>
  <c r="AX30" i="90"/>
  <c r="AW31" i="90"/>
  <c r="AX31" i="90"/>
  <c r="AW32" i="90"/>
  <c r="AX32" i="90"/>
  <c r="AW33" i="90"/>
  <c r="AX33" i="90"/>
  <c r="AW34" i="90"/>
  <c r="AX34" i="90"/>
  <c r="AW35" i="90"/>
  <c r="AX35" i="90"/>
  <c r="AW36" i="90"/>
  <c r="AX36" i="90"/>
  <c r="AW37" i="90"/>
  <c r="AX37" i="90"/>
  <c r="AW38" i="90"/>
  <c r="AX38" i="90"/>
  <c r="AW39" i="90"/>
  <c r="AX39" i="90"/>
  <c r="AW40" i="90"/>
  <c r="AX40" i="90"/>
  <c r="AB4" i="90"/>
  <c r="AC4" i="90"/>
  <c r="AD4" i="90"/>
  <c r="AE4" i="90"/>
  <c r="AF4" i="90"/>
  <c r="AG4" i="90"/>
  <c r="AH4" i="90"/>
  <c r="AI4" i="90"/>
  <c r="AJ4" i="90"/>
  <c r="AK4" i="90"/>
  <c r="AL4" i="90"/>
  <c r="AM4" i="90"/>
  <c r="AN4" i="90"/>
  <c r="AO4" i="90"/>
  <c r="AP4" i="90"/>
  <c r="AQ4" i="90"/>
  <c r="AR4" i="90"/>
  <c r="AS4" i="90"/>
  <c r="AT4" i="90"/>
  <c r="AU4" i="90"/>
  <c r="AB5" i="90"/>
  <c r="AC5" i="90"/>
  <c r="AD5" i="90"/>
  <c r="AE5" i="90"/>
  <c r="AF5" i="90"/>
  <c r="AG5" i="90"/>
  <c r="AH5" i="90"/>
  <c r="AI5" i="90"/>
  <c r="AJ5" i="90"/>
  <c r="AK5" i="90"/>
  <c r="AL5" i="90"/>
  <c r="AM5" i="90"/>
  <c r="AN5" i="90"/>
  <c r="AO5" i="90"/>
  <c r="AP5" i="90"/>
  <c r="AQ5" i="90"/>
  <c r="AR5" i="90"/>
  <c r="AS5" i="90"/>
  <c r="AT5" i="90"/>
  <c r="AU5" i="90"/>
  <c r="AB6" i="90"/>
  <c r="AC6" i="90"/>
  <c r="AD6" i="90"/>
  <c r="AE6" i="90"/>
  <c r="AF6" i="90"/>
  <c r="AG6" i="90"/>
  <c r="AH6" i="90"/>
  <c r="AI6" i="90"/>
  <c r="AJ6" i="90"/>
  <c r="AK6" i="90"/>
  <c r="AL6" i="90"/>
  <c r="AM6" i="90"/>
  <c r="AN6" i="90"/>
  <c r="AO6" i="90"/>
  <c r="AP6" i="90"/>
  <c r="AQ6" i="90"/>
  <c r="AR6" i="90"/>
  <c r="AS6" i="90"/>
  <c r="AT6" i="90"/>
  <c r="AU6" i="90"/>
  <c r="AB7" i="90"/>
  <c r="AC7" i="90"/>
  <c r="AD7" i="90"/>
  <c r="AE7" i="90"/>
  <c r="AF7" i="90"/>
  <c r="AG7" i="90"/>
  <c r="AH7" i="90"/>
  <c r="AI7" i="90"/>
  <c r="AJ7" i="90"/>
  <c r="AK7" i="90"/>
  <c r="AL7" i="90"/>
  <c r="AM7" i="90"/>
  <c r="AN7" i="90"/>
  <c r="AO7" i="90"/>
  <c r="AP7" i="90"/>
  <c r="AQ7" i="90"/>
  <c r="AR7" i="90"/>
  <c r="AS7" i="90"/>
  <c r="AT7" i="90"/>
  <c r="AU7" i="90"/>
  <c r="AB8" i="90"/>
  <c r="AC8" i="90"/>
  <c r="AD8" i="90"/>
  <c r="AE8" i="90"/>
  <c r="AF8" i="90"/>
  <c r="AG8" i="90"/>
  <c r="AH8" i="90"/>
  <c r="AI8" i="90"/>
  <c r="AJ8" i="90"/>
  <c r="AK8" i="90"/>
  <c r="AL8" i="90"/>
  <c r="AM8" i="90"/>
  <c r="AN8" i="90"/>
  <c r="AO8" i="90"/>
  <c r="AP8" i="90"/>
  <c r="AQ8" i="90"/>
  <c r="AR8" i="90"/>
  <c r="AS8" i="90"/>
  <c r="AT8" i="90"/>
  <c r="AU8" i="90"/>
  <c r="AB9" i="90"/>
  <c r="AC9" i="90"/>
  <c r="AD9" i="90"/>
  <c r="AE9" i="90"/>
  <c r="AF9" i="90"/>
  <c r="AG9" i="90"/>
  <c r="AH9" i="90"/>
  <c r="AI9" i="90"/>
  <c r="AJ9" i="90"/>
  <c r="AK9" i="90"/>
  <c r="AL9" i="90"/>
  <c r="AM9" i="90"/>
  <c r="AN9" i="90"/>
  <c r="AO9" i="90"/>
  <c r="AP9" i="90"/>
  <c r="AQ9" i="90"/>
  <c r="AR9" i="90"/>
  <c r="AS9" i="90"/>
  <c r="AT9" i="90"/>
  <c r="AU9" i="90"/>
  <c r="AB10" i="90"/>
  <c r="AC10" i="90"/>
  <c r="AD10" i="90"/>
  <c r="AE10" i="90"/>
  <c r="AF10" i="90"/>
  <c r="AG10" i="90"/>
  <c r="AH10" i="90"/>
  <c r="AI10" i="90"/>
  <c r="AJ10" i="90"/>
  <c r="AK10" i="90"/>
  <c r="AL10" i="90"/>
  <c r="AM10" i="90"/>
  <c r="AN10" i="90"/>
  <c r="AO10" i="90"/>
  <c r="AP10" i="90"/>
  <c r="AQ10" i="90"/>
  <c r="AR10" i="90"/>
  <c r="AS10" i="90"/>
  <c r="AT10" i="90"/>
  <c r="AU10" i="90"/>
  <c r="AB11" i="90"/>
  <c r="AC11" i="90"/>
  <c r="AD11" i="90"/>
  <c r="AE11" i="90"/>
  <c r="AF11" i="90"/>
  <c r="AG11" i="90"/>
  <c r="AH11" i="90"/>
  <c r="AI11" i="90"/>
  <c r="AJ11" i="90"/>
  <c r="AK11" i="90"/>
  <c r="AL11" i="90"/>
  <c r="AM11" i="90"/>
  <c r="AN11" i="90"/>
  <c r="AO11" i="90"/>
  <c r="AP11" i="90"/>
  <c r="AQ11" i="90"/>
  <c r="AR11" i="90"/>
  <c r="AS11" i="90"/>
  <c r="AT11" i="90"/>
  <c r="AU11" i="90"/>
  <c r="AB12" i="90"/>
  <c r="AC12" i="90"/>
  <c r="AD12" i="90"/>
  <c r="AE12" i="90"/>
  <c r="AF12" i="90"/>
  <c r="AG12" i="90"/>
  <c r="AH12" i="90"/>
  <c r="AI12" i="90"/>
  <c r="AJ12" i="90"/>
  <c r="AK12" i="90"/>
  <c r="AL12" i="90"/>
  <c r="AM12" i="90"/>
  <c r="AN12" i="90"/>
  <c r="AO12" i="90"/>
  <c r="AP12" i="90"/>
  <c r="AQ12" i="90"/>
  <c r="AR12" i="90"/>
  <c r="AS12" i="90"/>
  <c r="AT12" i="90"/>
  <c r="AU12" i="90"/>
  <c r="AB13" i="90"/>
  <c r="AC13" i="90"/>
  <c r="AD13" i="90"/>
  <c r="AE13" i="90"/>
  <c r="AF13" i="90"/>
  <c r="AG13" i="90"/>
  <c r="AH13" i="90"/>
  <c r="AI13" i="90"/>
  <c r="AJ13" i="90"/>
  <c r="AK13" i="90"/>
  <c r="AL13" i="90"/>
  <c r="AM13" i="90"/>
  <c r="AN13" i="90"/>
  <c r="AO13" i="90"/>
  <c r="AP13" i="90"/>
  <c r="AQ13" i="90"/>
  <c r="AR13" i="90"/>
  <c r="AS13" i="90"/>
  <c r="AT13" i="90"/>
  <c r="AU13" i="90"/>
  <c r="AB14" i="90"/>
  <c r="AC14" i="90"/>
  <c r="AD14" i="90"/>
  <c r="AE14" i="90"/>
  <c r="AF14" i="90"/>
  <c r="AG14" i="90"/>
  <c r="AH14" i="90"/>
  <c r="AI14" i="90"/>
  <c r="AJ14" i="90"/>
  <c r="AK14" i="90"/>
  <c r="AL14" i="90"/>
  <c r="AM14" i="90"/>
  <c r="AN14" i="90"/>
  <c r="AO14" i="90"/>
  <c r="AP14" i="90"/>
  <c r="AQ14" i="90"/>
  <c r="AR14" i="90"/>
  <c r="AS14" i="90"/>
  <c r="AT14" i="90"/>
  <c r="AU14" i="90"/>
  <c r="AB15" i="90"/>
  <c r="AC15" i="90"/>
  <c r="AD15" i="90"/>
  <c r="AE15" i="90"/>
  <c r="AF15" i="90"/>
  <c r="AG15" i="90"/>
  <c r="AH15" i="90"/>
  <c r="AI15" i="90"/>
  <c r="AJ15" i="90"/>
  <c r="AK15" i="90"/>
  <c r="AL15" i="90"/>
  <c r="AM15" i="90"/>
  <c r="AN15" i="90"/>
  <c r="AO15" i="90"/>
  <c r="AP15" i="90"/>
  <c r="AQ15" i="90"/>
  <c r="AR15" i="90"/>
  <c r="AS15" i="90"/>
  <c r="AT15" i="90"/>
  <c r="AU15" i="90"/>
  <c r="AB16" i="90"/>
  <c r="AC16" i="90"/>
  <c r="AD16" i="90"/>
  <c r="AE16" i="90"/>
  <c r="AF16" i="90"/>
  <c r="AG16" i="90"/>
  <c r="AH16" i="90"/>
  <c r="AI16" i="90"/>
  <c r="AJ16" i="90"/>
  <c r="AK16" i="90"/>
  <c r="AL16" i="90"/>
  <c r="AM16" i="90"/>
  <c r="AN16" i="90"/>
  <c r="AO16" i="90"/>
  <c r="AP16" i="90"/>
  <c r="AQ16" i="90"/>
  <c r="AR16" i="90"/>
  <c r="AS16" i="90"/>
  <c r="AT16" i="90"/>
  <c r="AU16" i="90"/>
  <c r="AB17" i="90"/>
  <c r="AC17" i="90"/>
  <c r="AD17" i="90"/>
  <c r="AE17" i="90"/>
  <c r="AF17" i="90"/>
  <c r="AG17" i="90"/>
  <c r="AH17" i="90"/>
  <c r="AI17" i="90"/>
  <c r="AJ17" i="90"/>
  <c r="AK17" i="90"/>
  <c r="AL17" i="90"/>
  <c r="AM17" i="90"/>
  <c r="AN17" i="90"/>
  <c r="AO17" i="90"/>
  <c r="AP17" i="90"/>
  <c r="AQ17" i="90"/>
  <c r="AR17" i="90"/>
  <c r="AS17" i="90"/>
  <c r="AT17" i="90"/>
  <c r="AU17" i="90"/>
  <c r="AB18" i="90"/>
  <c r="AC18" i="90"/>
  <c r="AD18" i="90"/>
  <c r="AE18" i="90"/>
  <c r="AF18" i="90"/>
  <c r="AG18" i="90"/>
  <c r="AH18" i="90"/>
  <c r="AI18" i="90"/>
  <c r="AJ18" i="90"/>
  <c r="AK18" i="90"/>
  <c r="AL18" i="90"/>
  <c r="AM18" i="90"/>
  <c r="AN18" i="90"/>
  <c r="AO18" i="90"/>
  <c r="AP18" i="90"/>
  <c r="AQ18" i="90"/>
  <c r="AR18" i="90"/>
  <c r="AS18" i="90"/>
  <c r="AT18" i="90"/>
  <c r="AU18" i="90"/>
  <c r="AB19" i="90"/>
  <c r="AC19" i="90"/>
  <c r="AD19" i="90"/>
  <c r="AE19" i="90"/>
  <c r="AF19" i="90"/>
  <c r="AG19" i="90"/>
  <c r="AH19" i="90"/>
  <c r="AI19" i="90"/>
  <c r="AJ19" i="90"/>
  <c r="AK19" i="90"/>
  <c r="AL19" i="90"/>
  <c r="AM19" i="90"/>
  <c r="AN19" i="90"/>
  <c r="AO19" i="90"/>
  <c r="AP19" i="90"/>
  <c r="AQ19" i="90"/>
  <c r="AR19" i="90"/>
  <c r="AS19" i="90"/>
  <c r="AT19" i="90"/>
  <c r="AU19" i="90"/>
  <c r="AB20" i="90"/>
  <c r="AC20" i="90"/>
  <c r="AD20" i="90"/>
  <c r="AE20" i="90"/>
  <c r="AF20" i="90"/>
  <c r="AG20" i="90"/>
  <c r="AH20" i="90"/>
  <c r="AI20" i="90"/>
  <c r="AJ20" i="90"/>
  <c r="AK20" i="90"/>
  <c r="AL20" i="90"/>
  <c r="AM20" i="90"/>
  <c r="AN20" i="90"/>
  <c r="AO20" i="90"/>
  <c r="AP20" i="90"/>
  <c r="AQ20" i="90"/>
  <c r="AR20" i="90"/>
  <c r="AS20" i="90"/>
  <c r="AT20" i="90"/>
  <c r="AU20" i="90"/>
  <c r="AB21" i="90"/>
  <c r="AC21" i="90"/>
  <c r="AD21" i="90"/>
  <c r="AE21" i="90"/>
  <c r="AF21" i="90"/>
  <c r="AG21" i="90"/>
  <c r="AH21" i="90"/>
  <c r="AI21" i="90"/>
  <c r="AJ21" i="90"/>
  <c r="AK21" i="90"/>
  <c r="AL21" i="90"/>
  <c r="AM21" i="90"/>
  <c r="AN21" i="90"/>
  <c r="AO21" i="90"/>
  <c r="AP21" i="90"/>
  <c r="AQ21" i="90"/>
  <c r="AR21" i="90"/>
  <c r="AS21" i="90"/>
  <c r="AT21" i="90"/>
  <c r="AU21" i="90"/>
  <c r="AB22" i="90"/>
  <c r="AC22" i="90"/>
  <c r="AD22" i="90"/>
  <c r="AE22" i="90"/>
  <c r="AF22" i="90"/>
  <c r="AG22" i="90"/>
  <c r="AH22" i="90"/>
  <c r="AI22" i="90"/>
  <c r="AJ22" i="90"/>
  <c r="AK22" i="90"/>
  <c r="AL22" i="90"/>
  <c r="AM22" i="90"/>
  <c r="AN22" i="90"/>
  <c r="AO22" i="90"/>
  <c r="AP22" i="90"/>
  <c r="AQ22" i="90"/>
  <c r="AR22" i="90"/>
  <c r="AS22" i="90"/>
  <c r="AT22" i="90"/>
  <c r="AU22" i="90"/>
  <c r="AB23" i="90"/>
  <c r="AC23" i="90"/>
  <c r="AD23" i="90"/>
  <c r="AE23" i="90"/>
  <c r="AF23" i="90"/>
  <c r="AG23" i="90"/>
  <c r="AH23" i="90"/>
  <c r="AI23" i="90"/>
  <c r="AJ23" i="90"/>
  <c r="AK23" i="90"/>
  <c r="AL23" i="90"/>
  <c r="AM23" i="90"/>
  <c r="AN23" i="90"/>
  <c r="AO23" i="90"/>
  <c r="AP23" i="90"/>
  <c r="AQ23" i="90"/>
  <c r="AR23" i="90"/>
  <c r="AS23" i="90"/>
  <c r="AT23" i="90"/>
  <c r="AU23" i="90"/>
  <c r="AB24" i="90"/>
  <c r="AC24" i="90"/>
  <c r="AD24" i="90"/>
  <c r="AE24" i="90"/>
  <c r="AF24" i="90"/>
  <c r="AG24" i="90"/>
  <c r="AH24" i="90"/>
  <c r="AI24" i="90"/>
  <c r="AJ24" i="90"/>
  <c r="AK24" i="90"/>
  <c r="AL24" i="90"/>
  <c r="AM24" i="90"/>
  <c r="AN24" i="90"/>
  <c r="AO24" i="90"/>
  <c r="AP24" i="90"/>
  <c r="AQ24" i="90"/>
  <c r="AR24" i="90"/>
  <c r="AS24" i="90"/>
  <c r="AT24" i="90"/>
  <c r="AU24" i="90"/>
  <c r="AB25" i="90"/>
  <c r="AC25" i="90"/>
  <c r="AD25" i="90"/>
  <c r="AE25" i="90"/>
  <c r="AF25" i="90"/>
  <c r="AG25" i="90"/>
  <c r="AH25" i="90"/>
  <c r="AI25" i="90"/>
  <c r="AJ25" i="90"/>
  <c r="AK25" i="90"/>
  <c r="AL25" i="90"/>
  <c r="AM25" i="90"/>
  <c r="AN25" i="90"/>
  <c r="AO25" i="90"/>
  <c r="AP25" i="90"/>
  <c r="AQ25" i="90"/>
  <c r="AR25" i="90"/>
  <c r="AS25" i="90"/>
  <c r="AT25" i="90"/>
  <c r="AU25" i="90"/>
  <c r="AB26" i="90"/>
  <c r="AC26" i="90"/>
  <c r="AD26" i="90"/>
  <c r="AE26" i="90"/>
  <c r="AF26" i="90"/>
  <c r="AG26" i="90"/>
  <c r="AH26" i="90"/>
  <c r="AI26" i="90"/>
  <c r="AJ26" i="90"/>
  <c r="AK26" i="90"/>
  <c r="AL26" i="90"/>
  <c r="AM26" i="90"/>
  <c r="AN26" i="90"/>
  <c r="AO26" i="90"/>
  <c r="AP26" i="90"/>
  <c r="AQ26" i="90"/>
  <c r="AR26" i="90"/>
  <c r="AS26" i="90"/>
  <c r="AT26" i="90"/>
  <c r="AU26" i="90"/>
  <c r="AB27" i="90"/>
  <c r="AC27" i="90"/>
  <c r="AD27" i="90"/>
  <c r="AE27" i="90"/>
  <c r="AF27" i="90"/>
  <c r="AG27" i="90"/>
  <c r="AH27" i="90"/>
  <c r="AI27" i="90"/>
  <c r="AJ27" i="90"/>
  <c r="AK27" i="90"/>
  <c r="AL27" i="90"/>
  <c r="AM27" i="90"/>
  <c r="AN27" i="90"/>
  <c r="AO27" i="90"/>
  <c r="AP27" i="90"/>
  <c r="AQ27" i="90"/>
  <c r="AR27" i="90"/>
  <c r="AS27" i="90"/>
  <c r="AT27" i="90"/>
  <c r="AU27" i="90"/>
  <c r="AB28" i="90"/>
  <c r="AC28" i="90"/>
  <c r="AD28" i="90"/>
  <c r="AE28" i="90"/>
  <c r="AF28" i="90"/>
  <c r="AG28" i="90"/>
  <c r="AH28" i="90"/>
  <c r="AI28" i="90"/>
  <c r="AJ28" i="90"/>
  <c r="AK28" i="90"/>
  <c r="AL28" i="90"/>
  <c r="AM28" i="90"/>
  <c r="AN28" i="90"/>
  <c r="AO28" i="90"/>
  <c r="AP28" i="90"/>
  <c r="AQ28" i="90"/>
  <c r="AR28" i="90"/>
  <c r="AS28" i="90"/>
  <c r="AT28" i="90"/>
  <c r="AU28" i="90"/>
  <c r="AB29" i="90"/>
  <c r="AC29" i="90"/>
  <c r="AD29" i="90"/>
  <c r="AE29" i="90"/>
  <c r="AF29" i="90"/>
  <c r="AG29" i="90"/>
  <c r="AH29" i="90"/>
  <c r="AI29" i="90"/>
  <c r="AJ29" i="90"/>
  <c r="AK29" i="90"/>
  <c r="AL29" i="90"/>
  <c r="AM29" i="90"/>
  <c r="AN29" i="90"/>
  <c r="AO29" i="90"/>
  <c r="AP29" i="90"/>
  <c r="AQ29" i="90"/>
  <c r="AR29" i="90"/>
  <c r="AS29" i="90"/>
  <c r="AT29" i="90"/>
  <c r="AU29" i="90"/>
  <c r="AB30" i="90"/>
  <c r="AC30" i="90"/>
  <c r="AD30" i="90"/>
  <c r="AE30" i="90"/>
  <c r="AF30" i="90"/>
  <c r="AG30" i="90"/>
  <c r="AH30" i="90"/>
  <c r="AI30" i="90"/>
  <c r="AJ30" i="90"/>
  <c r="AK30" i="90"/>
  <c r="AL30" i="90"/>
  <c r="AM30" i="90"/>
  <c r="AN30" i="90"/>
  <c r="AO30" i="90"/>
  <c r="AP30" i="90"/>
  <c r="AQ30" i="90"/>
  <c r="AR30" i="90"/>
  <c r="AS30" i="90"/>
  <c r="AT30" i="90"/>
  <c r="AU30" i="90"/>
  <c r="AB31" i="90"/>
  <c r="AC31" i="90"/>
  <c r="AD31" i="90"/>
  <c r="AE31" i="90"/>
  <c r="AF31" i="90"/>
  <c r="AG31" i="90"/>
  <c r="AH31" i="90"/>
  <c r="AI31" i="90"/>
  <c r="AJ31" i="90"/>
  <c r="AK31" i="90"/>
  <c r="AL31" i="90"/>
  <c r="AM31" i="90"/>
  <c r="AN31" i="90"/>
  <c r="AO31" i="90"/>
  <c r="AP31" i="90"/>
  <c r="AQ31" i="90"/>
  <c r="AR31" i="90"/>
  <c r="AS31" i="90"/>
  <c r="AT31" i="90"/>
  <c r="AU31" i="90"/>
  <c r="AB32" i="90"/>
  <c r="AC32" i="90"/>
  <c r="AD32" i="90"/>
  <c r="AE32" i="90"/>
  <c r="AF32" i="90"/>
  <c r="AG32" i="90"/>
  <c r="AH32" i="90"/>
  <c r="AI32" i="90"/>
  <c r="AJ32" i="90"/>
  <c r="AK32" i="90"/>
  <c r="AL32" i="90"/>
  <c r="AM32" i="90"/>
  <c r="AN32" i="90"/>
  <c r="AO32" i="90"/>
  <c r="AP32" i="90"/>
  <c r="AQ32" i="90"/>
  <c r="AR32" i="90"/>
  <c r="AS32" i="90"/>
  <c r="AT32" i="90"/>
  <c r="AU32" i="90"/>
  <c r="AB33" i="90"/>
  <c r="AC33" i="90"/>
  <c r="AD33" i="90"/>
  <c r="AE33" i="90"/>
  <c r="AF33" i="90"/>
  <c r="AG33" i="90"/>
  <c r="AH33" i="90"/>
  <c r="AI33" i="90"/>
  <c r="AJ33" i="90"/>
  <c r="AK33" i="90"/>
  <c r="AL33" i="90"/>
  <c r="AM33" i="90"/>
  <c r="AN33" i="90"/>
  <c r="AO33" i="90"/>
  <c r="AP33" i="90"/>
  <c r="AQ33" i="90"/>
  <c r="AR33" i="90"/>
  <c r="AS33" i="90"/>
  <c r="AT33" i="90"/>
  <c r="AU33" i="90"/>
  <c r="AB34" i="90"/>
  <c r="AC34" i="90"/>
  <c r="AD34" i="90"/>
  <c r="AE34" i="90"/>
  <c r="AF34" i="90"/>
  <c r="AG34" i="90"/>
  <c r="AH34" i="90"/>
  <c r="AI34" i="90"/>
  <c r="AJ34" i="90"/>
  <c r="AK34" i="90"/>
  <c r="AL34" i="90"/>
  <c r="AM34" i="90"/>
  <c r="AN34" i="90"/>
  <c r="AO34" i="90"/>
  <c r="AP34" i="90"/>
  <c r="AQ34" i="90"/>
  <c r="AR34" i="90"/>
  <c r="AS34" i="90"/>
  <c r="AT34" i="90"/>
  <c r="AU34" i="90"/>
  <c r="AB35" i="90"/>
  <c r="AC35" i="90"/>
  <c r="AD35" i="90"/>
  <c r="AE35" i="90"/>
  <c r="AF35" i="90"/>
  <c r="AG35" i="90"/>
  <c r="AH35" i="90"/>
  <c r="AI35" i="90"/>
  <c r="AJ35" i="90"/>
  <c r="AK35" i="90"/>
  <c r="AL35" i="90"/>
  <c r="AM35" i="90"/>
  <c r="AN35" i="90"/>
  <c r="AO35" i="90"/>
  <c r="AP35" i="90"/>
  <c r="AQ35" i="90"/>
  <c r="AR35" i="90"/>
  <c r="AS35" i="90"/>
  <c r="AT35" i="90"/>
  <c r="AU35" i="90"/>
  <c r="AB36" i="90"/>
  <c r="AC36" i="90"/>
  <c r="AD36" i="90"/>
  <c r="AE36" i="90"/>
  <c r="AF36" i="90"/>
  <c r="AG36" i="90"/>
  <c r="AH36" i="90"/>
  <c r="AI36" i="90"/>
  <c r="AJ36" i="90"/>
  <c r="AK36" i="90"/>
  <c r="AL36" i="90"/>
  <c r="AM36" i="90"/>
  <c r="AN36" i="90"/>
  <c r="AO36" i="90"/>
  <c r="AP36" i="90"/>
  <c r="AQ36" i="90"/>
  <c r="AR36" i="90"/>
  <c r="AS36" i="90"/>
  <c r="AT36" i="90"/>
  <c r="AU36" i="90"/>
  <c r="AB37" i="90"/>
  <c r="AC37" i="90"/>
  <c r="AD37" i="90"/>
  <c r="AE37" i="90"/>
  <c r="AF37" i="90"/>
  <c r="AG37" i="90"/>
  <c r="AH37" i="90"/>
  <c r="AI37" i="90"/>
  <c r="AJ37" i="90"/>
  <c r="AK37" i="90"/>
  <c r="AL37" i="90"/>
  <c r="AM37" i="90"/>
  <c r="AN37" i="90"/>
  <c r="AO37" i="90"/>
  <c r="AP37" i="90"/>
  <c r="AQ37" i="90"/>
  <c r="AR37" i="90"/>
  <c r="AS37" i="90"/>
  <c r="AT37" i="90"/>
  <c r="AU37" i="90"/>
  <c r="AB38" i="90"/>
  <c r="AC38" i="90"/>
  <c r="AD38" i="90"/>
  <c r="AE38" i="90"/>
  <c r="AF38" i="90"/>
  <c r="AG38" i="90"/>
  <c r="AH38" i="90"/>
  <c r="AI38" i="90"/>
  <c r="AJ38" i="90"/>
  <c r="AK38" i="90"/>
  <c r="AL38" i="90"/>
  <c r="AM38" i="90"/>
  <c r="AN38" i="90"/>
  <c r="AO38" i="90"/>
  <c r="AP38" i="90"/>
  <c r="AQ38" i="90"/>
  <c r="AR38" i="90"/>
  <c r="AS38" i="90"/>
  <c r="AT38" i="90"/>
  <c r="AU38" i="90"/>
  <c r="AB39" i="90"/>
  <c r="AC39" i="90"/>
  <c r="AD39" i="90"/>
  <c r="AE39" i="90"/>
  <c r="AF39" i="90"/>
  <c r="AG39" i="90"/>
  <c r="AH39" i="90"/>
  <c r="AI39" i="90"/>
  <c r="AJ39" i="90"/>
  <c r="AK39" i="90"/>
  <c r="AL39" i="90"/>
  <c r="AM39" i="90"/>
  <c r="AN39" i="90"/>
  <c r="AO39" i="90"/>
  <c r="AP39" i="90"/>
  <c r="AQ39" i="90"/>
  <c r="AR39" i="90"/>
  <c r="AS39" i="90"/>
  <c r="AT39" i="90"/>
  <c r="AU39" i="90"/>
  <c r="AC40" i="90"/>
  <c r="AD40" i="90"/>
  <c r="AE40" i="90"/>
  <c r="AF40" i="90"/>
  <c r="AG40" i="90"/>
  <c r="AH40" i="90"/>
  <c r="AI40" i="90"/>
  <c r="AJ40" i="90"/>
  <c r="AK40" i="90"/>
  <c r="AL40" i="90"/>
  <c r="AM40" i="90"/>
  <c r="AN40" i="90"/>
  <c r="AO40" i="90"/>
  <c r="AP40" i="90"/>
  <c r="AQ40" i="90"/>
  <c r="AR40" i="90"/>
  <c r="AS40" i="90"/>
  <c r="AT40" i="90"/>
  <c r="AU40" i="90"/>
  <c r="B38" i="90" l="1"/>
  <c r="H14" i="25" s="1"/>
  <c r="X14" i="25" s="1"/>
  <c r="B39" i="90"/>
  <c r="H13" i="25" s="1"/>
  <c r="X13" i="25" s="1"/>
  <c r="C13" i="25" s="1"/>
  <c r="C39" i="90"/>
  <c r="C38" i="90"/>
  <c r="Z14" i="25" s="1"/>
  <c r="AP14" i="25" s="1"/>
  <c r="C27" i="90"/>
  <c r="Z10" i="25" s="1"/>
  <c r="AP10" i="25" s="1"/>
  <c r="C32" i="90"/>
  <c r="Z24" i="25" s="1"/>
  <c r="AP24" i="25" s="1"/>
  <c r="C34" i="90"/>
  <c r="Z28" i="25" s="1"/>
  <c r="AP28" i="25" s="1"/>
  <c r="C25" i="90"/>
  <c r="C36" i="90"/>
  <c r="C33" i="90"/>
  <c r="Z3" i="25" s="1"/>
  <c r="AP3" i="25" s="1"/>
  <c r="C30" i="90"/>
  <c r="C29" i="90"/>
  <c r="Z4" i="25" s="1"/>
  <c r="AP4" i="25" s="1"/>
  <c r="C37" i="90"/>
  <c r="Z38" i="25" s="1"/>
  <c r="AP38" i="25" s="1"/>
  <c r="C31" i="90"/>
  <c r="C28" i="90"/>
  <c r="Z33" i="25" s="1"/>
  <c r="AP33" i="25" s="1"/>
  <c r="B36" i="90"/>
  <c r="H40" i="25" s="1"/>
  <c r="X40" i="25" s="1"/>
  <c r="B33" i="90"/>
  <c r="H3" i="25" s="1"/>
  <c r="X3" i="25" s="1"/>
  <c r="B30" i="90"/>
  <c r="B29" i="90"/>
  <c r="H4" i="25" s="1"/>
  <c r="B27" i="90"/>
  <c r="H10" i="25" s="1"/>
  <c r="X10" i="25" s="1"/>
  <c r="C35" i="90"/>
  <c r="C26" i="90"/>
  <c r="Z8" i="25" s="1"/>
  <c r="AP8" i="25" s="1"/>
  <c r="B37" i="90"/>
  <c r="H38" i="25" s="1"/>
  <c r="X38" i="25" s="1"/>
  <c r="B35" i="90"/>
  <c r="H6" i="25" s="1"/>
  <c r="X6" i="25" s="1"/>
  <c r="B34" i="90"/>
  <c r="H28" i="25" s="1"/>
  <c r="X28" i="25" s="1"/>
  <c r="B32" i="90"/>
  <c r="H24" i="25" s="1"/>
  <c r="X24" i="25" s="1"/>
  <c r="B31" i="90"/>
  <c r="H27" i="25" s="1"/>
  <c r="X27" i="25" s="1"/>
  <c r="B28" i="90"/>
  <c r="H33" i="25" s="1"/>
  <c r="X33" i="25" s="1"/>
  <c r="B26" i="90"/>
  <c r="H8" i="25" s="1"/>
  <c r="X8" i="25" s="1"/>
  <c r="B25" i="90"/>
  <c r="H5" i="25" s="1"/>
  <c r="X5" i="25" s="1"/>
  <c r="Z5" i="25" l="1"/>
  <c r="AP5" i="25" s="1"/>
  <c r="F5" i="25" s="1"/>
  <c r="Z13" i="25"/>
  <c r="AP13" i="25" s="1"/>
  <c r="F13" i="25" s="1"/>
  <c r="Z27" i="25"/>
  <c r="AP27" i="25" s="1"/>
  <c r="F27" i="25" s="1"/>
  <c r="Z6" i="25"/>
  <c r="AP6" i="25" s="1"/>
  <c r="F6" i="25" s="1"/>
  <c r="Z40" i="25"/>
  <c r="AP40" i="25" s="1"/>
  <c r="F40" i="25" s="1"/>
  <c r="C40" i="25"/>
  <c r="C27" i="25"/>
  <c r="C6" i="25"/>
  <c r="C5" i="25"/>
  <c r="F35" i="25"/>
  <c r="C35" i="25"/>
  <c r="D48" i="25" s="1"/>
  <c r="F49" i="25" l="1"/>
  <c r="F48" i="25"/>
  <c r="D49" i="25"/>
  <c r="C19" i="90" l="1"/>
  <c r="Z12" i="25" s="1"/>
  <c r="AP12" i="25" s="1"/>
  <c r="C7" i="90"/>
  <c r="Z31" i="25" s="1"/>
  <c r="AP31" i="25" s="1"/>
  <c r="C24" i="90"/>
  <c r="Z17" i="25" s="1"/>
  <c r="AP17" i="25" s="1"/>
  <c r="C16" i="90"/>
  <c r="Z16" i="25" s="1"/>
  <c r="AP16" i="25" s="1"/>
  <c r="C22" i="90"/>
  <c r="Z18" i="25" s="1"/>
  <c r="AW3" i="90"/>
  <c r="AX3" i="90"/>
  <c r="C23" i="90"/>
  <c r="Z22" i="25" s="1"/>
  <c r="AP22" i="25" s="1"/>
  <c r="AB3" i="90"/>
  <c r="AC3" i="90"/>
  <c r="AD3" i="90"/>
  <c r="AE3" i="90"/>
  <c r="AF3" i="90"/>
  <c r="AG3" i="90"/>
  <c r="AH3" i="90"/>
  <c r="AI3" i="90"/>
  <c r="AJ3" i="90"/>
  <c r="AK3" i="90"/>
  <c r="AL3" i="90"/>
  <c r="AM3" i="90"/>
  <c r="AN3" i="90"/>
  <c r="AO3" i="90"/>
  <c r="AP3" i="90"/>
  <c r="AQ3" i="90"/>
  <c r="AR3" i="90"/>
  <c r="AS3" i="90"/>
  <c r="AT3" i="90"/>
  <c r="AU3" i="90"/>
  <c r="X45" i="25"/>
  <c r="C45" i="25" s="1"/>
  <c r="X43" i="25"/>
  <c r="D38" i="25" l="1"/>
  <c r="D39" i="25"/>
  <c r="D40" i="25"/>
  <c r="E40" i="25" s="1"/>
  <c r="D35" i="25"/>
  <c r="D36" i="25"/>
  <c r="D45" i="25"/>
  <c r="E45" i="25" s="1"/>
  <c r="D8" i="25"/>
  <c r="D4" i="25"/>
  <c r="D3" i="25"/>
  <c r="D37" i="25"/>
  <c r="D15" i="25"/>
  <c r="D14" i="25"/>
  <c r="D26" i="25"/>
  <c r="D22" i="25"/>
  <c r="D18" i="25"/>
  <c r="D6" i="25"/>
  <c r="E6" i="25" s="1"/>
  <c r="D17" i="25"/>
  <c r="D32" i="25"/>
  <c r="D30" i="25"/>
  <c r="D7" i="25"/>
  <c r="D25" i="25"/>
  <c r="D9" i="25"/>
  <c r="D16" i="25"/>
  <c r="D24" i="25"/>
  <c r="D23" i="25"/>
  <c r="D29" i="25"/>
  <c r="D27" i="25"/>
  <c r="E27" i="25" s="1"/>
  <c r="D13" i="25"/>
  <c r="E13" i="25" s="1"/>
  <c r="D12" i="25"/>
  <c r="D34" i="25"/>
  <c r="D33" i="25"/>
  <c r="D10" i="25"/>
  <c r="D21" i="25"/>
  <c r="D20" i="25"/>
  <c r="D31" i="25"/>
  <c r="D5" i="25"/>
  <c r="E5" i="25" s="1"/>
  <c r="D19" i="25"/>
  <c r="D11" i="25"/>
  <c r="C3" i="90"/>
  <c r="AP18" i="25"/>
  <c r="F18" i="25" s="1"/>
  <c r="F17" i="25"/>
  <c r="F22" i="25"/>
  <c r="C9" i="90"/>
  <c r="Z25" i="25" s="1"/>
  <c r="AP25" i="25" s="1"/>
  <c r="C6" i="90"/>
  <c r="C21" i="90"/>
  <c r="C4" i="90"/>
  <c r="Z34" i="25" s="1"/>
  <c r="AP34" i="25" s="1"/>
  <c r="C13" i="90"/>
  <c r="C11" i="90"/>
  <c r="C20" i="90"/>
  <c r="C5" i="90"/>
  <c r="Z19" i="25" s="1"/>
  <c r="AP19" i="25" s="1"/>
  <c r="B6" i="90"/>
  <c r="H7" i="25" s="1"/>
  <c r="X7" i="25" s="1"/>
  <c r="B12" i="90"/>
  <c r="H9" i="25" s="1"/>
  <c r="X9" i="25" s="1"/>
  <c r="B23" i="90"/>
  <c r="H22" i="25" s="1"/>
  <c r="X22" i="25" s="1"/>
  <c r="B18" i="90"/>
  <c r="H39" i="25" s="1"/>
  <c r="X39" i="25" s="1"/>
  <c r="B7" i="90"/>
  <c r="H31" i="25" s="1"/>
  <c r="X31" i="25" s="1"/>
  <c r="C40" i="90"/>
  <c r="C18" i="90"/>
  <c r="C12" i="90"/>
  <c r="C17" i="90"/>
  <c r="B40" i="90"/>
  <c r="B11" i="90"/>
  <c r="H15" i="25" s="1"/>
  <c r="X15" i="25" s="1"/>
  <c r="B15" i="90"/>
  <c r="H32" i="25" s="1"/>
  <c r="X32" i="25" s="1"/>
  <c r="C15" i="90"/>
  <c r="Z32" i="25" s="1"/>
  <c r="AP32" i="25" s="1"/>
  <c r="C14" i="90"/>
  <c r="C8" i="90"/>
  <c r="Z29" i="25" s="1"/>
  <c r="AP29" i="25" s="1"/>
  <c r="C10" i="90"/>
  <c r="Z23" i="25" s="1"/>
  <c r="AP23" i="25" s="1"/>
  <c r="B21" i="90"/>
  <c r="H26" i="25" s="1"/>
  <c r="X26" i="25" s="1"/>
  <c r="C33" i="25"/>
  <c r="B16" i="90"/>
  <c r="H16" i="25" s="1"/>
  <c r="X16" i="25" s="1"/>
  <c r="B24" i="90"/>
  <c r="H17" i="25" s="1"/>
  <c r="X17" i="25" s="1"/>
  <c r="B22" i="90"/>
  <c r="H18" i="25" s="1"/>
  <c r="B10" i="90"/>
  <c r="H23" i="25" s="1"/>
  <c r="X23" i="25" s="1"/>
  <c r="B14" i="90"/>
  <c r="H37" i="25" s="1"/>
  <c r="X37" i="25" s="1"/>
  <c r="B5" i="90"/>
  <c r="H19" i="25" s="1"/>
  <c r="X19" i="25" s="1"/>
  <c r="B13" i="90"/>
  <c r="H30" i="25" s="1"/>
  <c r="X30" i="25" s="1"/>
  <c r="C10" i="25"/>
  <c r="B9" i="90"/>
  <c r="H25" i="25" s="1"/>
  <c r="X25" i="25" s="1"/>
  <c r="B4" i="90"/>
  <c r="H34" i="25" s="1"/>
  <c r="X34" i="25" s="1"/>
  <c r="C14" i="25"/>
  <c r="C3" i="25"/>
  <c r="B20" i="90"/>
  <c r="H21" i="25" s="1"/>
  <c r="X21" i="25" s="1"/>
  <c r="B17" i="90"/>
  <c r="H11" i="25" s="1"/>
  <c r="X11" i="25" s="1"/>
  <c r="B3" i="90"/>
  <c r="H20" i="25" s="1"/>
  <c r="X20" i="25" s="1"/>
  <c r="B8" i="90"/>
  <c r="H29" i="25" s="1"/>
  <c r="X29" i="25" s="1"/>
  <c r="B19" i="90"/>
  <c r="H12" i="25" s="1"/>
  <c r="X12" i="25" s="1"/>
  <c r="D42" i="25"/>
  <c r="D28" i="25"/>
  <c r="F33" i="25"/>
  <c r="F8" i="25"/>
  <c r="F10" i="25"/>
  <c r="F24" i="25"/>
  <c r="F3" i="25"/>
  <c r="F16" i="25"/>
  <c r="F38" i="25"/>
  <c r="F14" i="25"/>
  <c r="E49" i="25" l="1"/>
  <c r="C49" i="25" s="1"/>
  <c r="E35" i="25"/>
  <c r="Z30" i="25"/>
  <c r="AP30" i="25" s="1"/>
  <c r="F30" i="25" s="1"/>
  <c r="Z20" i="25"/>
  <c r="AP20" i="25" s="1"/>
  <c r="F20" i="25" s="1"/>
  <c r="F12" i="25"/>
  <c r="Z26" i="25"/>
  <c r="AP26" i="25" s="1"/>
  <c r="H42" i="25"/>
  <c r="X42" i="25" s="1"/>
  <c r="C42" i="25" s="1"/>
  <c r="E42" i="25" s="1"/>
  <c r="F31" i="25"/>
  <c r="Z7" i="25"/>
  <c r="AP7" i="25" s="1"/>
  <c r="F7" i="25" s="1"/>
  <c r="Z9" i="25"/>
  <c r="AP9" i="25" s="1"/>
  <c r="F9" i="25" s="1"/>
  <c r="Z39" i="25"/>
  <c r="AP39" i="25" s="1"/>
  <c r="F39" i="25" s="1"/>
  <c r="Z21" i="25"/>
  <c r="AP21" i="25" s="1"/>
  <c r="F21" i="25" s="1"/>
  <c r="Z11" i="25"/>
  <c r="AP11" i="25" s="1"/>
  <c r="F11" i="25" s="1"/>
  <c r="Z37" i="25"/>
  <c r="AP37" i="25" s="1"/>
  <c r="F37" i="25" s="1"/>
  <c r="Z42" i="25"/>
  <c r="AP42" i="25" s="1"/>
  <c r="F42" i="25" s="1"/>
  <c r="Z15" i="25"/>
  <c r="AP15" i="25" s="1"/>
  <c r="F15" i="25" s="1"/>
  <c r="E36" i="25"/>
  <c r="E48" i="25"/>
  <c r="C48" i="25" s="1"/>
  <c r="E10" i="25"/>
  <c r="C37" i="25"/>
  <c r="E37" i="25" s="1"/>
  <c r="C15" i="25"/>
  <c r="E15" i="25" s="1"/>
  <c r="C9" i="25"/>
  <c r="E9" i="25" s="1"/>
  <c r="C20" i="25"/>
  <c r="E20" i="25" s="1"/>
  <c r="C34" i="25"/>
  <c r="E34" i="25" s="1"/>
  <c r="C30" i="25"/>
  <c r="E30" i="25" s="1"/>
  <c r="C16" i="25"/>
  <c r="E16" i="25" s="1"/>
  <c r="C39" i="25"/>
  <c r="E39" i="25" s="1"/>
  <c r="C11" i="25"/>
  <c r="E11" i="25" s="1"/>
  <c r="C32" i="25"/>
  <c r="E32" i="25" s="1"/>
  <c r="E3" i="25"/>
  <c r="E14" i="25"/>
  <c r="E33" i="25"/>
  <c r="C25" i="25"/>
  <c r="E25" i="25" s="1"/>
  <c r="C7" i="25"/>
  <c r="E7" i="25" s="1"/>
  <c r="C23" i="25"/>
  <c r="E23" i="25" s="1"/>
  <c r="C31" i="25"/>
  <c r="E31" i="25" s="1"/>
  <c r="X18" i="25"/>
  <c r="C18" i="25" s="1"/>
  <c r="E18" i="25" s="1"/>
  <c r="C17" i="25"/>
  <c r="E17" i="25" s="1"/>
  <c r="C12" i="25"/>
  <c r="E12" i="25" s="1"/>
  <c r="C29" i="25"/>
  <c r="E29" i="25" s="1"/>
  <c r="F19" i="25"/>
  <c r="F34" i="25"/>
  <c r="F23" i="25"/>
  <c r="C21" i="25"/>
  <c r="E21" i="25" s="1"/>
  <c r="C26" i="25"/>
  <c r="E26" i="25" s="1"/>
  <c r="C22" i="25"/>
  <c r="E22" i="25" s="1"/>
  <c r="F29" i="25"/>
  <c r="C19" i="25"/>
  <c r="E19" i="25" s="1"/>
  <c r="C38" i="25"/>
  <c r="E38" i="25" s="1"/>
  <c r="F4" i="25"/>
  <c r="C8" i="25"/>
  <c r="E8" i="25" s="1"/>
  <c r="F32" i="25"/>
  <c r="C24" i="25"/>
  <c r="E24" i="25" s="1"/>
  <c r="F28" i="25"/>
  <c r="C28" i="25"/>
  <c r="E28" i="25" s="1"/>
  <c r="X4" i="25"/>
  <c r="C4" i="25" s="1"/>
  <c r="E4" i="25" s="1"/>
</calcChain>
</file>

<file path=xl/sharedStrings.xml><?xml version="1.0" encoding="utf-8"?>
<sst xmlns="http://schemas.openxmlformats.org/spreadsheetml/2006/main" count="16902" uniqueCount="554">
  <si>
    <t>Correct</t>
  </si>
  <si>
    <t>Guar.</t>
  </si>
  <si>
    <t>Name</t>
  </si>
  <si>
    <t>Total</t>
  </si>
  <si>
    <t>%</t>
  </si>
  <si>
    <t>Tiebreak</t>
  </si>
  <si>
    <t>w1</t>
  </si>
  <si>
    <t>w2</t>
  </si>
  <si>
    <t>w3</t>
  </si>
  <si>
    <t>w4</t>
  </si>
  <si>
    <t>w5</t>
  </si>
  <si>
    <t>w6</t>
  </si>
  <si>
    <t>w7</t>
  </si>
  <si>
    <t>w8</t>
  </si>
  <si>
    <t>w9</t>
  </si>
  <si>
    <t>w10</t>
  </si>
  <si>
    <t>w11</t>
  </si>
  <si>
    <t>w12</t>
  </si>
  <si>
    <t>w13</t>
  </si>
  <si>
    <t>w14</t>
  </si>
  <si>
    <t>w15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</si>
  <si>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</si>
  <si>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</si>
  <si>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</si>
  <si>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</si>
  <si>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</si>
  <si>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</si>
  <si>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</si>
  <si>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</si>
  <si>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</si>
  <si>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</si>
  <si>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</si>
  <si>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</si>
  <si>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g13</t>
  </si>
  <si>
    <t>g14</t>
  </si>
  <si>
    <t>g15</t>
  </si>
  <si>
    <t>Line</t>
  </si>
  <si>
    <t>W01</t>
  </si>
  <si>
    <t>W02</t>
  </si>
  <si>
    <t>W03</t>
  </si>
  <si>
    <t>W04</t>
  </si>
  <si>
    <t>W05</t>
  </si>
  <si>
    <t>W06</t>
  </si>
  <si>
    <t>W07</t>
  </si>
  <si>
    <t>W08</t>
  </si>
  <si>
    <t>W09</t>
  </si>
  <si>
    <t>W10</t>
  </si>
  <si>
    <t>W11</t>
  </si>
  <si>
    <t>W12</t>
  </si>
  <si>
    <t>W13</t>
  </si>
  <si>
    <t>W14</t>
  </si>
  <si>
    <t>W15</t>
  </si>
  <si>
    <t>Bowls</t>
  </si>
  <si>
    <t>Final</t>
  </si>
  <si>
    <t>2024 College - Week 1</t>
  </si>
  <si>
    <t>FPL College 2024</t>
  </si>
  <si>
    <t>2024 FPLeague College Predictions - Week 1</t>
  </si>
  <si>
    <t>Smith, Payton</t>
  </si>
  <si>
    <t>Manuel, Greg</t>
  </si>
  <si>
    <t>Vance, Jeremy</t>
  </si>
  <si>
    <t>Greenwood, Douglas</t>
  </si>
  <si>
    <t>Anthis, Michael</t>
  </si>
  <si>
    <t>Scoville, Jordan</t>
  </si>
  <si>
    <t>Fortner, Jason</t>
  </si>
  <si>
    <t>Seamands, Jorden</t>
  </si>
  <si>
    <t>Seamands, Natalie</t>
  </si>
  <si>
    <t>Bradley, Ken</t>
  </si>
  <si>
    <t>Seamands, Byron</t>
  </si>
  <si>
    <t>Smith, Brad</t>
  </si>
  <si>
    <t>Curran, Kevin</t>
  </si>
  <si>
    <t>Meyer, Austen</t>
  </si>
  <si>
    <t>Fortner, Mara</t>
  </si>
  <si>
    <t>Fortner, Glenn</t>
  </si>
  <si>
    <t>Alsobrook, Luke</t>
  </si>
  <si>
    <t>Folmar, James</t>
  </si>
  <si>
    <t>Greenwood, Nathan</t>
  </si>
  <si>
    <t>Clarke, Benjamin</t>
  </si>
  <si>
    <t>Williams, Reilee</t>
  </si>
  <si>
    <t>Sloan, Kenneth</t>
  </si>
  <si>
    <t>Roberts, Jeff</t>
  </si>
  <si>
    <t>Baze, Drew</t>
  </si>
  <si>
    <t>Curran, Taylor</t>
  </si>
  <si>
    <t>Hamilton, Hunter</t>
  </si>
  <si>
    <t>Meyer, Dave</t>
  </si>
  <si>
    <t>Meyer, Pat</t>
  </si>
  <si>
    <t>Miller, Chris</t>
  </si>
  <si>
    <t>Olmos, Donny</t>
  </si>
  <si>
    <t>Simba, Julio</t>
  </si>
  <si>
    <t>Smith, Shawn</t>
  </si>
  <si>
    <t>Kraus, Will</t>
  </si>
  <si>
    <t>Seamands, Nathan</t>
  </si>
  <si>
    <t>FPL College Calculator</t>
  </si>
  <si>
    <t>Favorite</t>
  </si>
  <si>
    <t>Underdog</t>
  </si>
  <si>
    <t>Favorite Count</t>
  </si>
  <si>
    <t>Underdog Count</t>
  </si>
  <si>
    <t>% Favorite Count</t>
  </si>
  <si>
    <t>Strain, Billy</t>
  </si>
  <si>
    <t>MINN (-2.5)</t>
  </si>
  <si>
    <t>OU (-43.5)</t>
  </si>
  <si>
    <t>MSU (-11.5)</t>
  </si>
  <si>
    <t>WIS (-24.5)</t>
  </si>
  <si>
    <t>TCU (-8)</t>
  </si>
  <si>
    <t>UGA (-14)</t>
  </si>
  <si>
    <t>VT (-13.5)</t>
  </si>
  <si>
    <t>PSU (-10)</t>
  </si>
  <si>
    <t>OKST (-10)</t>
  </si>
  <si>
    <t>MIA (-2.5)</t>
  </si>
  <si>
    <t>TEX (-35.5)</t>
  </si>
  <si>
    <t>BSU (-12)</t>
  </si>
  <si>
    <t>ALA (-31)</t>
  </si>
  <si>
    <t>HOU (-1)</t>
  </si>
  <si>
    <t>TAMU (-2.5)</t>
  </si>
  <si>
    <t>MICH (-21)</t>
  </si>
  <si>
    <t>UCLA (-13)</t>
  </si>
  <si>
    <t>ASU (-6.5)</t>
  </si>
  <si>
    <t>LSU (-6)</t>
  </si>
  <si>
    <t>FSU (-21.5)</t>
  </si>
  <si>
    <t>UNC</t>
  </si>
  <si>
    <t>TEM</t>
  </si>
  <si>
    <t>FAU</t>
  </si>
  <si>
    <t>WMU</t>
  </si>
  <si>
    <t>STAN</t>
  </si>
  <si>
    <t>CLEM</t>
  </si>
  <si>
    <t>VAND</t>
  </si>
  <si>
    <t>WVU</t>
  </si>
  <si>
    <t>SDST</t>
  </si>
  <si>
    <t>FLA</t>
  </si>
  <si>
    <t>CSU</t>
  </si>
  <si>
    <t>GASO</t>
  </si>
  <si>
    <t>WKU</t>
  </si>
  <si>
    <t>UNLV</t>
  </si>
  <si>
    <t>ND</t>
  </si>
  <si>
    <t>FRES</t>
  </si>
  <si>
    <t>HAW</t>
  </si>
  <si>
    <t>WYO</t>
  </si>
  <si>
    <t>USC</t>
  </si>
  <si>
    <t>BC</t>
  </si>
  <si>
    <t>Strang, Spencer</t>
  </si>
  <si>
    <t>N/A</t>
  </si>
  <si>
    <t>EVEN</t>
  </si>
  <si>
    <t>37 Total</t>
  </si>
  <si>
    <t>2024 FPLeague College Predictions - Week 2</t>
  </si>
  <si>
    <t>TEX (-7.5)</t>
  </si>
  <si>
    <t>PSU (-34.5)</t>
  </si>
  <si>
    <t>OKST (-7.5)</t>
  </si>
  <si>
    <t>KSU (-10)</t>
  </si>
  <si>
    <t>GT (-3)</t>
  </si>
  <si>
    <t>CIN (-2)</t>
  </si>
  <si>
    <t>ND (-28.5)</t>
  </si>
  <si>
    <t>UTAH (-14)</t>
  </si>
  <si>
    <t>IOWA (-2.5)</t>
  </si>
  <si>
    <t>AUB (-13)</t>
  </si>
  <si>
    <t>UK (-10)</t>
  </si>
  <si>
    <t>MIZ (-34.5)</t>
  </si>
  <si>
    <t>KU (-5)</t>
  </si>
  <si>
    <t>OSU (-38.5)</t>
  </si>
  <si>
    <t>TENN (-8)</t>
  </si>
  <si>
    <t>OU (-30)</t>
  </si>
  <si>
    <t>CLEM (-17.5)</t>
  </si>
  <si>
    <t>ORE (-19)</t>
  </si>
  <si>
    <t>WSU (-2)</t>
  </si>
  <si>
    <t>BAYL</t>
  </si>
  <si>
    <t>ISU</t>
  </si>
  <si>
    <t>NCSU</t>
  </si>
  <si>
    <t>HOU</t>
  </si>
  <si>
    <t>APP</t>
  </si>
  <si>
    <t>BSU</t>
  </si>
  <si>
    <t>TTU</t>
  </si>
  <si>
    <t>ARK</t>
  </si>
  <si>
    <t>MICH</t>
  </si>
  <si>
    <t>TUL</t>
  </si>
  <si>
    <t>SYR</t>
  </si>
  <si>
    <t>CAL</t>
  </si>
  <si>
    <t>USF</t>
  </si>
  <si>
    <t>BUFF</t>
  </si>
  <si>
    <t>ILL</t>
  </si>
  <si>
    <t>SC</t>
  </si>
  <si>
    <t>PITT</t>
  </si>
  <si>
    <t>BGSU</t>
  </si>
  <si>
    <t>NIU</t>
  </si>
  <si>
    <t>2024 FPLeague College Predictions - Week 3</t>
  </si>
  <si>
    <t>-</t>
  </si>
  <si>
    <t>2024 College - Week 2</t>
  </si>
  <si>
    <t>8-T</t>
  </si>
  <si>
    <t>10-T</t>
  </si>
  <si>
    <t>Conklin, Don</t>
  </si>
  <si>
    <t>Harper, Kenneth</t>
  </si>
  <si>
    <t>2024 College - Week 3</t>
  </si>
  <si>
    <t>KSU (-7)</t>
  </si>
  <si>
    <t>WIS</t>
  </si>
  <si>
    <t>OKST (-20.5)</t>
  </si>
  <si>
    <t>MICH (-24)</t>
  </si>
  <si>
    <t>MIZ (-16.5)</t>
  </si>
  <si>
    <t>ORST</t>
  </si>
  <si>
    <t>OU (-13.5)</t>
  </si>
  <si>
    <t>ND (-12.5)</t>
  </si>
  <si>
    <t>TAMU (-3.5)</t>
  </si>
  <si>
    <t>WASH (-4)</t>
  </si>
  <si>
    <t>WVU (-2.5)</t>
  </si>
  <si>
    <t>APP (-2.5)</t>
  </si>
  <si>
    <t>MISS (-23.5)</t>
  </si>
  <si>
    <t>TEX (-34.5)</t>
  </si>
  <si>
    <t>KU</t>
  </si>
  <si>
    <t>UCLA</t>
  </si>
  <si>
    <t>TCU (-1.5)</t>
  </si>
  <si>
    <t>MD (-2.5)</t>
  </si>
  <si>
    <t>CAL (-17.5)</t>
  </si>
  <si>
    <t>ALA (-15.5)</t>
  </si>
  <si>
    <t>LSU (-7)</t>
  </si>
  <si>
    <t>ORE (-14)</t>
  </si>
  <si>
    <t>UGA (-23.5)</t>
  </si>
  <si>
    <t>IU (-3)</t>
  </si>
  <si>
    <t>ECU</t>
  </si>
  <si>
    <t>ARIZ</t>
  </si>
  <si>
    <t>TULS</t>
  </si>
  <si>
    <t>PUR</t>
  </si>
  <si>
    <t>WSU</t>
  </si>
  <si>
    <t>WF</t>
  </si>
  <si>
    <t>UTSA</t>
  </si>
  <si>
    <t>UCF</t>
  </si>
  <si>
    <t>SDSU</t>
  </si>
  <si>
    <t>UVA</t>
  </si>
  <si>
    <t>ARST</t>
  </si>
  <si>
    <t>Purschwitz, Dan</t>
  </si>
  <si>
    <t>38 Total</t>
  </si>
  <si>
    <t>Harper, Kenneth *</t>
  </si>
  <si>
    <t>Purschwitz, Dan *</t>
  </si>
  <si>
    <t>2024 Non-Yearly</t>
  </si>
  <si>
    <t>2024 FPLeague College Predictions - Week 4</t>
  </si>
  <si>
    <t>2024 FPLeague College Predictions - Week 5</t>
  </si>
  <si>
    <t>NEB (-9.5)</t>
  </si>
  <si>
    <t>MRSH</t>
  </si>
  <si>
    <t>CLEM (-20.5)</t>
  </si>
  <si>
    <t>CIN (-3.5)</t>
  </si>
  <si>
    <t>LSU (-24.5)</t>
  </si>
  <si>
    <t>ND (-28)</t>
  </si>
  <si>
    <t>GT</t>
  </si>
  <si>
    <t>TTU (-3)</t>
  </si>
  <si>
    <t>OKST</t>
  </si>
  <si>
    <t>MIZ (-20.5)</t>
  </si>
  <si>
    <t>SMU</t>
  </si>
  <si>
    <t>MIA (-16.5)</t>
  </si>
  <si>
    <t>OU</t>
  </si>
  <si>
    <t>TAMU (-23)</t>
  </si>
  <si>
    <t>TEX (-44.5)</t>
  </si>
  <si>
    <t>COL (-2)</t>
  </si>
  <si>
    <t>OSU (-40.5)</t>
  </si>
  <si>
    <t>ISU (-20.5)</t>
  </si>
  <si>
    <t>USC (-5.5)</t>
  </si>
  <si>
    <t>LOU (-10.5)</t>
  </si>
  <si>
    <t>AUB (-3)</t>
  </si>
  <si>
    <t>UTAH (-2)</t>
  </si>
  <si>
    <t>TCU (-2.5)</t>
  </si>
  <si>
    <t>TENN (-7)</t>
  </si>
  <si>
    <t>ULM</t>
  </si>
  <si>
    <t>BG</t>
  </si>
  <si>
    <t>NCST</t>
  </si>
  <si>
    <t>MIOH</t>
  </si>
  <si>
    <t>ASU</t>
  </si>
  <si>
    <t>2024 College - Week 4</t>
  </si>
  <si>
    <t>1-T</t>
  </si>
  <si>
    <t>MIA (-19)</t>
  </si>
  <si>
    <t>UK</t>
  </si>
  <si>
    <t>MICH (-9)</t>
  </si>
  <si>
    <t>KSU (-6)</t>
  </si>
  <si>
    <t>BYU</t>
  </si>
  <si>
    <t>USC (-14.5)</t>
  </si>
  <si>
    <t>ND (-6.5)</t>
  </si>
  <si>
    <t>OU (-2.5)</t>
  </si>
  <si>
    <t>KU (-2)</t>
  </si>
  <si>
    <t>MSST</t>
  </si>
  <si>
    <t>MSU</t>
  </si>
  <si>
    <t>UGA (-1.5)</t>
  </si>
  <si>
    <t>LSU (-21)</t>
  </si>
  <si>
    <t>CIN</t>
  </si>
  <si>
    <t>BSU (-7.5)</t>
  </si>
  <si>
    <t>UTAH (-12.5)</t>
  </si>
  <si>
    <t>MISS (-17.5)</t>
  </si>
  <si>
    <t>AUB</t>
  </si>
  <si>
    <t>TEX (-38.5)</t>
  </si>
  <si>
    <t>OSU (-25)</t>
  </si>
  <si>
    <t>CLEM (-21.5)</t>
  </si>
  <si>
    <t>ISU (-13.5)</t>
  </si>
  <si>
    <t>PSU (-17.5)</t>
  </si>
  <si>
    <t>BAYL (-2.5)</t>
  </si>
  <si>
    <t>TCU</t>
  </si>
  <si>
    <t>ALA</t>
  </si>
  <si>
    <t>ZONA</t>
  </si>
  <si>
    <t>VT</t>
  </si>
  <si>
    <t>LOU</t>
  </si>
  <si>
    <t>USA</t>
  </si>
  <si>
    <t>MINN</t>
  </si>
  <si>
    <t>2024 College - Week 5</t>
  </si>
  <si>
    <t>2024 FPLeague College Predictions - Week 6</t>
  </si>
  <si>
    <t>2024 FPLeague College Predictions - Week 7</t>
  </si>
  <si>
    <t>TCU (-17)</t>
  </si>
  <si>
    <t>MIZ</t>
  </si>
  <si>
    <t>OSU (-20.5)</t>
  </si>
  <si>
    <t>UGA (-24)</t>
  </si>
  <si>
    <t>MISS (-9)</t>
  </si>
  <si>
    <t>NW</t>
  </si>
  <si>
    <t>OKST (-4)</t>
  </si>
  <si>
    <t>ALA (-23)</t>
  </si>
  <si>
    <t>FSU</t>
  </si>
  <si>
    <t>BOIS (-26)</t>
  </si>
  <si>
    <t>USC (-8)</t>
  </si>
  <si>
    <t>MIA (-12.5)</t>
  </si>
  <si>
    <t>ZONA (-6)</t>
  </si>
  <si>
    <t>ORE (-24)</t>
  </si>
  <si>
    <t>PSU (-27.5)</t>
  </si>
  <si>
    <t>LOU (-7)</t>
  </si>
  <si>
    <t>IU (-13.5)</t>
  </si>
  <si>
    <t>CLEM (-14.5)</t>
  </si>
  <si>
    <t>TENN (-14)</t>
  </si>
  <si>
    <t>WASH (-2.5)</t>
  </si>
  <si>
    <t>ISU (-12)</t>
  </si>
  <si>
    <t>TAMU (-2)</t>
  </si>
  <si>
    <t>UVA (-3)</t>
  </si>
  <si>
    <t>IOWA</t>
  </si>
  <si>
    <t>USU</t>
  </si>
  <si>
    <t>2024 College - Week 6</t>
  </si>
  <si>
    <t>Rule 4</t>
  </si>
  <si>
    <t>7-T</t>
  </si>
  <si>
    <t>ALA (-21)</t>
  </si>
  <si>
    <t>CLEM (-20)</t>
  </si>
  <si>
    <t>MASS</t>
  </si>
  <si>
    <t>WASH</t>
  </si>
  <si>
    <t>PSU (-5.5)</t>
  </si>
  <si>
    <t>ND (-24)</t>
  </si>
  <si>
    <t>PITT (-3)</t>
  </si>
  <si>
    <t>BYU (-4)</t>
  </si>
  <si>
    <t>TENN (-15.5)</t>
  </si>
  <si>
    <t>ORE</t>
  </si>
  <si>
    <t>MISS (-3)</t>
  </si>
  <si>
    <t>KSU (-4.5)</t>
  </si>
  <si>
    <t>BOIS (-21)</t>
  </si>
  <si>
    <t>UTAH (-6.5)</t>
  </si>
  <si>
    <t>MIZ (-27.5)</t>
  </si>
  <si>
    <t>TEX (-14)</t>
  </si>
  <si>
    <t>ILL (-19.5)</t>
  </si>
  <si>
    <t>UGA (-32)</t>
  </si>
  <si>
    <t>OSU (-3)</t>
  </si>
  <si>
    <t>ISU (-3)</t>
  </si>
  <si>
    <t>RUT (-2.5)</t>
  </si>
  <si>
    <t>MINN (-5.5)</t>
  </si>
  <si>
    <t>LSU</t>
  </si>
  <si>
    <t>COL</t>
  </si>
  <si>
    <t>KSU</t>
  </si>
  <si>
    <t>2024 FPLeague College Predictions - Week 8</t>
  </si>
  <si>
    <t>2024 College - Week 7</t>
  </si>
  <si>
    <t>MIA (-4.5)</t>
  </si>
  <si>
    <t>NEB</t>
  </si>
  <si>
    <t>MIZ (-4.5)</t>
  </si>
  <si>
    <t>OU (-3)</t>
  </si>
  <si>
    <t>ALA (-3)</t>
  </si>
  <si>
    <t>ND (-11)</t>
  </si>
  <si>
    <t>MICH (-3)</t>
  </si>
  <si>
    <t>NAVY (-17)</t>
  </si>
  <si>
    <t>TTU (-6.5)</t>
  </si>
  <si>
    <t>TAMU (-15.5)</t>
  </si>
  <si>
    <t>LSU (-2.5)</t>
  </si>
  <si>
    <t>UGA</t>
  </si>
  <si>
    <t>KSU (-3)</t>
  </si>
  <si>
    <t>ORE (-27.5)</t>
  </si>
  <si>
    <t>BYU (-9)</t>
  </si>
  <si>
    <t>IU (-6.5)</t>
  </si>
  <si>
    <t>ARMY (-15)</t>
  </si>
  <si>
    <t>ZONA (-3.5)</t>
  </si>
  <si>
    <t>TEX (-3.5)</t>
  </si>
  <si>
    <t>ISU (-14)</t>
  </si>
  <si>
    <t>UTAH (-4.5)</t>
  </si>
  <si>
    <t>TENN</t>
  </si>
  <si>
    <t>CHAR</t>
  </si>
  <si>
    <t>2024 College - Week 8</t>
  </si>
  <si>
    <t>2024 FPLeague College Predictions - Week 9</t>
  </si>
  <si>
    <t>PITT (-6)</t>
  </si>
  <si>
    <t>BOIS (-2.5)</t>
  </si>
  <si>
    <t>NAVY</t>
  </si>
  <si>
    <t>ORE (-25)</t>
  </si>
  <si>
    <t>BYU (-1.5)</t>
  </si>
  <si>
    <t>MIZZ</t>
  </si>
  <si>
    <t>TEX (-18)</t>
  </si>
  <si>
    <t>PSU (-6.5)</t>
  </si>
  <si>
    <t>MICH (-5)</t>
  </si>
  <si>
    <t>UK (-2.5)</t>
  </si>
  <si>
    <t>KAN</t>
  </si>
  <si>
    <t>SMU (-11.5)</t>
  </si>
  <si>
    <t>COL (-4.5)</t>
  </si>
  <si>
    <t>OSU (-25.5)</t>
  </si>
  <si>
    <t>MISS (-21)</t>
  </si>
  <si>
    <t>ALA (-13.5)</t>
  </si>
  <si>
    <t>BAYL (-6.5)</t>
  </si>
  <si>
    <t>MIA (-21.5)</t>
  </si>
  <si>
    <t>ND (-11.5)</t>
  </si>
  <si>
    <t>TCU (-7)</t>
  </si>
  <si>
    <t>DUKE</t>
  </si>
  <si>
    <t>2024 College - Week 9</t>
  </si>
  <si>
    <t>2024 FPLeague College Predictions - Week 10</t>
  </si>
  <si>
    <t>BOIS (-23.5)</t>
  </si>
  <si>
    <t>PSU</t>
  </si>
  <si>
    <t>MIA (-20.5)</t>
  </si>
  <si>
    <t>MISS (-7)</t>
  </si>
  <si>
    <t>AFA</t>
  </si>
  <si>
    <t>ORE (-14.5)</t>
  </si>
  <si>
    <t>UGA (-16.5)</t>
  </si>
  <si>
    <t>IU (-7.5)</t>
  </si>
  <si>
    <t>KSU (-12.5)</t>
  </si>
  <si>
    <t>CLEM (-10.5)</t>
  </si>
  <si>
    <t>IOWA (-3)</t>
  </si>
  <si>
    <t>OSU (-3.5)</t>
  </si>
  <si>
    <t>ARMY (-23.5)</t>
  </si>
  <si>
    <t>ISU (-14.5)</t>
  </si>
  <si>
    <t>SMU (-7.5)</t>
  </si>
  <si>
    <t>BAYL (-3)</t>
  </si>
  <si>
    <t>USC (-2.5)</t>
  </si>
  <si>
    <t>MINN (-3)</t>
  </si>
  <si>
    <t>AUB (-6.5)</t>
  </si>
  <si>
    <t>ASU (-3)</t>
  </si>
  <si>
    <t>2024 College - Week 10</t>
  </si>
  <si>
    <t>Strain, Billy **</t>
  </si>
  <si>
    <t>2024 FPLeague College Predictions - Week 11</t>
  </si>
  <si>
    <t>MIA (-11)</t>
  </si>
  <si>
    <t>UGA (-2.5)</t>
  </si>
  <si>
    <t>ARMY (-5)</t>
  </si>
  <si>
    <t>CLEM (-6.5)</t>
  </si>
  <si>
    <t>COL (-3)</t>
  </si>
  <si>
    <t>SC (-3.5)</t>
  </si>
  <si>
    <t>ALA (-2.5)</t>
  </si>
  <si>
    <t>MIZ (-2.5)</t>
  </si>
  <si>
    <t>PSU (-13)</t>
  </si>
  <si>
    <t>BSU (-25)</t>
  </si>
  <si>
    <t>PITT (-7)</t>
  </si>
  <si>
    <t>TEX (-21.5)</t>
  </si>
  <si>
    <t>IU (-14)</t>
  </si>
  <si>
    <t>TENN (-23.5)</t>
  </si>
  <si>
    <t>TCU (-11.5)</t>
  </si>
  <si>
    <t>ND (-26)</t>
  </si>
  <si>
    <t>NEV</t>
  </si>
  <si>
    <t>UNT</t>
  </si>
  <si>
    <t>MD</t>
  </si>
  <si>
    <t>MISS</t>
  </si>
  <si>
    <t>UTAH</t>
  </si>
  <si>
    <t>2024 College - Week 11</t>
  </si>
  <si>
    <t>2-T</t>
  </si>
  <si>
    <t>2024 FPLeague College Predictions - Week 13</t>
  </si>
  <si>
    <t>2024 FPLeague College Predictions - Week 12</t>
  </si>
  <si>
    <t>OSU (-29.5)</t>
  </si>
  <si>
    <t>TEX (-13.5)</t>
  </si>
  <si>
    <t>ILL (-2.5)</t>
  </si>
  <si>
    <t>ND (-23)</t>
  </si>
  <si>
    <t>SMU (-17)</t>
  </si>
  <si>
    <t>LSU (-4.5)</t>
  </si>
  <si>
    <t>BSU (-13.5)</t>
  </si>
  <si>
    <t>KSU (-9)</t>
  </si>
  <si>
    <t>NMST</t>
  </si>
  <si>
    <t>ISU (-9)</t>
  </si>
  <si>
    <t>WSU (-13)</t>
  </si>
  <si>
    <t>BYU (-3)</t>
  </si>
  <si>
    <t>COL (-10)</t>
  </si>
  <si>
    <t>PSU (-28.5)</t>
  </si>
  <si>
    <t>LOU (-20.5)</t>
  </si>
  <si>
    <t>SC (-11.5)</t>
  </si>
  <si>
    <t>UGA (-10)</t>
  </si>
  <si>
    <t>TAMU (-39)</t>
  </si>
  <si>
    <t>CLEM (-10)</t>
  </si>
  <si>
    <t>SJST</t>
  </si>
  <si>
    <t>NM</t>
  </si>
  <si>
    <t>2024 College - Week 12</t>
  </si>
  <si>
    <t>36 Total</t>
  </si>
  <si>
    <t>OSU (-12.5)</t>
  </si>
  <si>
    <t>MIA (-24)</t>
  </si>
  <si>
    <t>MISS (-10)</t>
  </si>
  <si>
    <t>SMU (-9.5)</t>
  </si>
  <si>
    <t>UGA (-42)</t>
  </si>
  <si>
    <t>UTEP</t>
  </si>
  <si>
    <t>TEX (-20.5)</t>
  </si>
  <si>
    <t>PSU (-12.5)</t>
  </si>
  <si>
    <t>MIZ (-8)</t>
  </si>
  <si>
    <t>ND (-14)</t>
  </si>
  <si>
    <t>WSU (-12.5)</t>
  </si>
  <si>
    <t>ALA (-14)</t>
  </si>
  <si>
    <t>TENN (-41)</t>
  </si>
  <si>
    <t>BSU (-23)</t>
  </si>
  <si>
    <t>ISU (-6.5)</t>
  </si>
  <si>
    <t>TTU (-3.5)</t>
  </si>
  <si>
    <t>BAYL (-8)</t>
  </si>
  <si>
    <t>IU</t>
  </si>
  <si>
    <t>ARMY</t>
  </si>
  <si>
    <t>2024 College - Week 13</t>
  </si>
  <si>
    <t>Kraus, Will **</t>
  </si>
  <si>
    <t>2024 FPLeague College Predictions - Week 14</t>
  </si>
  <si>
    <t>MEM</t>
  </si>
  <si>
    <t>BSU (-18.5)</t>
  </si>
  <si>
    <t>UGA (-19.5)</t>
  </si>
  <si>
    <t>TENN (-11.5)</t>
  </si>
  <si>
    <t>CLEM (-2.5)</t>
  </si>
  <si>
    <t>ILL (-8.5)</t>
  </si>
  <si>
    <t>PSU (-23.5)</t>
  </si>
  <si>
    <t>ND (-7)</t>
  </si>
  <si>
    <t>ALA (-11.5)</t>
  </si>
  <si>
    <t>MIA (-10.5)</t>
  </si>
  <si>
    <t>SMU (-12.5)</t>
  </si>
  <si>
    <t>ASU (-8.5)</t>
  </si>
  <si>
    <t>MIZZ (-3.5)</t>
  </si>
  <si>
    <t>ORE (-19.5)</t>
  </si>
  <si>
    <t>TEX (-4.5)</t>
  </si>
  <si>
    <t>TUL (-13.5)</t>
  </si>
  <si>
    <t>COL (-16.5)</t>
  </si>
  <si>
    <t>MISS (-25.5)</t>
  </si>
  <si>
    <t>ARMY (-7.5)</t>
  </si>
  <si>
    <t>IU (-27.5)</t>
  </si>
  <si>
    <t>TAMU</t>
  </si>
  <si>
    <t>2024 College - Week 14</t>
  </si>
  <si>
    <t>2024 FPLeague College Predictions - Week 15</t>
  </si>
  <si>
    <t>BOIS (-4)</t>
  </si>
  <si>
    <t>TUL (-5.5)</t>
  </si>
  <si>
    <t>TEX (-2.5)</t>
  </si>
  <si>
    <t>ORE (-3.5)</t>
  </si>
  <si>
    <t>SMU (-2.5)</t>
  </si>
  <si>
    <t>ASU (-2)</t>
  </si>
  <si>
    <t>2024 College - Week 15</t>
  </si>
  <si>
    <t>2024 FPLeague College Predictions - Bowl Games and Playoffs</t>
  </si>
  <si>
    <t>1st Round</t>
  </si>
  <si>
    <t>MEM (-1.5)</t>
  </si>
  <si>
    <t>ND (-7.5)</t>
  </si>
  <si>
    <t>ARK (-2.5)</t>
  </si>
  <si>
    <t>MIA (-1)</t>
  </si>
  <si>
    <t>MIZ (-3)</t>
  </si>
  <si>
    <t>SC (-10)</t>
  </si>
  <si>
    <t>LSU (-2)</t>
  </si>
  <si>
    <t>MISS (-11.5)</t>
  </si>
  <si>
    <t>TEX (-11)</t>
  </si>
  <si>
    <t>OSU (-7.5)</t>
  </si>
  <si>
    <t>SYR (-6.5)</t>
  </si>
  <si>
    <t>PSU (-9)</t>
  </si>
  <si>
    <t>CAL (-3)</t>
  </si>
  <si>
    <t>ARMY (-16.5)</t>
  </si>
  <si>
    <t>LT</t>
  </si>
  <si>
    <t>Quarter</t>
  </si>
  <si>
    <t>Semi</t>
  </si>
  <si>
    <t>PSU (-10.5)</t>
  </si>
  <si>
    <t>OSU (-2.5)</t>
  </si>
  <si>
    <t>2024 College -Bowls thru 1/4</t>
  </si>
  <si>
    <t>ND (-1.5)</t>
  </si>
  <si>
    <t>TEX</t>
  </si>
  <si>
    <t>OSU (-6.5)</t>
  </si>
  <si>
    <t>2024 College - Bowls thru 1/10</t>
  </si>
  <si>
    <t>OSU (-9.5)</t>
  </si>
  <si>
    <t>2024 College</t>
  </si>
  <si>
    <t>Kraus, Will *</t>
  </si>
  <si>
    <t>Strang, Spencer **</t>
  </si>
  <si>
    <t>18, 6-7-3</t>
  </si>
  <si>
    <t>18, 7-6-3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</si>
</sst>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21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7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1" xfId="0" applyFont="1" applyBorder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0" fontId="0" fillId="0" borderId="3" xfId="0" applyNumberFormat="1" applyBorder="1" applyAlignment="1">
      <alignment horizontal="center"/>
    </xf>
    <xf numFmtId="0" fontId="0" fillId="2" borderId="3" xfId="0" applyFill="1" applyBorder="1" applyAlignment="1">
      <alignment horizontal="center"/>
    </xf>
    <xf numFmtId="10" fontId="0" fillId="2" borderId="3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0" fontId="0" fillId="0" borderId="9" xfId="0" applyNumberForma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4" fillId="2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3" fillId="4" borderId="0" xfId="0" applyFont="1" applyFill="1"/>
    <xf numFmtId="0" fontId="1" fillId="0" borderId="5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2" xfId="0" applyFont="1" applyBorder="1"/>
    <xf numFmtId="0" fontId="1" fillId="3" borderId="0" xfId="0" applyFont="1" applyFill="1"/>
    <xf numFmtId="0" fontId="4" fillId="4" borderId="0" xfId="0" applyFont="1" applyFill="1" applyAlignment="1">
      <alignment horizontal="right"/>
    </xf>
    <xf numFmtId="0" fontId="4" fillId="4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1" fillId="0" borderId="0" xfId="0" applyFont="1" applyAlignment="1">
      <alignment horizontal="right"/>
    </xf>
    <xf numFmtId="164" fontId="0" fillId="0" borderId="0" xfId="0" applyNumberFormat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6" borderId="3" xfId="0" applyFill="1" applyBorder="1" applyAlignment="1">
      <alignment horizontal="center"/>
    </xf>
    <xf numFmtId="0" fontId="0" fillId="0" borderId="5" xfId="0" applyBorder="1"/>
    <xf numFmtId="10" fontId="0" fillId="0" borderId="6" xfId="0" applyNumberFormat="1" applyBorder="1" applyAlignment="1">
      <alignment horizontal="center"/>
    </xf>
    <xf numFmtId="0" fontId="0" fillId="4" borderId="0" xfId="0" applyFill="1"/>
    <xf numFmtId="0" fontId="0" fillId="5" borderId="8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4" borderId="5" xfId="0" applyFill="1" applyBorder="1"/>
    <xf numFmtId="10" fontId="0" fillId="4" borderId="6" xfId="0" applyNumberFormat="1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2" xfId="0" applyFill="1" applyBorder="1"/>
    <xf numFmtId="10" fontId="0" fillId="4" borderId="9" xfId="0" applyNumberFormat="1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" xfId="0" applyFill="1" applyBorder="1"/>
    <xf numFmtId="0" fontId="0" fillId="0" borderId="0" xfId="0" applyFill="1"/>
    <xf numFmtId="0" fontId="0" fillId="0" borderId="2" xfId="0" applyFill="1" applyBorder="1"/>
  </cellXfs>
  <cellStyles count="12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Normal" xfId="0" builtinId="0"/>
  </cellStyles>
  <dxfs count="30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0"/>
  <sheetViews>
    <sheetView tabSelected="1" workbookViewId="0">
      <selection activeCell="H1" sqref="H1"/>
    </sheetView>
  </sheetViews>
  <sheetFormatPr defaultColWidth="8.85546875" defaultRowHeight="15" x14ac:dyDescent="0.25"/>
  <cols>
    <col min="1" max="1" width="3" style="31" bestFit="1" customWidth="1"/>
    <col min="2" max="2" width="19.7109375" customWidth="1"/>
    <col min="3" max="3" width="7.42578125" style="3" bestFit="1" customWidth="1"/>
    <col min="4" max="4" width="5.42578125" style="3" bestFit="1" customWidth="1"/>
    <col min="5" max="5" width="7.140625" style="3" bestFit="1" customWidth="1"/>
    <col min="6" max="6" width="8.7109375" style="3" bestFit="1" customWidth="1"/>
    <col min="7" max="7" width="2.7109375" customWidth="1"/>
    <col min="8" max="8" width="4" bestFit="1" customWidth="1"/>
    <col min="9" max="11" width="3.5703125" bestFit="1" customWidth="1"/>
    <col min="12" max="12" width="5" bestFit="1" customWidth="1"/>
    <col min="13" max="13" width="3.5703125" bestFit="1" customWidth="1"/>
    <col min="14" max="14" width="5" bestFit="1" customWidth="1"/>
    <col min="15" max="16" width="3.5703125" bestFit="1" customWidth="1"/>
    <col min="17" max="17" width="5" bestFit="1" customWidth="1"/>
    <col min="18" max="22" width="4.5703125" bestFit="1" customWidth="1"/>
    <col min="23" max="23" width="6.28515625" bestFit="1" customWidth="1"/>
    <col min="24" max="24" width="6" style="1" bestFit="1" customWidth="1"/>
    <col min="25" max="25" width="2.7109375" customWidth="1"/>
    <col min="26" max="29" width="3" bestFit="1" customWidth="1"/>
    <col min="30" max="30" width="4" bestFit="1" customWidth="1"/>
    <col min="31" max="31" width="3" bestFit="1" customWidth="1"/>
    <col min="32" max="32" width="4" bestFit="1" customWidth="1"/>
    <col min="33" max="34" width="3" bestFit="1" customWidth="1"/>
    <col min="35" max="40" width="4" bestFit="1" customWidth="1"/>
    <col min="41" max="41" width="6.28515625" bestFit="1" customWidth="1"/>
    <col min="42" max="42" width="5.42578125" style="1" bestFit="1" customWidth="1"/>
  </cols>
  <sheetData>
    <row r="1" spans="1:42" ht="19.5" thickBot="1" x14ac:dyDescent="0.35">
      <c r="B1" s="22" t="s">
        <v>549</v>
      </c>
      <c r="C1" s="21"/>
      <c r="D1" s="21"/>
      <c r="E1" s="21"/>
      <c r="F1" s="21"/>
    </row>
    <row r="2" spans="1:42" s="3" customFormat="1" x14ac:dyDescent="0.25">
      <c r="A2" s="32"/>
      <c r="B2" s="16" t="s">
        <v>2</v>
      </c>
      <c r="C2" s="9" t="s">
        <v>0</v>
      </c>
      <c r="D2" s="9" t="s">
        <v>3</v>
      </c>
      <c r="E2" s="9" t="s">
        <v>4</v>
      </c>
      <c r="F2" s="10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14</v>
      </c>
      <c r="Q2" s="3" t="s">
        <v>15</v>
      </c>
      <c r="R2" s="3" t="s">
        <v>16</v>
      </c>
      <c r="S2" s="3" t="s">
        <v>17</v>
      </c>
      <c r="T2" s="3" t="s">
        <v>18</v>
      </c>
      <c r="U2" s="3" t="s">
        <v>19</v>
      </c>
      <c r="V2" s="3" t="s">
        <v>20</v>
      </c>
      <c r="W2" s="3" t="s">
        <v>52</v>
      </c>
      <c r="X2" s="2" t="s">
        <v>3</v>
      </c>
      <c r="Z2" s="3" t="s">
        <v>21</v>
      </c>
      <c r="AA2" s="3" t="s">
        <v>22</v>
      </c>
      <c r="AB2" s="3" t="s">
        <v>23</v>
      </c>
      <c r="AC2" s="3" t="s">
        <v>24</v>
      </c>
      <c r="AD2" s="3" t="s">
        <v>25</v>
      </c>
      <c r="AE2" s="3" t="s">
        <v>26</v>
      </c>
      <c r="AF2" s="3" t="s">
        <v>27</v>
      </c>
      <c r="AG2" s="3" t="s">
        <v>28</v>
      </c>
      <c r="AH2" s="3" t="s">
        <v>29</v>
      </c>
      <c r="AI2" s="3" t="s">
        <v>30</v>
      </c>
      <c r="AJ2" s="3" t="s">
        <v>31</v>
      </c>
      <c r="AK2" s="3" t="s">
        <v>32</v>
      </c>
      <c r="AL2" s="3" t="s">
        <v>33</v>
      </c>
      <c r="AM2" s="3" t="s">
        <v>34</v>
      </c>
      <c r="AN2" s="3" t="s">
        <v>35</v>
      </c>
      <c r="AO2" s="3" t="s">
        <v>52</v>
      </c>
      <c r="AP2" s="2" t="s">
        <v>3</v>
      </c>
    </row>
    <row r="3" spans="1:42" x14ac:dyDescent="0.25">
      <c r="A3" s="31">
        <v>1</v>
      </c>
      <c r="B3" s="17" t="s">
        <v>68</v>
      </c>
      <c r="C3" s="4">
        <f t="shared" ref="C3:C40" si="0">X3</f>
        <v>165</v>
      </c>
      <c r="D3" s="4">
        <f t="shared" ref="D3:D34" si="1">$X$43</f>
        <v>310</v>
      </c>
      <c r="E3" s="11">
        <f t="shared" ref="E3:E40" si="2">C3/D3</f>
        <v>0.532258064516129</v>
      </c>
      <c r="F3" s="5">
        <f t="shared" ref="F3:F24" si="3">AP3</f>
        <v>18</v>
      </c>
      <c r="H3">
        <f>VLOOKUP(B3,'W01'!$A$3:$B$100,2, FALSE)</f>
        <v>12</v>
      </c>
      <c r="I3">
        <f>VLOOKUP(B3,'W02'!$A$3:$B$100,2, FALSE)</f>
        <v>6</v>
      </c>
      <c r="J3">
        <f>VLOOKUP(B3,'W03'!$A$3:$B$100,2, FALSE)</f>
        <v>10</v>
      </c>
      <c r="K3">
        <f>VLOOKUP(B3,'W04'!$A$3:$B$100,2, FALSE)</f>
        <v>13</v>
      </c>
      <c r="L3">
        <f>VLOOKUP(B3,'W05'!$A$3:$B$100,2, FALSE)</f>
        <v>11.5</v>
      </c>
      <c r="M3">
        <f>VLOOKUP(B3,'W06'!$A$3:$B$100,2, FALSE)</f>
        <v>12</v>
      </c>
      <c r="N3">
        <f>VLOOKUP(B3,'W07'!$A$3:$B$100,2, FALSE)</f>
        <v>10.5</v>
      </c>
      <c r="O3">
        <f>VLOOKUP(B3,'W08'!$A$3:$B$100,2, FALSE)</f>
        <v>8</v>
      </c>
      <c r="P3">
        <f>VLOOKUP(B3,'W09'!$A$3:$B$100,2, FALSE)</f>
        <v>15</v>
      </c>
      <c r="Q3">
        <f>VLOOKUP(B3,'W10'!$A$3:$B$100,2, FALSE)</f>
        <v>9.5</v>
      </c>
      <c r="R3">
        <f>VLOOKUP(B3,'W11'!$A$3:$B$100,2, FALSE)</f>
        <v>9</v>
      </c>
      <c r="S3">
        <f>VLOOKUP(B3,'W12'!$A$3:$B$100,2, FALSE)</f>
        <v>9</v>
      </c>
      <c r="T3">
        <f>VLOOKUP(B3,'W13'!$A$3:$B$100,2, FALSE)</f>
        <v>10</v>
      </c>
      <c r="U3">
        <f>VLOOKUP(B3,'W14'!$A$3:$B$100,2, FALSE)</f>
        <v>14</v>
      </c>
      <c r="V3">
        <f>VLOOKUP(B3,'W15'!$A$3:$B$100,2, FALSE)</f>
        <v>5</v>
      </c>
      <c r="W3">
        <f>VLOOKUP(B3,'Bowls and Playoffs'!$A$3:$B$100,2, FALSE)</f>
        <v>10.5</v>
      </c>
      <c r="X3" s="1">
        <f t="shared" ref="X3:X40" si="4">SUM(H3:W3)</f>
        <v>165</v>
      </c>
      <c r="Z3">
        <f>VLOOKUP(B3,'W01'!$A$3:$C$100,3, FALSE)</f>
        <v>1</v>
      </c>
      <c r="AA3">
        <f>VLOOKUP(B3,'W02'!$A$3:$C$100,3, FALSE)</f>
        <v>0</v>
      </c>
      <c r="AB3">
        <f>VLOOKUP(B3,'W03'!$A$3:$C$100,3, FALSE)</f>
        <v>1</v>
      </c>
      <c r="AC3">
        <f>VLOOKUP(B3,'W04'!$A$3:$C$100,3, FALSE)</f>
        <v>0</v>
      </c>
      <c r="AD3">
        <f>VLOOKUP(B3,'W05'!$A$3:$C$100,3, FALSE)</f>
        <v>1</v>
      </c>
      <c r="AE3">
        <f>VLOOKUP(B3,'W06'!$A$3:$C$100,3, FALSE)</f>
        <v>1</v>
      </c>
      <c r="AF3">
        <f>VLOOKUP(B3,'W07'!$A$3:$C$100,3, FALSE)</f>
        <v>1</v>
      </c>
      <c r="AG3">
        <f>VLOOKUP(B3,'W08'!$A$3:$C$100,3, FALSE)</f>
        <v>1</v>
      </c>
      <c r="AH3">
        <f>VLOOKUP(B3,'W09'!$A$3:$C$100,3, FALSE)</f>
        <v>1</v>
      </c>
      <c r="AI3">
        <f>VLOOKUP(B3,'W10'!$A$3:$C$100,3, FALSE)</f>
        <v>1</v>
      </c>
      <c r="AJ3">
        <f>VLOOKUP(B3,'W11'!$A$3:$C$100,3, FALSE)</f>
        <v>2</v>
      </c>
      <c r="AK3">
        <f>VLOOKUP(B3,'W12'!$A$3:$C$100,3, FALSE)</f>
        <v>1</v>
      </c>
      <c r="AL3">
        <f>VLOOKUP(B3,'W13'!$A$3:$C$100,3, FALSE)</f>
        <v>1</v>
      </c>
      <c r="AM3">
        <f>VLOOKUP(B3,'W14'!$A$3:$C$100,3, FALSE)</f>
        <v>1</v>
      </c>
      <c r="AN3">
        <f>VLOOKUP(B3,'W15'!$A$3:$C$100,3, FALSE)</f>
        <v>2</v>
      </c>
      <c r="AO3">
        <f>VLOOKUP(B3,'Bowls and Playoffs'!$A$3:$C$100,3, FALSE)</f>
        <v>3</v>
      </c>
      <c r="AP3" s="1">
        <f t="shared" ref="AP3:AP40" si="5">SUM(Z3:AO3)</f>
        <v>18</v>
      </c>
    </row>
    <row r="4" spans="1:42" x14ac:dyDescent="0.25">
      <c r="A4" s="31">
        <v>2</v>
      </c>
      <c r="B4" s="17" t="s">
        <v>65</v>
      </c>
      <c r="C4" s="4">
        <f t="shared" si="0"/>
        <v>164</v>
      </c>
      <c r="D4" s="4">
        <f t="shared" si="1"/>
        <v>310</v>
      </c>
      <c r="E4" s="11">
        <f t="shared" si="2"/>
        <v>0.52903225806451615</v>
      </c>
      <c r="F4" s="5">
        <f t="shared" si="3"/>
        <v>17</v>
      </c>
      <c r="H4">
        <f>VLOOKUP(B4,'W01'!$A$3:$B$100,2, FALSE)</f>
        <v>13</v>
      </c>
      <c r="I4">
        <f>VLOOKUP(B4,'W02'!$A$3:$B$100,2, FALSE)</f>
        <v>10</v>
      </c>
      <c r="J4">
        <f>VLOOKUP(B4,'W03'!$A$3:$B$100,2, FALSE)</f>
        <v>12</v>
      </c>
      <c r="K4">
        <f>VLOOKUP(B4,'W04'!$A$3:$B$100,2, FALSE)</f>
        <v>10</v>
      </c>
      <c r="L4">
        <f>VLOOKUP(B4,'W05'!$A$3:$B$100,2, FALSE)</f>
        <v>12.5</v>
      </c>
      <c r="M4">
        <f>VLOOKUP(B4,'W06'!$A$3:$B$100,2, FALSE)</f>
        <v>10</v>
      </c>
      <c r="N4">
        <f>VLOOKUP(B4,'W07'!$A$3:$B$100,2, FALSE)</f>
        <v>5.5</v>
      </c>
      <c r="O4">
        <f>VLOOKUP(B4,'W08'!$A$3:$B$100,2, FALSE)</f>
        <v>9</v>
      </c>
      <c r="P4">
        <f>VLOOKUP(B4,'W09'!$A$3:$B$100,2, FALSE)</f>
        <v>14</v>
      </c>
      <c r="Q4">
        <f>VLOOKUP(B4,'W10'!$A$3:$B$100,2, FALSE)</f>
        <v>10.5</v>
      </c>
      <c r="R4">
        <f>VLOOKUP(B4,'W11'!$A$3:$B$100,2, FALSE)</f>
        <v>10</v>
      </c>
      <c r="S4">
        <f>VLOOKUP(B4,'W12'!$A$3:$B$100,2, FALSE)</f>
        <v>9</v>
      </c>
      <c r="T4">
        <f>VLOOKUP(B4,'W13'!$A$3:$B$100,2, FALSE)</f>
        <v>9</v>
      </c>
      <c r="U4">
        <f>VLOOKUP(B4,'W14'!$A$3:$B$100,2, FALSE)</f>
        <v>13</v>
      </c>
      <c r="V4">
        <f>VLOOKUP(B4,'W15'!$A$3:$B$100,2, FALSE)</f>
        <v>5</v>
      </c>
      <c r="W4">
        <f>VLOOKUP(B4,'Bowls and Playoffs'!$A$3:$B$100,2, FALSE)</f>
        <v>11.5</v>
      </c>
      <c r="X4" s="1">
        <f t="shared" si="4"/>
        <v>164</v>
      </c>
      <c r="Z4">
        <f>VLOOKUP(B4,'W01'!$A$3:$C$100,3, FALSE)</f>
        <v>1</v>
      </c>
      <c r="AA4">
        <f>VLOOKUP(B4,'W02'!$A$3:$C$100,3, FALSE)</f>
        <v>1</v>
      </c>
      <c r="AB4">
        <f>VLOOKUP(B4,'W03'!$A$3:$C$100,3, FALSE)</f>
        <v>1</v>
      </c>
      <c r="AC4">
        <f>VLOOKUP(B4,'W04'!$A$3:$C$100,3, FALSE)</f>
        <v>1</v>
      </c>
      <c r="AD4">
        <f>VLOOKUP(B4,'W05'!$A$3:$C$100,3, FALSE)</f>
        <v>1</v>
      </c>
      <c r="AE4">
        <f>VLOOKUP(B4,'W06'!$A$3:$C$100,3, FALSE)</f>
        <v>0</v>
      </c>
      <c r="AF4">
        <f>VLOOKUP(B4,'W07'!$A$3:$C$100,3, FALSE)</f>
        <v>2</v>
      </c>
      <c r="AG4">
        <f>VLOOKUP(B4,'W08'!$A$3:$C$100,3, FALSE)</f>
        <v>1</v>
      </c>
      <c r="AH4">
        <f>VLOOKUP(B4,'W09'!$A$3:$C$100,3, FALSE)</f>
        <v>1</v>
      </c>
      <c r="AI4">
        <f>VLOOKUP(B4,'W10'!$A$3:$C$100,3, FALSE)</f>
        <v>0</v>
      </c>
      <c r="AJ4">
        <f>VLOOKUP(B4,'W11'!$A$3:$C$100,3, FALSE)</f>
        <v>1</v>
      </c>
      <c r="AK4">
        <f>VLOOKUP(B4,'W12'!$A$3:$C$100,3, FALSE)</f>
        <v>0</v>
      </c>
      <c r="AL4">
        <f>VLOOKUP(B4,'W13'!$A$3:$C$100,3, FALSE)</f>
        <v>1</v>
      </c>
      <c r="AM4">
        <f>VLOOKUP(B4,'W14'!$A$3:$C$100,3, FALSE)</f>
        <v>1</v>
      </c>
      <c r="AN4">
        <f>VLOOKUP(B4,'W15'!$A$3:$C$100,3, FALSE)</f>
        <v>2</v>
      </c>
      <c r="AO4">
        <f>VLOOKUP(B4,'Bowls and Playoffs'!$A$3:$C$100,3, FALSE)</f>
        <v>3</v>
      </c>
      <c r="AP4" s="1">
        <f t="shared" si="5"/>
        <v>17</v>
      </c>
    </row>
    <row r="5" spans="1:42" x14ac:dyDescent="0.25">
      <c r="A5" s="31">
        <v>3</v>
      </c>
      <c r="B5" s="17" t="s">
        <v>79</v>
      </c>
      <c r="C5" s="4">
        <f t="shared" si="0"/>
        <v>161</v>
      </c>
      <c r="D5" s="4">
        <f t="shared" si="1"/>
        <v>310</v>
      </c>
      <c r="E5" s="11">
        <f t="shared" si="2"/>
        <v>0.51935483870967747</v>
      </c>
      <c r="F5" s="5">
        <f t="shared" si="3"/>
        <v>18.5</v>
      </c>
      <c r="H5">
        <f>VLOOKUP(B5,'W01'!$A$3:$B$100,2, FALSE)</f>
        <v>9</v>
      </c>
      <c r="I5">
        <f>VLOOKUP(B5,'W02'!$A$3:$B$100,2, FALSE)</f>
        <v>7</v>
      </c>
      <c r="J5">
        <f>VLOOKUP(B5,'W03'!$A$3:$B$100,2, FALSE)</f>
        <v>12</v>
      </c>
      <c r="K5">
        <f>VLOOKUP(B5,'W04'!$A$3:$B$100,2, FALSE)</f>
        <v>12</v>
      </c>
      <c r="L5">
        <f>VLOOKUP(B5,'W05'!$A$3:$B$100,2, FALSE)</f>
        <v>11.5</v>
      </c>
      <c r="M5">
        <f>VLOOKUP(B5,'W06'!$A$3:$B$100,2, FALSE)</f>
        <v>11</v>
      </c>
      <c r="N5">
        <f>VLOOKUP(B5,'W07'!$A$3:$B$100,2, FALSE)</f>
        <v>11.5</v>
      </c>
      <c r="O5">
        <f>VLOOKUP(B5,'W08'!$A$3:$B$100,2, FALSE)</f>
        <v>12</v>
      </c>
      <c r="P5">
        <f>VLOOKUP(B5,'W09'!$A$3:$B$100,2, FALSE)</f>
        <v>13</v>
      </c>
      <c r="Q5">
        <f>VLOOKUP(B5,'W10'!$A$3:$B$100,2, FALSE)</f>
        <v>8.5</v>
      </c>
      <c r="R5">
        <f>VLOOKUP(B5,'W11'!$A$3:$B$100,2, FALSE)</f>
        <v>10</v>
      </c>
      <c r="S5">
        <f>VLOOKUP(B5,'W12'!$A$3:$B$100,2, FALSE)</f>
        <v>8</v>
      </c>
      <c r="T5">
        <f>VLOOKUP(B5,'W13'!$A$3:$B$100,2, FALSE)</f>
        <v>8</v>
      </c>
      <c r="U5">
        <f>VLOOKUP(B5,'W14'!$A$3:$B$100,2, FALSE)</f>
        <v>11</v>
      </c>
      <c r="V5">
        <f>VLOOKUP(B5,'W15'!$A$3:$B$100,2, FALSE)</f>
        <v>5</v>
      </c>
      <c r="W5">
        <f>VLOOKUP(B5,'Bowls and Playoffs'!$A$3:$B$100,2, FALSE)</f>
        <v>11.5</v>
      </c>
      <c r="X5" s="1">
        <f t="shared" si="4"/>
        <v>161</v>
      </c>
      <c r="Z5">
        <f>VLOOKUP(B5,'W01'!$A$3:$C$100,3, FALSE)</f>
        <v>1</v>
      </c>
      <c r="AA5">
        <f>VLOOKUP(B5,'W02'!$A$3:$C$100,3, FALSE)</f>
        <v>1</v>
      </c>
      <c r="AB5">
        <f>VLOOKUP(B5,'W03'!$A$3:$C$100,3, FALSE)</f>
        <v>2</v>
      </c>
      <c r="AC5">
        <f>VLOOKUP(B5,'W04'!$A$3:$C$100,3, FALSE)</f>
        <v>0</v>
      </c>
      <c r="AD5">
        <f>VLOOKUP(B5,'W05'!$A$3:$C$100,3, FALSE)</f>
        <v>1</v>
      </c>
      <c r="AE5">
        <f>VLOOKUP(B5,'W06'!$A$3:$C$100,3, FALSE)</f>
        <v>0</v>
      </c>
      <c r="AF5">
        <f>VLOOKUP(B5,'W07'!$A$3:$C$100,3, FALSE)</f>
        <v>0.5</v>
      </c>
      <c r="AG5">
        <f>VLOOKUP(B5,'W08'!$A$3:$C$100,3, FALSE)</f>
        <v>2</v>
      </c>
      <c r="AH5">
        <f>VLOOKUP(B5,'W09'!$A$3:$C$100,3, FALSE)</f>
        <v>1</v>
      </c>
      <c r="AI5">
        <f>VLOOKUP(B5,'W10'!$A$3:$C$100,3, FALSE)</f>
        <v>1</v>
      </c>
      <c r="AJ5">
        <f>VLOOKUP(B5,'W11'!$A$3:$C$100,3, FALSE)</f>
        <v>1</v>
      </c>
      <c r="AK5">
        <f>VLOOKUP(B5,'W12'!$A$3:$C$100,3, FALSE)</f>
        <v>0</v>
      </c>
      <c r="AL5">
        <f>VLOOKUP(B5,'W13'!$A$3:$C$100,3, FALSE)</f>
        <v>1</v>
      </c>
      <c r="AM5">
        <f>VLOOKUP(B5,'W14'!$A$3:$C$100,3, FALSE)</f>
        <v>2</v>
      </c>
      <c r="AN5">
        <f>VLOOKUP(B5,'W15'!$A$3:$C$100,3, FALSE)</f>
        <v>1</v>
      </c>
      <c r="AO5">
        <f>VLOOKUP(B5,'Bowls and Playoffs'!$A$3:$C$100,3, FALSE)</f>
        <v>4</v>
      </c>
      <c r="AP5" s="1">
        <f t="shared" si="5"/>
        <v>18.5</v>
      </c>
    </row>
    <row r="6" spans="1:42" x14ac:dyDescent="0.25">
      <c r="A6" s="31">
        <v>4</v>
      </c>
      <c r="B6" s="17" t="s">
        <v>88</v>
      </c>
      <c r="C6" s="4">
        <f t="shared" si="0"/>
        <v>159</v>
      </c>
      <c r="D6" s="4">
        <f t="shared" si="1"/>
        <v>310</v>
      </c>
      <c r="E6" s="11">
        <f t="shared" si="2"/>
        <v>0.51290322580645165</v>
      </c>
      <c r="F6" s="5">
        <f t="shared" si="3"/>
        <v>16.5</v>
      </c>
      <c r="H6">
        <f>VLOOKUP(B6,'W01'!$A$3:$B$100,2, FALSE)</f>
        <v>12</v>
      </c>
      <c r="I6">
        <f>VLOOKUP(B6,'W02'!$A$3:$B$100,2, FALSE)</f>
        <v>6</v>
      </c>
      <c r="J6">
        <f>VLOOKUP(B6,'W03'!$A$3:$B$100,2, FALSE)</f>
        <v>12</v>
      </c>
      <c r="K6">
        <f>VLOOKUP(B6,'W04'!$A$3:$B$100,2, FALSE)</f>
        <v>8</v>
      </c>
      <c r="L6">
        <f>VLOOKUP(B6,'W05'!$A$3:$B$100,2, FALSE)</f>
        <v>10.5</v>
      </c>
      <c r="M6">
        <f>VLOOKUP(B6,'W06'!$A$3:$B$100,2, FALSE)</f>
        <v>7</v>
      </c>
      <c r="N6">
        <f>VLOOKUP(B6,'W07'!$A$3:$B$100,2, FALSE)</f>
        <v>8.5</v>
      </c>
      <c r="O6">
        <f>VLOOKUP(B6,'W08'!$A$3:$B$100,2, FALSE)</f>
        <v>10</v>
      </c>
      <c r="P6">
        <f>VLOOKUP(B6,'W09'!$A$3:$B$100,2, FALSE)</f>
        <v>15</v>
      </c>
      <c r="Q6">
        <f>VLOOKUP(B6,'W10'!$A$3:$B$100,2, FALSE)</f>
        <v>11.5</v>
      </c>
      <c r="R6">
        <f>VLOOKUP(B6,'W11'!$A$3:$B$100,2, FALSE)</f>
        <v>9</v>
      </c>
      <c r="S6">
        <f>VLOOKUP(B6,'W12'!$A$3:$B$100,2, FALSE)</f>
        <v>8</v>
      </c>
      <c r="T6">
        <f>VLOOKUP(B6,'W13'!$A$3:$B$100,2, FALSE)</f>
        <v>11</v>
      </c>
      <c r="U6">
        <f>VLOOKUP(B6,'W14'!$A$3:$B$100,2, FALSE)</f>
        <v>13</v>
      </c>
      <c r="V6">
        <f>VLOOKUP(B6,'W15'!$A$3:$B$100,2, FALSE)</f>
        <v>6</v>
      </c>
      <c r="W6">
        <f>VLOOKUP(B6,'Bowls and Playoffs'!$A$3:$B$100,2, FALSE)</f>
        <v>11.5</v>
      </c>
      <c r="X6" s="1">
        <f t="shared" si="4"/>
        <v>159</v>
      </c>
      <c r="Z6">
        <f>VLOOKUP(B6,'W01'!$A$3:$C$100,3, FALSE)</f>
        <v>1</v>
      </c>
      <c r="AA6">
        <f>VLOOKUP(B6,'W02'!$A$3:$C$100,3, FALSE)</f>
        <v>1</v>
      </c>
      <c r="AB6">
        <f>VLOOKUP(B6,'W03'!$A$3:$C$100,3, FALSE)</f>
        <v>0</v>
      </c>
      <c r="AC6">
        <f>VLOOKUP(B6,'W04'!$A$3:$C$100,3, FALSE)</f>
        <v>1</v>
      </c>
      <c r="AD6">
        <f>VLOOKUP(B6,'W05'!$A$3:$C$100,3, FALSE)</f>
        <v>1</v>
      </c>
      <c r="AE6">
        <f>VLOOKUP(B6,'W06'!$A$3:$C$100,3, FALSE)</f>
        <v>0</v>
      </c>
      <c r="AF6">
        <f>VLOOKUP(B6,'W07'!$A$3:$C$100,3, FALSE)</f>
        <v>0.5</v>
      </c>
      <c r="AG6">
        <f>VLOOKUP(B6,'W08'!$A$3:$C$100,3, FALSE)</f>
        <v>1</v>
      </c>
      <c r="AH6">
        <f>VLOOKUP(B6,'W09'!$A$3:$C$100,3, FALSE)</f>
        <v>1</v>
      </c>
      <c r="AI6">
        <f>VLOOKUP(B6,'W10'!$A$3:$C$100,3, FALSE)</f>
        <v>0</v>
      </c>
      <c r="AJ6">
        <f>VLOOKUP(B6,'W11'!$A$3:$C$100,3, FALSE)</f>
        <v>0</v>
      </c>
      <c r="AK6">
        <f>VLOOKUP(B6,'W12'!$A$3:$C$100,3, FALSE)</f>
        <v>1</v>
      </c>
      <c r="AL6">
        <f>VLOOKUP(B6,'W13'!$A$3:$C$100,3, FALSE)</f>
        <v>2</v>
      </c>
      <c r="AM6">
        <f>VLOOKUP(B6,'W14'!$A$3:$C$100,3, FALSE)</f>
        <v>2</v>
      </c>
      <c r="AN6">
        <f>VLOOKUP(B6,'W15'!$A$3:$C$100,3, FALSE)</f>
        <v>2</v>
      </c>
      <c r="AO6">
        <f>VLOOKUP(B6,'Bowls and Playoffs'!$A$3:$C$100,3, FALSE)</f>
        <v>3</v>
      </c>
      <c r="AP6" s="1">
        <f t="shared" si="5"/>
        <v>16.5</v>
      </c>
    </row>
    <row r="7" spans="1:42" x14ac:dyDescent="0.25">
      <c r="A7" s="31">
        <v>5</v>
      </c>
      <c r="B7" s="17" t="s">
        <v>66</v>
      </c>
      <c r="C7" s="4">
        <f t="shared" si="0"/>
        <v>158</v>
      </c>
      <c r="D7" s="4">
        <f t="shared" si="1"/>
        <v>310</v>
      </c>
      <c r="E7" s="11">
        <f t="shared" si="2"/>
        <v>0.50967741935483868</v>
      </c>
      <c r="F7" s="5">
        <f t="shared" si="3"/>
        <v>17</v>
      </c>
      <c r="H7">
        <f>VLOOKUP(B7,'W01'!$A$3:$B$100,2, FALSE)</f>
        <v>12</v>
      </c>
      <c r="I7">
        <f>VLOOKUP(B7,'W02'!$A$3:$B$100,2, FALSE)</f>
        <v>4</v>
      </c>
      <c r="J7">
        <f>VLOOKUP(B7,'W03'!$A$3:$B$100,2, FALSE)</f>
        <v>12</v>
      </c>
      <c r="K7">
        <f>VLOOKUP(B7,'W04'!$A$3:$B$100,2, FALSE)</f>
        <v>10</v>
      </c>
      <c r="L7">
        <f>VLOOKUP(B7,'W05'!$A$3:$B$100,2, FALSE)</f>
        <v>14.5</v>
      </c>
      <c r="M7">
        <f>VLOOKUP(B7,'W06'!$A$3:$B$100,2, FALSE)</f>
        <v>7</v>
      </c>
      <c r="N7">
        <f>VLOOKUP(B7,'W07'!$A$3:$B$100,2, FALSE)</f>
        <v>8.5</v>
      </c>
      <c r="O7">
        <f>VLOOKUP(B7,'W08'!$A$3:$B$100,2, FALSE)</f>
        <v>11</v>
      </c>
      <c r="P7">
        <f>VLOOKUP(B7,'W09'!$A$3:$B$100,2, FALSE)</f>
        <v>13</v>
      </c>
      <c r="Q7">
        <f>VLOOKUP(B7,'W10'!$A$3:$B$100,2, FALSE)</f>
        <v>9.5</v>
      </c>
      <c r="R7">
        <f>VLOOKUP(B7,'W11'!$A$3:$B$100,2, FALSE)</f>
        <v>9</v>
      </c>
      <c r="S7">
        <f>VLOOKUP(B7,'W12'!$A$3:$B$100,2, FALSE)</f>
        <v>5</v>
      </c>
      <c r="T7">
        <f>VLOOKUP(B7,'W13'!$A$3:$B$100,2, FALSE)</f>
        <v>10</v>
      </c>
      <c r="U7">
        <f>VLOOKUP(B7,'W14'!$A$3:$B$100,2, FALSE)</f>
        <v>13</v>
      </c>
      <c r="V7">
        <f>VLOOKUP(B7,'W15'!$A$3:$B$100,2, FALSE)</f>
        <v>4</v>
      </c>
      <c r="W7">
        <f>VLOOKUP(B7,'Bowls and Playoffs'!$A$3:$B$100,2, FALSE)</f>
        <v>15.5</v>
      </c>
      <c r="X7" s="1">
        <f t="shared" si="4"/>
        <v>158</v>
      </c>
      <c r="Z7">
        <f>VLOOKUP(B7,'W01'!$A$3:$C$100,3, FALSE)</f>
        <v>2</v>
      </c>
      <c r="AA7">
        <f>VLOOKUP(B7,'W02'!$A$3:$C$100,3, FALSE)</f>
        <v>1</v>
      </c>
      <c r="AB7">
        <f>VLOOKUP(B7,'W03'!$A$3:$C$100,3, FALSE)</f>
        <v>1</v>
      </c>
      <c r="AC7">
        <f>VLOOKUP(B7,'W04'!$A$3:$C$100,3, FALSE)</f>
        <v>0</v>
      </c>
      <c r="AD7">
        <f>VLOOKUP(B7,'W05'!$A$3:$C$100,3, FALSE)</f>
        <v>0</v>
      </c>
      <c r="AE7">
        <f>VLOOKUP(B7,'W06'!$A$3:$C$100,3, FALSE)</f>
        <v>0</v>
      </c>
      <c r="AF7">
        <f>VLOOKUP(B7,'W07'!$A$3:$C$100,3, FALSE)</f>
        <v>1</v>
      </c>
      <c r="AG7">
        <f>VLOOKUP(B7,'W08'!$A$3:$C$100,3, FALSE)</f>
        <v>2</v>
      </c>
      <c r="AH7">
        <f>VLOOKUP(B7,'W09'!$A$3:$C$100,3, FALSE)</f>
        <v>1</v>
      </c>
      <c r="AI7">
        <f>VLOOKUP(B7,'W10'!$A$3:$C$100,3, FALSE)</f>
        <v>1</v>
      </c>
      <c r="AJ7">
        <f>VLOOKUP(B7,'W11'!$A$3:$C$100,3, FALSE)</f>
        <v>0</v>
      </c>
      <c r="AK7">
        <f>VLOOKUP(B7,'W12'!$A$3:$C$100,3, FALSE)</f>
        <v>0</v>
      </c>
      <c r="AL7">
        <f>VLOOKUP(B7,'W13'!$A$3:$C$100,3, FALSE)</f>
        <v>0</v>
      </c>
      <c r="AM7">
        <f>VLOOKUP(B7,'W14'!$A$3:$C$100,3, FALSE)</f>
        <v>2</v>
      </c>
      <c r="AN7">
        <f>VLOOKUP(B7,'W15'!$A$3:$C$100,3, FALSE)</f>
        <v>2</v>
      </c>
      <c r="AO7">
        <f>VLOOKUP(B7,'Bowls and Playoffs'!$A$3:$C$100,3, FALSE)</f>
        <v>4</v>
      </c>
      <c r="AP7" s="1">
        <f t="shared" si="5"/>
        <v>17</v>
      </c>
    </row>
    <row r="8" spans="1:42" x14ac:dyDescent="0.25">
      <c r="A8" s="31">
        <v>6</v>
      </c>
      <c r="B8" s="17" t="s">
        <v>62</v>
      </c>
      <c r="C8" s="4">
        <f t="shared" si="0"/>
        <v>157</v>
      </c>
      <c r="D8" s="4">
        <f t="shared" si="1"/>
        <v>310</v>
      </c>
      <c r="E8" s="11">
        <f t="shared" si="2"/>
        <v>0.50645161290322582</v>
      </c>
      <c r="F8" s="5">
        <f t="shared" si="3"/>
        <v>20.5</v>
      </c>
      <c r="H8">
        <f>VLOOKUP(B8,'W01'!$A$3:$B$100,2, FALSE)</f>
        <v>6</v>
      </c>
      <c r="I8">
        <f>VLOOKUP(B8,'W02'!$A$3:$B$100,2, FALSE)</f>
        <v>10</v>
      </c>
      <c r="J8">
        <f>VLOOKUP(B8,'W03'!$A$3:$B$100,2, FALSE)</f>
        <v>15</v>
      </c>
      <c r="K8">
        <f>VLOOKUP(B8,'W04'!$A$3:$B$100,2, FALSE)</f>
        <v>7</v>
      </c>
      <c r="L8">
        <f>VLOOKUP(B8,'W05'!$A$3:$B$100,2, FALSE)</f>
        <v>10.5</v>
      </c>
      <c r="M8">
        <f>VLOOKUP(B8,'W06'!$A$3:$B$100,2, FALSE)</f>
        <v>8</v>
      </c>
      <c r="N8">
        <f>VLOOKUP(B8,'W07'!$A$3:$B$100,2, FALSE)</f>
        <v>11.5</v>
      </c>
      <c r="O8">
        <f>VLOOKUP(B8,'W08'!$A$3:$B$100,2, FALSE)</f>
        <v>10</v>
      </c>
      <c r="P8">
        <f>VLOOKUP(B8,'W09'!$A$3:$B$100,2, FALSE)</f>
        <v>14</v>
      </c>
      <c r="Q8">
        <f>VLOOKUP(B8,'W10'!$A$3:$B$100,2, FALSE)</f>
        <v>8.5</v>
      </c>
      <c r="R8">
        <f>VLOOKUP(B8,'W11'!$A$3:$B$100,2, FALSE)</f>
        <v>7</v>
      </c>
      <c r="S8">
        <f>VLOOKUP(B8,'W12'!$A$3:$B$100,2, FALSE)</f>
        <v>9</v>
      </c>
      <c r="T8">
        <f>VLOOKUP(B8,'W13'!$A$3:$B$100,2, FALSE)</f>
        <v>11</v>
      </c>
      <c r="U8">
        <f>VLOOKUP(B8,'W14'!$A$3:$B$100,2, FALSE)</f>
        <v>12</v>
      </c>
      <c r="V8">
        <f>VLOOKUP(B8,'W15'!$A$3:$B$100,2, FALSE)</f>
        <v>5</v>
      </c>
      <c r="W8">
        <f>VLOOKUP(B8,'Bowls and Playoffs'!$A$3:$B$100,2, FALSE)</f>
        <v>12.5</v>
      </c>
      <c r="X8" s="1">
        <f t="shared" si="4"/>
        <v>157</v>
      </c>
      <c r="Z8">
        <f>VLOOKUP(B8,'W01'!$A$3:$C$100,3, FALSE)</f>
        <v>0</v>
      </c>
      <c r="AA8">
        <f>VLOOKUP(B8,'W02'!$A$3:$C$100,3, FALSE)</f>
        <v>0</v>
      </c>
      <c r="AB8">
        <f>VLOOKUP(B8,'W03'!$A$3:$C$100,3, FALSE)</f>
        <v>1</v>
      </c>
      <c r="AC8">
        <f>VLOOKUP(B8,'W04'!$A$3:$C$100,3, FALSE)</f>
        <v>1</v>
      </c>
      <c r="AD8">
        <f>VLOOKUP(B8,'W05'!$A$3:$C$100,3, FALSE)</f>
        <v>2</v>
      </c>
      <c r="AE8">
        <f>VLOOKUP(B8,'W06'!$A$3:$C$100,3, FALSE)</f>
        <v>0</v>
      </c>
      <c r="AF8">
        <f>VLOOKUP(B8,'W07'!$A$3:$C$100,3, FALSE)</f>
        <v>1</v>
      </c>
      <c r="AG8">
        <f>VLOOKUP(B8,'W08'!$A$3:$C$100,3, FALSE)</f>
        <v>2</v>
      </c>
      <c r="AH8">
        <f>VLOOKUP(B8,'W09'!$A$3:$C$100,3, FALSE)</f>
        <v>2</v>
      </c>
      <c r="AI8">
        <f>VLOOKUP(B8,'W10'!$A$3:$C$100,3, FALSE)</f>
        <v>0.5</v>
      </c>
      <c r="AJ8">
        <f>VLOOKUP(B8,'W11'!$A$3:$C$100,3, FALSE)</f>
        <v>2</v>
      </c>
      <c r="AK8">
        <f>VLOOKUP(B8,'W12'!$A$3:$C$100,3, FALSE)</f>
        <v>1</v>
      </c>
      <c r="AL8">
        <f>VLOOKUP(B8,'W13'!$A$3:$C$100,3, FALSE)</f>
        <v>0</v>
      </c>
      <c r="AM8">
        <f>VLOOKUP(B8,'W14'!$A$3:$C$100,3, FALSE)</f>
        <v>2</v>
      </c>
      <c r="AN8">
        <f>VLOOKUP(B8,'W15'!$A$3:$C$100,3, FALSE)</f>
        <v>2</v>
      </c>
      <c r="AO8">
        <f>VLOOKUP(B8,'Bowls and Playoffs'!$A$3:$C$100,3, FALSE)</f>
        <v>4</v>
      </c>
      <c r="AP8" s="1">
        <f t="shared" si="5"/>
        <v>20.5</v>
      </c>
    </row>
    <row r="9" spans="1:42" x14ac:dyDescent="0.25">
      <c r="A9" s="31">
        <v>7</v>
      </c>
      <c r="B9" s="17" t="s">
        <v>72</v>
      </c>
      <c r="C9" s="4">
        <f t="shared" si="0"/>
        <v>157</v>
      </c>
      <c r="D9" s="4">
        <f t="shared" si="1"/>
        <v>310</v>
      </c>
      <c r="E9" s="11">
        <f t="shared" si="2"/>
        <v>0.50645161290322582</v>
      </c>
      <c r="F9" s="5">
        <f t="shared" si="3"/>
        <v>14.5</v>
      </c>
      <c r="H9">
        <f>VLOOKUP(B9,'W01'!$A$3:$B$100,2, FALSE)</f>
        <v>11</v>
      </c>
      <c r="I9">
        <f>VLOOKUP(B9,'W02'!$A$3:$B$100,2, FALSE)</f>
        <v>10</v>
      </c>
      <c r="J9">
        <f>VLOOKUP(B9,'W03'!$A$3:$B$100,2, FALSE)</f>
        <v>13</v>
      </c>
      <c r="K9">
        <f>VLOOKUP(B9,'W04'!$A$3:$B$100,2, FALSE)</f>
        <v>9</v>
      </c>
      <c r="L9">
        <f>VLOOKUP(B9,'W05'!$A$3:$B$100,2, FALSE)</f>
        <v>11.5</v>
      </c>
      <c r="M9">
        <f>VLOOKUP(B9,'W06'!$A$3:$B$100,2, FALSE)</f>
        <v>9</v>
      </c>
      <c r="N9">
        <f>VLOOKUP(B9,'W07'!$A$3:$B$100,2, FALSE)</f>
        <v>9.5</v>
      </c>
      <c r="O9">
        <f>VLOOKUP(B9,'W08'!$A$3:$B$100,2, FALSE)</f>
        <v>8</v>
      </c>
      <c r="P9">
        <f>VLOOKUP(B9,'W09'!$A$3:$B$100,2, FALSE)</f>
        <v>13</v>
      </c>
      <c r="Q9">
        <f>VLOOKUP(B9,'W10'!$A$3:$B$100,2, FALSE)</f>
        <v>10.5</v>
      </c>
      <c r="R9">
        <f>VLOOKUP(B9,'W11'!$A$3:$B$100,2, FALSE)</f>
        <v>7</v>
      </c>
      <c r="S9">
        <f>VLOOKUP(B9,'W12'!$A$3:$B$100,2, FALSE)</f>
        <v>7</v>
      </c>
      <c r="T9">
        <f>VLOOKUP(B9,'W13'!$A$3:$B$100,2, FALSE)</f>
        <v>12</v>
      </c>
      <c r="U9">
        <f>VLOOKUP(B9,'W14'!$A$3:$B$100,2, FALSE)</f>
        <v>11</v>
      </c>
      <c r="V9">
        <f>VLOOKUP(B9,'W15'!$A$3:$B$100,2, FALSE)</f>
        <v>4</v>
      </c>
      <c r="W9">
        <f>VLOOKUP(B9,'Bowls and Playoffs'!$A$3:$B$100,2, FALSE)</f>
        <v>11.5</v>
      </c>
      <c r="X9" s="1">
        <f t="shared" si="4"/>
        <v>157</v>
      </c>
      <c r="Z9">
        <f>VLOOKUP(B9,'W01'!$A$3:$C$100,3, FALSE)</f>
        <v>0</v>
      </c>
      <c r="AA9">
        <f>VLOOKUP(B9,'W02'!$A$3:$C$100,3, FALSE)</f>
        <v>1</v>
      </c>
      <c r="AB9">
        <f>VLOOKUP(B9,'W03'!$A$3:$C$100,3, FALSE)</f>
        <v>1</v>
      </c>
      <c r="AC9">
        <f>VLOOKUP(B9,'W04'!$A$3:$C$100,3, FALSE)</f>
        <v>1</v>
      </c>
      <c r="AD9">
        <f>VLOOKUP(B9,'W05'!$A$3:$C$100,3, FALSE)</f>
        <v>1.5</v>
      </c>
      <c r="AE9">
        <f>VLOOKUP(B9,'W06'!$A$3:$C$100,3, FALSE)</f>
        <v>1</v>
      </c>
      <c r="AF9">
        <f>VLOOKUP(B9,'W07'!$A$3:$C$100,3, FALSE)</f>
        <v>1</v>
      </c>
      <c r="AG9">
        <f>VLOOKUP(B9,'W08'!$A$3:$C$100,3, FALSE)</f>
        <v>0</v>
      </c>
      <c r="AH9">
        <f>VLOOKUP(B9,'W09'!$A$3:$C$100,3, FALSE)</f>
        <v>2</v>
      </c>
      <c r="AI9">
        <f>VLOOKUP(B9,'W10'!$A$3:$C$100,3, FALSE)</f>
        <v>1</v>
      </c>
      <c r="AJ9">
        <f>VLOOKUP(B9,'W11'!$A$3:$C$100,3, FALSE)</f>
        <v>0</v>
      </c>
      <c r="AK9">
        <f>VLOOKUP(B9,'W12'!$A$3:$C$100,3, FALSE)</f>
        <v>1</v>
      </c>
      <c r="AL9">
        <f>VLOOKUP(B9,'W13'!$A$3:$C$100,3, FALSE)</f>
        <v>0</v>
      </c>
      <c r="AM9">
        <f>VLOOKUP(B9,'W14'!$A$3:$C$100,3, FALSE)</f>
        <v>2</v>
      </c>
      <c r="AN9">
        <f>VLOOKUP(B9,'W15'!$A$3:$C$100,3, FALSE)</f>
        <v>1</v>
      </c>
      <c r="AO9">
        <f>VLOOKUP(B9,'Bowls and Playoffs'!$A$3:$C$100,3, FALSE)</f>
        <v>1</v>
      </c>
      <c r="AP9" s="1">
        <f t="shared" si="5"/>
        <v>14.5</v>
      </c>
    </row>
    <row r="10" spans="1:42" x14ac:dyDescent="0.25">
      <c r="A10" s="31">
        <v>8</v>
      </c>
      <c r="B10" s="17" t="s">
        <v>67</v>
      </c>
      <c r="C10" s="4">
        <f t="shared" si="0"/>
        <v>156</v>
      </c>
      <c r="D10" s="4">
        <f t="shared" si="1"/>
        <v>310</v>
      </c>
      <c r="E10" s="11">
        <f t="shared" si="2"/>
        <v>0.50322580645161286</v>
      </c>
      <c r="F10" s="5">
        <f t="shared" si="3"/>
        <v>14</v>
      </c>
      <c r="H10">
        <f>VLOOKUP(B10,'W01'!$A$3:$B$100,2, FALSE)</f>
        <v>8</v>
      </c>
      <c r="I10">
        <f>VLOOKUP(B10,'W02'!$A$3:$B$100,2, FALSE)</f>
        <v>10</v>
      </c>
      <c r="J10">
        <f>VLOOKUP(B10,'W03'!$A$3:$B$100,2, FALSE)</f>
        <v>11</v>
      </c>
      <c r="K10">
        <f>VLOOKUP(B10,'W04'!$A$3:$B$100,2, FALSE)</f>
        <v>12</v>
      </c>
      <c r="L10">
        <f>VLOOKUP(B10,'W05'!$A$3:$B$100,2, FALSE)</f>
        <v>8.5</v>
      </c>
      <c r="M10">
        <f>VLOOKUP(B10,'W06'!$A$3:$B$100,2, FALSE)</f>
        <v>7</v>
      </c>
      <c r="N10">
        <f>VLOOKUP(B10,'W07'!$A$3:$B$100,2, FALSE)</f>
        <v>8.5</v>
      </c>
      <c r="O10">
        <f>VLOOKUP(B10,'W08'!$A$3:$B$100,2, FALSE)</f>
        <v>12</v>
      </c>
      <c r="P10">
        <f>VLOOKUP(B10,'W09'!$A$3:$B$100,2, FALSE)</f>
        <v>16</v>
      </c>
      <c r="Q10">
        <f>VLOOKUP(B10,'W10'!$A$3:$B$100,2, FALSE)</f>
        <v>8.5</v>
      </c>
      <c r="R10">
        <f>VLOOKUP(B10,'W11'!$A$3:$B$100,2, FALSE)</f>
        <v>8</v>
      </c>
      <c r="S10">
        <f>VLOOKUP(B10,'W12'!$A$3:$B$100,2, FALSE)</f>
        <v>12</v>
      </c>
      <c r="T10">
        <f>VLOOKUP(B10,'W13'!$A$3:$B$100,2, FALSE)</f>
        <v>6</v>
      </c>
      <c r="U10">
        <f>VLOOKUP(B10,'W14'!$A$3:$B$100,2, FALSE)</f>
        <v>13</v>
      </c>
      <c r="V10">
        <f>VLOOKUP(B10,'W15'!$A$3:$B$100,2, FALSE)</f>
        <v>4</v>
      </c>
      <c r="W10">
        <f>VLOOKUP(B10,'Bowls and Playoffs'!$A$3:$B$100,2, FALSE)</f>
        <v>11.5</v>
      </c>
      <c r="X10" s="1">
        <f t="shared" si="4"/>
        <v>156</v>
      </c>
      <c r="Z10">
        <f>VLOOKUP(B10,'W01'!$A$3:$C$100,3, FALSE)</f>
        <v>0</v>
      </c>
      <c r="AA10">
        <f>VLOOKUP(B10,'W02'!$A$3:$C$100,3, FALSE)</f>
        <v>1</v>
      </c>
      <c r="AB10">
        <f>VLOOKUP(B10,'W03'!$A$3:$C$100,3, FALSE)</f>
        <v>1</v>
      </c>
      <c r="AC10">
        <f>VLOOKUP(B10,'W04'!$A$3:$C$100,3, FALSE)</f>
        <v>1</v>
      </c>
      <c r="AD10">
        <f>VLOOKUP(B10,'W05'!$A$3:$C$100,3, FALSE)</f>
        <v>1</v>
      </c>
      <c r="AE10">
        <f>VLOOKUP(B10,'W06'!$A$3:$C$100,3, FALSE)</f>
        <v>0</v>
      </c>
      <c r="AF10">
        <f>VLOOKUP(B10,'W07'!$A$3:$C$100,3, FALSE)</f>
        <v>1</v>
      </c>
      <c r="AG10">
        <f>VLOOKUP(B10,'W08'!$A$3:$C$100,3, FALSE)</f>
        <v>1</v>
      </c>
      <c r="AH10">
        <f>VLOOKUP(B10,'W09'!$A$3:$C$100,3, FALSE)</f>
        <v>2</v>
      </c>
      <c r="AI10">
        <f>VLOOKUP(B10,'W10'!$A$3:$C$100,3, FALSE)</f>
        <v>1</v>
      </c>
      <c r="AJ10">
        <f>VLOOKUP(B10,'W11'!$A$3:$C$100,3, FALSE)</f>
        <v>1</v>
      </c>
      <c r="AK10">
        <f>VLOOKUP(B10,'W12'!$A$3:$C$100,3, FALSE)</f>
        <v>0</v>
      </c>
      <c r="AL10">
        <f>VLOOKUP(B10,'W13'!$A$3:$C$100,3, FALSE)</f>
        <v>0</v>
      </c>
      <c r="AM10">
        <f>VLOOKUP(B10,'W14'!$A$3:$C$100,3, FALSE)</f>
        <v>1</v>
      </c>
      <c r="AN10">
        <f>VLOOKUP(B10,'W15'!$A$3:$C$100,3, FALSE)</f>
        <v>1</v>
      </c>
      <c r="AO10">
        <f>VLOOKUP(B10,'Bowls and Playoffs'!$A$3:$C$100,3, FALSE)</f>
        <v>2</v>
      </c>
      <c r="AP10" s="1">
        <f t="shared" si="5"/>
        <v>14</v>
      </c>
    </row>
    <row r="11" spans="1:42" x14ac:dyDescent="0.25">
      <c r="A11" s="31">
        <v>9</v>
      </c>
      <c r="B11" s="17" t="s">
        <v>82</v>
      </c>
      <c r="C11" s="4">
        <f t="shared" si="0"/>
        <v>154</v>
      </c>
      <c r="D11" s="4">
        <f t="shared" si="1"/>
        <v>310</v>
      </c>
      <c r="E11" s="11">
        <f t="shared" si="2"/>
        <v>0.49677419354838709</v>
      </c>
      <c r="F11" s="5">
        <f t="shared" si="3"/>
        <v>16</v>
      </c>
      <c r="H11">
        <f>VLOOKUP(B11,'W01'!$A$3:$B$100,2, FALSE)</f>
        <v>8</v>
      </c>
      <c r="I11">
        <f>VLOOKUP(B11,'W02'!$A$3:$B$100,2, FALSE)</f>
        <v>8</v>
      </c>
      <c r="J11">
        <f>VLOOKUP(B11,'W03'!$A$3:$B$100,2, FALSE)</f>
        <v>10</v>
      </c>
      <c r="K11">
        <f>VLOOKUP(B11,'W04'!$A$3:$B$100,2, FALSE)</f>
        <v>13</v>
      </c>
      <c r="L11">
        <f>VLOOKUP(B11,'W05'!$A$3:$B$100,2, FALSE)</f>
        <v>8.5</v>
      </c>
      <c r="M11">
        <f>VLOOKUP(B11,'W06'!$A$3:$B$100,2, FALSE)</f>
        <v>11</v>
      </c>
      <c r="N11">
        <f>VLOOKUP(B11,'W07'!$A$3:$B$100,2, FALSE)</f>
        <v>6.5</v>
      </c>
      <c r="O11">
        <f>VLOOKUP(B11,'W08'!$A$3:$B$100,2, FALSE)</f>
        <v>8</v>
      </c>
      <c r="P11">
        <f>VLOOKUP(B11,'W09'!$A$3:$B$100,2, FALSE)</f>
        <v>13</v>
      </c>
      <c r="Q11">
        <f>VLOOKUP(B11,'W10'!$A$3:$B$100,2, FALSE)</f>
        <v>9.5</v>
      </c>
      <c r="R11">
        <f>VLOOKUP(B11,'W11'!$A$3:$B$100,2, FALSE)</f>
        <v>12</v>
      </c>
      <c r="S11">
        <f>VLOOKUP(B11,'W12'!$A$3:$B$100,2, FALSE)</f>
        <v>9</v>
      </c>
      <c r="T11">
        <f>VLOOKUP(B11,'W13'!$A$3:$B$100,2, FALSE)</f>
        <v>10</v>
      </c>
      <c r="U11">
        <f>VLOOKUP(B11,'W14'!$A$3:$B$100,2, FALSE)</f>
        <v>11</v>
      </c>
      <c r="V11">
        <f>VLOOKUP(B11,'W15'!$A$3:$B$100,2, FALSE)</f>
        <v>3</v>
      </c>
      <c r="W11">
        <f>VLOOKUP(B11,'Bowls and Playoffs'!$A$3:$B$100,2, FALSE)</f>
        <v>13.5</v>
      </c>
      <c r="X11" s="1">
        <f t="shared" si="4"/>
        <v>154</v>
      </c>
      <c r="Z11">
        <f>VLOOKUP(B11,'W01'!$A$3:$C$100,3, FALSE)</f>
        <v>0</v>
      </c>
      <c r="AA11">
        <f>VLOOKUP(B11,'W02'!$A$3:$C$100,3, FALSE)</f>
        <v>0</v>
      </c>
      <c r="AB11">
        <f>VLOOKUP(B11,'W03'!$A$3:$C$100,3, FALSE)</f>
        <v>1</v>
      </c>
      <c r="AC11">
        <f>VLOOKUP(B11,'W04'!$A$3:$C$100,3, FALSE)</f>
        <v>1</v>
      </c>
      <c r="AD11">
        <f>VLOOKUP(B11,'W05'!$A$3:$C$100,3, FALSE)</f>
        <v>2</v>
      </c>
      <c r="AE11">
        <f>VLOOKUP(B11,'W06'!$A$3:$C$100,3, FALSE)</f>
        <v>1</v>
      </c>
      <c r="AF11">
        <f>VLOOKUP(B11,'W07'!$A$3:$C$100,3, FALSE)</f>
        <v>1</v>
      </c>
      <c r="AG11">
        <f>VLOOKUP(B11,'W08'!$A$3:$C$100,3, FALSE)</f>
        <v>0</v>
      </c>
      <c r="AH11">
        <f>VLOOKUP(B11,'W09'!$A$3:$C$100,3, FALSE)</f>
        <v>1</v>
      </c>
      <c r="AI11">
        <f>VLOOKUP(B11,'W10'!$A$3:$C$100,3, FALSE)</f>
        <v>1</v>
      </c>
      <c r="AJ11">
        <f>VLOOKUP(B11,'W11'!$A$3:$C$100,3, FALSE)</f>
        <v>1</v>
      </c>
      <c r="AK11">
        <f>VLOOKUP(B11,'W12'!$A$3:$C$100,3, FALSE)</f>
        <v>1</v>
      </c>
      <c r="AL11">
        <f>VLOOKUP(B11,'W13'!$A$3:$C$100,3, FALSE)</f>
        <v>1</v>
      </c>
      <c r="AM11">
        <f>VLOOKUP(B11,'W14'!$A$3:$C$100,3, FALSE)</f>
        <v>0</v>
      </c>
      <c r="AN11">
        <f>VLOOKUP(B11,'W15'!$A$3:$C$100,3, FALSE)</f>
        <v>1</v>
      </c>
      <c r="AO11">
        <f>VLOOKUP(B11,'Bowls and Playoffs'!$A$3:$C$100,3, FALSE)</f>
        <v>4</v>
      </c>
      <c r="AP11" s="1">
        <f t="shared" si="5"/>
        <v>16</v>
      </c>
    </row>
    <row r="12" spans="1:42" x14ac:dyDescent="0.25">
      <c r="A12" s="31">
        <v>10</v>
      </c>
      <c r="B12" s="17" t="s">
        <v>58</v>
      </c>
      <c r="C12" s="4">
        <f t="shared" si="0"/>
        <v>154</v>
      </c>
      <c r="D12" s="4">
        <f t="shared" si="1"/>
        <v>310</v>
      </c>
      <c r="E12" s="11">
        <f t="shared" si="2"/>
        <v>0.49677419354838709</v>
      </c>
      <c r="F12" s="5">
        <f t="shared" si="3"/>
        <v>14.5</v>
      </c>
      <c r="H12">
        <f>VLOOKUP(B12,'W01'!$A$3:$B$100,2, FALSE)</f>
        <v>6</v>
      </c>
      <c r="I12">
        <f>VLOOKUP(B12,'W02'!$A$3:$B$100,2, FALSE)</f>
        <v>8</v>
      </c>
      <c r="J12">
        <f>VLOOKUP(B12,'W03'!$A$3:$B$100,2, FALSE)</f>
        <v>14</v>
      </c>
      <c r="K12">
        <f>VLOOKUP(B12,'W04'!$A$3:$B$100,2, FALSE)</f>
        <v>11</v>
      </c>
      <c r="L12">
        <f>VLOOKUP(B12,'W05'!$A$3:$B$100,2, FALSE)</f>
        <v>11.5</v>
      </c>
      <c r="M12">
        <f>VLOOKUP(B12,'W06'!$A$3:$B$100,2, FALSE)</f>
        <v>7</v>
      </c>
      <c r="N12">
        <f>VLOOKUP(B12,'W07'!$A$3:$B$100,2, FALSE)</f>
        <v>7.5</v>
      </c>
      <c r="O12">
        <f>VLOOKUP(B12,'W08'!$A$3:$B$100,2, FALSE)</f>
        <v>7</v>
      </c>
      <c r="P12">
        <f>VLOOKUP(B12,'W09'!$A$3:$B$100,2, FALSE)</f>
        <v>11</v>
      </c>
      <c r="Q12">
        <f>VLOOKUP(B12,'W10'!$A$3:$B$100,2, FALSE)</f>
        <v>6.5</v>
      </c>
      <c r="R12">
        <f>VLOOKUP(B12,'W11'!$A$3:$B$100,2, FALSE)</f>
        <v>11</v>
      </c>
      <c r="S12">
        <f>VLOOKUP(B12,'W12'!$A$3:$B$100,2, FALSE)</f>
        <v>8</v>
      </c>
      <c r="T12">
        <f>VLOOKUP(B12,'W13'!$A$3:$B$100,2, FALSE)</f>
        <v>9</v>
      </c>
      <c r="U12">
        <f>VLOOKUP(B12,'W14'!$A$3:$B$100,2, FALSE)</f>
        <v>17</v>
      </c>
      <c r="V12">
        <f>VLOOKUP(B12,'W15'!$A$3:$B$100,2, FALSE)</f>
        <v>6</v>
      </c>
      <c r="W12">
        <f>VLOOKUP(B12,'Bowls and Playoffs'!$A$3:$B$100,2, FALSE)</f>
        <v>13.5</v>
      </c>
      <c r="X12" s="1">
        <f t="shared" si="4"/>
        <v>154</v>
      </c>
      <c r="Z12">
        <f>VLOOKUP(B12,'W01'!$A$3:$C$100,3, FALSE)</f>
        <v>0</v>
      </c>
      <c r="AA12">
        <f>VLOOKUP(B12,'W02'!$A$3:$C$100,3, FALSE)</f>
        <v>1</v>
      </c>
      <c r="AB12">
        <f>VLOOKUP(B12,'W03'!$A$3:$C$100,3, FALSE)</f>
        <v>0</v>
      </c>
      <c r="AC12">
        <f>VLOOKUP(B12,'W04'!$A$3:$C$100,3, FALSE)</f>
        <v>1</v>
      </c>
      <c r="AD12">
        <f>VLOOKUP(B12,'W05'!$A$3:$C$100,3, FALSE)</f>
        <v>2</v>
      </c>
      <c r="AE12">
        <f>VLOOKUP(B12,'W06'!$A$3:$C$100,3, FALSE)</f>
        <v>0</v>
      </c>
      <c r="AF12">
        <f>VLOOKUP(B12,'W07'!$A$3:$C$100,3, FALSE)</f>
        <v>0.5</v>
      </c>
      <c r="AG12">
        <f>VLOOKUP(B12,'W08'!$A$3:$C$100,3, FALSE)</f>
        <v>1</v>
      </c>
      <c r="AH12">
        <f>VLOOKUP(B12,'W09'!$A$3:$C$100,3, FALSE)</f>
        <v>1</v>
      </c>
      <c r="AI12">
        <f>VLOOKUP(B12,'W10'!$A$3:$C$100,3, FALSE)</f>
        <v>0</v>
      </c>
      <c r="AJ12">
        <f>VLOOKUP(B12,'W11'!$A$3:$C$100,3, FALSE)</f>
        <v>2</v>
      </c>
      <c r="AK12">
        <f>VLOOKUP(B12,'W12'!$A$3:$C$100,3, FALSE)</f>
        <v>1</v>
      </c>
      <c r="AL12">
        <f>VLOOKUP(B12,'W13'!$A$3:$C$100,3, FALSE)</f>
        <v>0</v>
      </c>
      <c r="AM12">
        <f>VLOOKUP(B12,'W14'!$A$3:$C$100,3, FALSE)</f>
        <v>0</v>
      </c>
      <c r="AN12">
        <f>VLOOKUP(B12,'W15'!$A$3:$C$100,3, FALSE)</f>
        <v>2</v>
      </c>
      <c r="AO12">
        <f>VLOOKUP(B12,'Bowls and Playoffs'!$A$3:$C$100,3, FALSE)</f>
        <v>3</v>
      </c>
      <c r="AP12" s="1">
        <f t="shared" si="5"/>
        <v>14.5</v>
      </c>
    </row>
    <row r="13" spans="1:42" x14ac:dyDescent="0.25">
      <c r="A13" s="31">
        <v>11</v>
      </c>
      <c r="B13" s="17" t="s">
        <v>77</v>
      </c>
      <c r="C13" s="4">
        <f t="shared" si="0"/>
        <v>153.5</v>
      </c>
      <c r="D13" s="4">
        <f t="shared" si="1"/>
        <v>310</v>
      </c>
      <c r="E13" s="11">
        <f t="shared" si="2"/>
        <v>0.49516129032258066</v>
      </c>
      <c r="F13" s="5">
        <f t="shared" si="3"/>
        <v>20.5</v>
      </c>
      <c r="H13">
        <f>VLOOKUP(B13,'W01'!$A$3:$B$100,2, FALSE)</f>
        <v>9</v>
      </c>
      <c r="I13">
        <f>VLOOKUP(B13,'W02'!$A$3:$B$100,2, FALSE)</f>
        <v>8</v>
      </c>
      <c r="J13">
        <f>VLOOKUP(B13,'W03'!$A$3:$B$100,2, FALSE)</f>
        <v>9</v>
      </c>
      <c r="K13">
        <f>VLOOKUP(B13,'W04'!$A$3:$B$100,2, FALSE)</f>
        <v>13</v>
      </c>
      <c r="L13">
        <f>VLOOKUP(B13,'W05'!$A$3:$B$100,2, FALSE)</f>
        <v>11.5</v>
      </c>
      <c r="M13">
        <f>VLOOKUP(B13,'W06'!$A$3:$B$100,2, FALSE)</f>
        <v>11</v>
      </c>
      <c r="N13">
        <f>VLOOKUP(B13,'W07'!$A$3:$B$100,2, FALSE)</f>
        <v>11.5</v>
      </c>
      <c r="O13">
        <f>VLOOKUP(B13,'W08'!$A$3:$B$100,2, FALSE)</f>
        <v>8</v>
      </c>
      <c r="P13">
        <f>VLOOKUP(B13,'W09'!$A$3:$B$100,2, FALSE)</f>
        <v>13</v>
      </c>
      <c r="Q13">
        <f>VLOOKUP(B13,'W10'!$A$3:$B$100,2, FALSE)</f>
        <v>8.5</v>
      </c>
      <c r="R13">
        <f>VLOOKUP(B13,'W11'!$A$3:$B$100,2, FALSE)</f>
        <v>9</v>
      </c>
      <c r="S13">
        <f>VLOOKUP(B13,'W12'!$A$3:$B$100,2, FALSE)</f>
        <v>11</v>
      </c>
      <c r="T13">
        <f>VLOOKUP(B13,'W13'!$A$3:$B$100,2, FALSE)</f>
        <v>10</v>
      </c>
      <c r="U13">
        <f>VLOOKUP(B13,'W14'!$A$3:$B$100,2, FALSE)</f>
        <v>9</v>
      </c>
      <c r="V13">
        <f>VLOOKUP(B13,'W15'!$A$3:$B$100,2, FALSE)</f>
        <v>3</v>
      </c>
      <c r="W13">
        <f>VLOOKUP(B13,'Bowls and Playoffs'!$A$3:$B$100,2, FALSE)</f>
        <v>9</v>
      </c>
      <c r="X13" s="1">
        <f t="shared" si="4"/>
        <v>153.5</v>
      </c>
      <c r="Z13">
        <f>VLOOKUP(B13,'W01'!$A$3:$C$100,3, FALSE)</f>
        <v>2</v>
      </c>
      <c r="AA13">
        <f>VLOOKUP(B13,'W02'!$A$3:$C$100,3, FALSE)</f>
        <v>1</v>
      </c>
      <c r="AB13">
        <f>VLOOKUP(B13,'W03'!$A$3:$C$100,3, FALSE)</f>
        <v>2</v>
      </c>
      <c r="AC13">
        <f>VLOOKUP(B13,'W04'!$A$3:$C$100,3, FALSE)</f>
        <v>2</v>
      </c>
      <c r="AD13">
        <f>VLOOKUP(B13,'W05'!$A$3:$C$100,3, FALSE)</f>
        <v>0</v>
      </c>
      <c r="AE13">
        <f>VLOOKUP(B13,'W06'!$A$3:$C$100,3, FALSE)</f>
        <v>0</v>
      </c>
      <c r="AF13">
        <f>VLOOKUP(B13,'W07'!$A$3:$C$100,3, FALSE)</f>
        <v>1.5</v>
      </c>
      <c r="AG13">
        <f>VLOOKUP(B13,'W08'!$A$3:$C$100,3, FALSE)</f>
        <v>1</v>
      </c>
      <c r="AH13">
        <f>VLOOKUP(B13,'W09'!$A$3:$C$100,3, FALSE)</f>
        <v>2</v>
      </c>
      <c r="AI13">
        <f>VLOOKUP(B13,'W10'!$A$3:$C$100,3, FALSE)</f>
        <v>2</v>
      </c>
      <c r="AJ13">
        <f>VLOOKUP(B13,'W11'!$A$3:$C$100,3, FALSE)</f>
        <v>1</v>
      </c>
      <c r="AK13">
        <f>VLOOKUP(B13,'W12'!$A$3:$C$100,3, FALSE)</f>
        <v>1</v>
      </c>
      <c r="AL13">
        <f>VLOOKUP(B13,'W13'!$A$3:$C$100,3, FALSE)</f>
        <v>0</v>
      </c>
      <c r="AM13">
        <f>VLOOKUP(B13,'W14'!$A$3:$C$100,3, FALSE)</f>
        <v>1</v>
      </c>
      <c r="AN13">
        <f>VLOOKUP(B13,'W15'!$A$3:$C$100,3, FALSE)</f>
        <v>2</v>
      </c>
      <c r="AO13">
        <f>VLOOKUP(B13,'Bowls and Playoffs'!$A$3:$C$100,3, FALSE)</f>
        <v>2</v>
      </c>
      <c r="AP13" s="1">
        <f t="shared" si="5"/>
        <v>20.5</v>
      </c>
    </row>
    <row r="14" spans="1:42" x14ac:dyDescent="0.25">
      <c r="A14" s="31">
        <v>12</v>
      </c>
      <c r="B14" s="17" t="s">
        <v>59</v>
      </c>
      <c r="C14" s="4">
        <f t="shared" si="0"/>
        <v>153</v>
      </c>
      <c r="D14" s="4">
        <f t="shared" si="1"/>
        <v>310</v>
      </c>
      <c r="E14" s="11">
        <f t="shared" si="2"/>
        <v>0.49354838709677418</v>
      </c>
      <c r="F14" s="5">
        <f t="shared" si="3"/>
        <v>21</v>
      </c>
      <c r="H14">
        <f>VLOOKUP(B14,'W01'!$A$3:$B$100,2, FALSE)</f>
        <v>8</v>
      </c>
      <c r="I14">
        <f>VLOOKUP(B14,'W02'!$A$3:$B$100,2, FALSE)</f>
        <v>7</v>
      </c>
      <c r="J14">
        <f>VLOOKUP(B14,'W03'!$A$3:$B$100,2, FALSE)</f>
        <v>13</v>
      </c>
      <c r="K14">
        <f>VLOOKUP(B14,'W04'!$A$3:$B$100,2, FALSE)</f>
        <v>10</v>
      </c>
      <c r="L14">
        <f>VLOOKUP(B14,'W05'!$A$3:$B$100,2, FALSE)</f>
        <v>10.5</v>
      </c>
      <c r="M14">
        <f>VLOOKUP(B14,'W06'!$A$3:$B$100,2, FALSE)</f>
        <v>6</v>
      </c>
      <c r="N14">
        <f>VLOOKUP(B14,'W07'!$A$3:$B$100,2, FALSE)</f>
        <v>7.5</v>
      </c>
      <c r="O14">
        <f>VLOOKUP(B14,'W08'!$A$3:$B$100,2, FALSE)</f>
        <v>8</v>
      </c>
      <c r="P14">
        <f>VLOOKUP(B14,'W09'!$A$3:$B$100,2, FALSE)</f>
        <v>13</v>
      </c>
      <c r="Q14">
        <f>VLOOKUP(B14,'W10'!$A$3:$B$100,2, FALSE)</f>
        <v>9.5</v>
      </c>
      <c r="R14">
        <f>VLOOKUP(B14,'W11'!$A$3:$B$100,2, FALSE)</f>
        <v>8</v>
      </c>
      <c r="S14">
        <f>VLOOKUP(B14,'W12'!$A$3:$B$100,2, FALSE)</f>
        <v>11</v>
      </c>
      <c r="T14">
        <f>VLOOKUP(B14,'W13'!$A$3:$B$100,2, FALSE)</f>
        <v>10</v>
      </c>
      <c r="U14">
        <f>VLOOKUP(B14,'W14'!$A$3:$B$100,2, FALSE)</f>
        <v>14</v>
      </c>
      <c r="V14">
        <f>VLOOKUP(B14,'W15'!$A$3:$B$100,2, FALSE)</f>
        <v>4</v>
      </c>
      <c r="W14">
        <f>VLOOKUP(B14,'Bowls and Playoffs'!$A$3:$B$100,2, FALSE)</f>
        <v>13.5</v>
      </c>
      <c r="X14" s="1">
        <f t="shared" si="4"/>
        <v>153</v>
      </c>
      <c r="Z14">
        <f>VLOOKUP(B14,'W01'!$A$3:$C$100,3, FALSE)</f>
        <v>0</v>
      </c>
      <c r="AA14">
        <f>VLOOKUP(B14,'W02'!$A$3:$C$100,3, FALSE)</f>
        <v>0</v>
      </c>
      <c r="AB14">
        <f>VLOOKUP(B14,'W03'!$A$3:$C$100,3, FALSE)</f>
        <v>1</v>
      </c>
      <c r="AC14">
        <f>VLOOKUP(B14,'W04'!$A$3:$C$100,3, FALSE)</f>
        <v>1</v>
      </c>
      <c r="AD14">
        <f>VLOOKUP(B14,'W05'!$A$3:$C$100,3, FALSE)</f>
        <v>1</v>
      </c>
      <c r="AE14">
        <f>VLOOKUP(B14,'W06'!$A$3:$C$100,3, FALSE)</f>
        <v>1</v>
      </c>
      <c r="AF14">
        <f>VLOOKUP(B14,'W07'!$A$3:$C$100,3, FALSE)</f>
        <v>1</v>
      </c>
      <c r="AG14">
        <f>VLOOKUP(B14,'W08'!$A$3:$C$100,3, FALSE)</f>
        <v>2</v>
      </c>
      <c r="AH14">
        <f>VLOOKUP(B14,'W09'!$A$3:$C$100,3, FALSE)</f>
        <v>2</v>
      </c>
      <c r="AI14">
        <f>VLOOKUP(B14,'W10'!$A$3:$C$100,3, FALSE)</f>
        <v>1</v>
      </c>
      <c r="AJ14">
        <f>VLOOKUP(B14,'W11'!$A$3:$C$100,3, FALSE)</f>
        <v>2</v>
      </c>
      <c r="AK14">
        <f>VLOOKUP(B14,'W12'!$A$3:$C$100,3, FALSE)</f>
        <v>0</v>
      </c>
      <c r="AL14">
        <f>VLOOKUP(B14,'W13'!$A$3:$C$100,3, FALSE)</f>
        <v>1</v>
      </c>
      <c r="AM14">
        <f>VLOOKUP(B14,'W14'!$A$3:$C$100,3, FALSE)</f>
        <v>2</v>
      </c>
      <c r="AN14">
        <f>VLOOKUP(B14,'W15'!$A$3:$C$100,3, FALSE)</f>
        <v>2</v>
      </c>
      <c r="AO14">
        <f>VLOOKUP(B14,'Bowls and Playoffs'!$A$3:$C$100,3, FALSE)</f>
        <v>4</v>
      </c>
      <c r="AP14" s="1">
        <f t="shared" si="5"/>
        <v>21</v>
      </c>
    </row>
    <row r="15" spans="1:42" x14ac:dyDescent="0.25">
      <c r="A15" s="31">
        <v>13</v>
      </c>
      <c r="B15" s="17" t="s">
        <v>74</v>
      </c>
      <c r="C15" s="4">
        <f t="shared" si="0"/>
        <v>153</v>
      </c>
      <c r="D15" s="4">
        <f t="shared" si="1"/>
        <v>310</v>
      </c>
      <c r="E15" s="11">
        <f t="shared" si="2"/>
        <v>0.49354838709677418</v>
      </c>
      <c r="F15" s="5">
        <f t="shared" si="3"/>
        <v>18.5</v>
      </c>
      <c r="H15">
        <f>VLOOKUP(B15,'W01'!$A$3:$B$100,2, FALSE)</f>
        <v>9</v>
      </c>
      <c r="I15">
        <f>VLOOKUP(B15,'W02'!$A$3:$B$100,2, FALSE)</f>
        <v>7</v>
      </c>
      <c r="J15">
        <f>VLOOKUP(B15,'W03'!$A$3:$B$100,2, FALSE)</f>
        <v>11</v>
      </c>
      <c r="K15">
        <f>VLOOKUP(B15,'W04'!$A$3:$B$100,2, FALSE)</f>
        <v>11</v>
      </c>
      <c r="L15">
        <f>VLOOKUP(B15,'W05'!$A$3:$B$100,2, FALSE)</f>
        <v>11.5</v>
      </c>
      <c r="M15">
        <f>VLOOKUP(B15,'W06'!$A$3:$B$100,2, FALSE)</f>
        <v>10</v>
      </c>
      <c r="N15">
        <f>VLOOKUP(B15,'W07'!$A$3:$B$100,2, FALSE)</f>
        <v>7.5</v>
      </c>
      <c r="O15">
        <f>VLOOKUP(B15,'W08'!$A$3:$B$100,2, FALSE)</f>
        <v>11</v>
      </c>
      <c r="P15">
        <f>VLOOKUP(B15,'W09'!$A$3:$B$100,2, FALSE)</f>
        <v>12</v>
      </c>
      <c r="Q15">
        <f>VLOOKUP(B15,'W10'!$A$3:$B$100,2, FALSE)</f>
        <v>7.5</v>
      </c>
      <c r="R15">
        <f>VLOOKUP(B15,'W11'!$A$3:$B$100,2, FALSE)</f>
        <v>6</v>
      </c>
      <c r="S15">
        <f>VLOOKUP(B15,'W12'!$A$3:$B$100,2, FALSE)</f>
        <v>7</v>
      </c>
      <c r="T15">
        <f>VLOOKUP(B15,'W13'!$A$3:$B$100,2, FALSE)</f>
        <v>10</v>
      </c>
      <c r="U15">
        <f>VLOOKUP(B15,'W14'!$A$3:$B$100,2, FALSE)</f>
        <v>10</v>
      </c>
      <c r="V15">
        <f>VLOOKUP(B15,'W15'!$A$3:$B$100,2, FALSE)</f>
        <v>5</v>
      </c>
      <c r="W15">
        <f>VLOOKUP(B15,'Bowls and Playoffs'!$A$3:$B$100,2, FALSE)</f>
        <v>17.5</v>
      </c>
      <c r="X15" s="1">
        <f t="shared" si="4"/>
        <v>153</v>
      </c>
      <c r="Z15">
        <f>VLOOKUP(B15,'W01'!$A$3:$C$100,3, FALSE)</f>
        <v>1</v>
      </c>
      <c r="AA15">
        <f>VLOOKUP(B15,'W02'!$A$3:$C$100,3, FALSE)</f>
        <v>0</v>
      </c>
      <c r="AB15">
        <f>VLOOKUP(B15,'W03'!$A$3:$C$100,3, FALSE)</f>
        <v>1</v>
      </c>
      <c r="AC15">
        <f>VLOOKUP(B15,'W04'!$A$3:$C$100,3, FALSE)</f>
        <v>1</v>
      </c>
      <c r="AD15">
        <f>VLOOKUP(B15,'W05'!$A$3:$C$100,3, FALSE)</f>
        <v>1</v>
      </c>
      <c r="AE15">
        <f>VLOOKUP(B15,'W06'!$A$3:$C$100,3, FALSE)</f>
        <v>0</v>
      </c>
      <c r="AF15">
        <f>VLOOKUP(B15,'W07'!$A$3:$C$100,3, FALSE)</f>
        <v>1.5</v>
      </c>
      <c r="AG15">
        <f>VLOOKUP(B15,'W08'!$A$3:$C$100,3, FALSE)</f>
        <v>2</v>
      </c>
      <c r="AH15">
        <f>VLOOKUP(B15,'W09'!$A$3:$C$100,3, FALSE)</f>
        <v>2</v>
      </c>
      <c r="AI15">
        <f>VLOOKUP(B15,'W10'!$A$3:$C$100,3, FALSE)</f>
        <v>0</v>
      </c>
      <c r="AJ15">
        <f>VLOOKUP(B15,'W11'!$A$3:$C$100,3, FALSE)</f>
        <v>1</v>
      </c>
      <c r="AK15">
        <f>VLOOKUP(B15,'W12'!$A$3:$C$100,3, FALSE)</f>
        <v>0</v>
      </c>
      <c r="AL15">
        <f>VLOOKUP(B15,'W13'!$A$3:$C$100,3, FALSE)</f>
        <v>0</v>
      </c>
      <c r="AM15">
        <f>VLOOKUP(B15,'W14'!$A$3:$C$100,3, FALSE)</f>
        <v>1</v>
      </c>
      <c r="AN15">
        <f>VLOOKUP(B15,'W15'!$A$3:$C$100,3, FALSE)</f>
        <v>2</v>
      </c>
      <c r="AO15">
        <f>VLOOKUP(B15,'Bowls and Playoffs'!$A$3:$C$100,3, FALSE)</f>
        <v>5</v>
      </c>
      <c r="AP15" s="1">
        <f t="shared" si="5"/>
        <v>18.5</v>
      </c>
    </row>
    <row r="16" spans="1:42" x14ac:dyDescent="0.25">
      <c r="A16" s="31">
        <v>14</v>
      </c>
      <c r="B16" s="17" t="s">
        <v>75</v>
      </c>
      <c r="C16" s="4">
        <f t="shared" si="0"/>
        <v>153</v>
      </c>
      <c r="D16" s="4">
        <f t="shared" si="1"/>
        <v>310</v>
      </c>
      <c r="E16" s="11">
        <f t="shared" si="2"/>
        <v>0.49354838709677418</v>
      </c>
      <c r="F16" s="5">
        <f t="shared" si="3"/>
        <v>15</v>
      </c>
      <c r="H16">
        <f>VLOOKUP(B16,'W01'!$A$3:$B$100,2, FALSE)</f>
        <v>5</v>
      </c>
      <c r="I16">
        <f>VLOOKUP(B16,'W02'!$A$3:$B$100,2, FALSE)</f>
        <v>8</v>
      </c>
      <c r="J16">
        <f>VLOOKUP(B16,'W03'!$A$3:$B$100,2, FALSE)</f>
        <v>11</v>
      </c>
      <c r="K16">
        <f>VLOOKUP(B16,'W04'!$A$3:$B$100,2, FALSE)</f>
        <v>9</v>
      </c>
      <c r="L16">
        <f>VLOOKUP(B16,'W05'!$A$3:$B$100,2, FALSE)</f>
        <v>9.5</v>
      </c>
      <c r="M16">
        <f>VLOOKUP(B16,'W06'!$A$3:$B$100,2, FALSE)</f>
        <v>8</v>
      </c>
      <c r="N16">
        <f>VLOOKUP(B16,'W07'!$A$3:$B$100,2, FALSE)</f>
        <v>7.5</v>
      </c>
      <c r="O16">
        <f>VLOOKUP(B16,'W08'!$A$3:$B$100,2, FALSE)</f>
        <v>8</v>
      </c>
      <c r="P16">
        <f>VLOOKUP(B16,'W09'!$A$3:$B$100,2, FALSE)</f>
        <v>14</v>
      </c>
      <c r="Q16">
        <f>VLOOKUP(B16,'W10'!$A$3:$B$100,2, FALSE)</f>
        <v>11.5</v>
      </c>
      <c r="R16">
        <f>VLOOKUP(B16,'W11'!$A$3:$B$100,2, FALSE)</f>
        <v>11</v>
      </c>
      <c r="S16">
        <f>VLOOKUP(B16,'W12'!$A$3:$B$100,2, FALSE)</f>
        <v>10</v>
      </c>
      <c r="T16">
        <f>VLOOKUP(B16,'W13'!$A$3:$B$100,2, FALSE)</f>
        <v>10</v>
      </c>
      <c r="U16">
        <f>VLOOKUP(B16,'W14'!$A$3:$B$100,2, FALSE)</f>
        <v>13</v>
      </c>
      <c r="V16">
        <f>VLOOKUP(B16,'W15'!$A$3:$B$100,2, FALSE)</f>
        <v>4</v>
      </c>
      <c r="W16">
        <f>VLOOKUP(B16,'Bowls and Playoffs'!$A$3:$B$100,2, FALSE)</f>
        <v>13.5</v>
      </c>
      <c r="X16" s="1">
        <f t="shared" si="4"/>
        <v>153</v>
      </c>
      <c r="Z16">
        <f>VLOOKUP(B16,'W01'!$A$3:$C$100,3, FALSE)</f>
        <v>2</v>
      </c>
      <c r="AA16">
        <f>VLOOKUP(B16,'W02'!$A$3:$C$100,3, FALSE)</f>
        <v>0</v>
      </c>
      <c r="AB16">
        <f>VLOOKUP(B16,'W03'!$A$3:$C$100,3, FALSE)</f>
        <v>0</v>
      </c>
      <c r="AC16">
        <f>VLOOKUP(B16,'W04'!$A$3:$C$100,3, FALSE)</f>
        <v>1</v>
      </c>
      <c r="AD16">
        <f>VLOOKUP(B16,'W05'!$A$3:$C$100,3, FALSE)</f>
        <v>1</v>
      </c>
      <c r="AE16">
        <f>VLOOKUP(B16,'W06'!$A$3:$C$100,3, FALSE)</f>
        <v>0</v>
      </c>
      <c r="AF16">
        <f>VLOOKUP(B16,'W07'!$A$3:$C$100,3, FALSE)</f>
        <v>1</v>
      </c>
      <c r="AG16">
        <f>VLOOKUP(B16,'W08'!$A$3:$C$100,3, FALSE)</f>
        <v>0</v>
      </c>
      <c r="AH16">
        <f>VLOOKUP(B16,'W09'!$A$3:$C$100,3, FALSE)</f>
        <v>1</v>
      </c>
      <c r="AI16">
        <f>VLOOKUP(B16,'W10'!$A$3:$C$100,3, FALSE)</f>
        <v>1</v>
      </c>
      <c r="AJ16">
        <f>VLOOKUP(B16,'W11'!$A$3:$C$100,3, FALSE)</f>
        <v>1</v>
      </c>
      <c r="AK16">
        <f>VLOOKUP(B16,'W12'!$A$3:$C$100,3, FALSE)</f>
        <v>1</v>
      </c>
      <c r="AL16">
        <f>VLOOKUP(B16,'W13'!$A$3:$C$100,3, FALSE)</f>
        <v>2</v>
      </c>
      <c r="AM16">
        <f>VLOOKUP(B16,'W14'!$A$3:$C$100,3, FALSE)</f>
        <v>2</v>
      </c>
      <c r="AN16">
        <f>VLOOKUP(B16,'W15'!$A$3:$C$100,3, FALSE)</f>
        <v>0</v>
      </c>
      <c r="AO16">
        <f>VLOOKUP(B16,'Bowls and Playoffs'!$A$3:$C$100,3, FALSE)</f>
        <v>2</v>
      </c>
      <c r="AP16" s="1">
        <f t="shared" si="5"/>
        <v>15</v>
      </c>
    </row>
    <row r="17" spans="1:42" x14ac:dyDescent="0.25">
      <c r="A17" s="31">
        <v>15</v>
      </c>
      <c r="B17" s="17" t="s">
        <v>86</v>
      </c>
      <c r="C17" s="4">
        <f t="shared" si="0"/>
        <v>152</v>
      </c>
      <c r="D17" s="4">
        <f t="shared" si="1"/>
        <v>310</v>
      </c>
      <c r="E17" s="11">
        <f t="shared" si="2"/>
        <v>0.49032258064516127</v>
      </c>
      <c r="F17" s="5">
        <f t="shared" si="3"/>
        <v>21</v>
      </c>
      <c r="H17">
        <f>VLOOKUP(B17,'W01'!$A$3:$B$100,2, FALSE)</f>
        <v>6</v>
      </c>
      <c r="I17">
        <f>VLOOKUP(B17,'W02'!$A$3:$B$100,2, FALSE)</f>
        <v>7</v>
      </c>
      <c r="J17">
        <f>VLOOKUP(B17,'W03'!$A$3:$B$100,2, FALSE)</f>
        <v>8</v>
      </c>
      <c r="K17">
        <f>VLOOKUP(B17,'W04'!$A$3:$B$100,2, FALSE)</f>
        <v>10</v>
      </c>
      <c r="L17">
        <f>VLOOKUP(B17,'W05'!$A$3:$B$100,2, FALSE)</f>
        <v>17.5</v>
      </c>
      <c r="M17">
        <f>VLOOKUP(B17,'W06'!$A$3:$B$100,2, FALSE)</f>
        <v>9</v>
      </c>
      <c r="N17">
        <f>VLOOKUP(B17,'W07'!$A$3:$B$100,2, FALSE)</f>
        <v>9.5</v>
      </c>
      <c r="O17">
        <f>VLOOKUP(B17,'W08'!$A$3:$B$100,2, FALSE)</f>
        <v>9</v>
      </c>
      <c r="P17">
        <f>VLOOKUP(B17,'W09'!$A$3:$B$100,2, FALSE)</f>
        <v>12</v>
      </c>
      <c r="Q17">
        <f>VLOOKUP(B17,'W10'!$A$3:$B$100,2, FALSE)</f>
        <v>9.5</v>
      </c>
      <c r="R17">
        <f>VLOOKUP(B17,'W11'!$A$3:$B$100,2, FALSE)</f>
        <v>9</v>
      </c>
      <c r="S17">
        <f>VLOOKUP(B17,'W12'!$A$3:$B$100,2, FALSE)</f>
        <v>8</v>
      </c>
      <c r="T17">
        <f>VLOOKUP(B17,'W13'!$A$3:$B$100,2, FALSE)</f>
        <v>12</v>
      </c>
      <c r="U17">
        <f>VLOOKUP(B17,'W14'!$A$3:$B$100,2, FALSE)</f>
        <v>10</v>
      </c>
      <c r="V17">
        <f>VLOOKUP(B17,'W15'!$A$3:$B$100,2, FALSE)</f>
        <v>4</v>
      </c>
      <c r="W17">
        <f>VLOOKUP(B17,'Bowls and Playoffs'!$A$3:$B$100,2, FALSE)</f>
        <v>11.5</v>
      </c>
      <c r="X17" s="1">
        <f t="shared" si="4"/>
        <v>152</v>
      </c>
      <c r="Z17">
        <f>VLOOKUP(B17,'W01'!$A$3:$C$100,3, FALSE)</f>
        <v>1</v>
      </c>
      <c r="AA17">
        <f>VLOOKUP(B17,'W02'!$A$3:$C$100,3, FALSE)</f>
        <v>1</v>
      </c>
      <c r="AB17">
        <f>VLOOKUP(B17,'W03'!$A$3:$C$100,3, FALSE)</f>
        <v>2</v>
      </c>
      <c r="AC17">
        <f>VLOOKUP(B17,'W04'!$A$3:$C$100,3, FALSE)</f>
        <v>1</v>
      </c>
      <c r="AD17">
        <f>VLOOKUP(B17,'W05'!$A$3:$C$100,3, FALSE)</f>
        <v>2</v>
      </c>
      <c r="AE17">
        <f>VLOOKUP(B17,'W06'!$A$3:$C$100,3, FALSE)</f>
        <v>1</v>
      </c>
      <c r="AF17">
        <f>VLOOKUP(B17,'W07'!$A$3:$C$100,3, FALSE)</f>
        <v>2</v>
      </c>
      <c r="AG17">
        <f>VLOOKUP(B17,'W08'!$A$3:$C$100,3, FALSE)</f>
        <v>0</v>
      </c>
      <c r="AH17">
        <f>VLOOKUP(B17,'W09'!$A$3:$C$100,3, FALSE)</f>
        <v>2</v>
      </c>
      <c r="AI17">
        <f>VLOOKUP(B17,'W10'!$A$3:$C$100,3, FALSE)</f>
        <v>1</v>
      </c>
      <c r="AJ17">
        <f>VLOOKUP(B17,'W11'!$A$3:$C$100,3, FALSE)</f>
        <v>1</v>
      </c>
      <c r="AK17">
        <f>VLOOKUP(B17,'W12'!$A$3:$C$100,3, FALSE)</f>
        <v>1</v>
      </c>
      <c r="AL17">
        <f>VLOOKUP(B17,'W13'!$A$3:$C$100,3, FALSE)</f>
        <v>1</v>
      </c>
      <c r="AM17">
        <f>VLOOKUP(B17,'W14'!$A$3:$C$100,3, FALSE)</f>
        <v>2</v>
      </c>
      <c r="AN17">
        <f>VLOOKUP(B17,'W15'!$A$3:$C$100,3, FALSE)</f>
        <v>1</v>
      </c>
      <c r="AO17">
        <f>VLOOKUP(B17,'Bowls and Playoffs'!$A$3:$C$100,3, FALSE)</f>
        <v>2</v>
      </c>
      <c r="AP17" s="1">
        <f t="shared" si="5"/>
        <v>21</v>
      </c>
    </row>
    <row r="18" spans="1:42" x14ac:dyDescent="0.25">
      <c r="A18" s="31">
        <v>16</v>
      </c>
      <c r="B18" s="17" t="s">
        <v>84</v>
      </c>
      <c r="C18" s="4">
        <f t="shared" si="0"/>
        <v>152</v>
      </c>
      <c r="D18" s="4">
        <f t="shared" si="1"/>
        <v>310</v>
      </c>
      <c r="E18" s="11">
        <f t="shared" si="2"/>
        <v>0.49032258064516127</v>
      </c>
      <c r="F18" s="5">
        <f t="shared" si="3"/>
        <v>20</v>
      </c>
      <c r="H18">
        <f>VLOOKUP(B18,'W01'!$A$3:$B$100,2, FALSE)</f>
        <v>12</v>
      </c>
      <c r="I18">
        <f>VLOOKUP(B18,'W02'!$A$3:$B$100,2, FALSE)</f>
        <v>12</v>
      </c>
      <c r="J18">
        <f>VLOOKUP(B18,'W03'!$A$3:$B$100,2, FALSE)</f>
        <v>10</v>
      </c>
      <c r="K18">
        <f>VLOOKUP(B18,'W04'!$A$3:$B$100,2, FALSE)</f>
        <v>10</v>
      </c>
      <c r="L18">
        <f>VLOOKUP(B18,'W05'!$A$3:$B$100,2, FALSE)</f>
        <v>11.5</v>
      </c>
      <c r="M18">
        <f>VLOOKUP(B18,'W06'!$A$3:$B$100,2, FALSE)</f>
        <v>6</v>
      </c>
      <c r="N18">
        <f>VLOOKUP(B18,'W07'!$A$3:$B$100,2, FALSE)</f>
        <v>6.5</v>
      </c>
      <c r="O18">
        <f>VLOOKUP(B18,'W08'!$A$3:$B$100,2, FALSE)</f>
        <v>10</v>
      </c>
      <c r="P18">
        <f>VLOOKUP(B18,'W09'!$A$3:$B$100,2, FALSE)</f>
        <v>11</v>
      </c>
      <c r="Q18">
        <f>VLOOKUP(B18,'W10'!$A$3:$B$100,2, FALSE)</f>
        <v>10.5</v>
      </c>
      <c r="R18">
        <f>VLOOKUP(B18,'W11'!$A$3:$B$100,2, FALSE)</f>
        <v>4</v>
      </c>
      <c r="S18">
        <f>VLOOKUP(B18,'W12'!$A$3:$B$100,2, FALSE)</f>
        <v>9</v>
      </c>
      <c r="T18">
        <f>VLOOKUP(B18,'W13'!$A$3:$B$100,2, FALSE)</f>
        <v>8</v>
      </c>
      <c r="U18">
        <f>VLOOKUP(B18,'W14'!$A$3:$B$100,2, FALSE)</f>
        <v>14</v>
      </c>
      <c r="V18">
        <f>VLOOKUP(B18,'W15'!$A$3:$B$100,2, FALSE)</f>
        <v>3</v>
      </c>
      <c r="W18">
        <f>VLOOKUP(B18,'Bowls and Playoffs'!$A$3:$B$100,2, FALSE)</f>
        <v>14.5</v>
      </c>
      <c r="X18" s="1">
        <f t="shared" si="4"/>
        <v>152</v>
      </c>
      <c r="Z18">
        <f>VLOOKUP(B18,'W01'!$A$3:$C$100,3, FALSE)</f>
        <v>1</v>
      </c>
      <c r="AA18">
        <f>VLOOKUP(B18,'W02'!$A$3:$C$100,3, FALSE)</f>
        <v>1</v>
      </c>
      <c r="AB18">
        <f>VLOOKUP(B18,'W03'!$A$3:$C$100,3, FALSE)</f>
        <v>1</v>
      </c>
      <c r="AC18">
        <f>VLOOKUP(B18,'W04'!$A$3:$C$100,3, FALSE)</f>
        <v>2</v>
      </c>
      <c r="AD18">
        <f>VLOOKUP(B18,'W05'!$A$3:$C$100,3, FALSE)</f>
        <v>2</v>
      </c>
      <c r="AE18">
        <f>VLOOKUP(B18,'W06'!$A$3:$C$100,3, FALSE)</f>
        <v>0</v>
      </c>
      <c r="AF18">
        <f>VLOOKUP(B18,'W07'!$A$3:$C$100,3, FALSE)</f>
        <v>2</v>
      </c>
      <c r="AG18">
        <f>VLOOKUP(B18,'W08'!$A$3:$C$100,3, FALSE)</f>
        <v>2</v>
      </c>
      <c r="AH18">
        <f>VLOOKUP(B18,'W09'!$A$3:$C$100,3, FALSE)</f>
        <v>1</v>
      </c>
      <c r="AI18">
        <f>VLOOKUP(B18,'W10'!$A$3:$C$100,3, FALSE)</f>
        <v>0</v>
      </c>
      <c r="AJ18">
        <f>VLOOKUP(B18,'W11'!$A$3:$C$100,3, FALSE)</f>
        <v>1</v>
      </c>
      <c r="AK18">
        <f>VLOOKUP(B18,'W12'!$A$3:$C$100,3, FALSE)</f>
        <v>1</v>
      </c>
      <c r="AL18">
        <f>VLOOKUP(B18,'W13'!$A$3:$C$100,3, FALSE)</f>
        <v>0</v>
      </c>
      <c r="AM18">
        <f>VLOOKUP(B18,'W14'!$A$3:$C$100,3, FALSE)</f>
        <v>2</v>
      </c>
      <c r="AN18">
        <f>VLOOKUP(B18,'W15'!$A$3:$C$100,3, FALSE)</f>
        <v>1</v>
      </c>
      <c r="AO18">
        <f>VLOOKUP(B18,'Bowls and Playoffs'!$A$3:$C$100,3, FALSE)</f>
        <v>3</v>
      </c>
      <c r="AP18" s="1">
        <f t="shared" si="5"/>
        <v>20</v>
      </c>
    </row>
    <row r="19" spans="1:42" x14ac:dyDescent="0.25">
      <c r="A19" s="31">
        <v>17</v>
      </c>
      <c r="B19" s="17" t="s">
        <v>80</v>
      </c>
      <c r="C19" s="4">
        <f t="shared" si="0"/>
        <v>152</v>
      </c>
      <c r="D19" s="4">
        <f t="shared" si="1"/>
        <v>310</v>
      </c>
      <c r="E19" s="11">
        <f t="shared" si="2"/>
        <v>0.49032258064516127</v>
      </c>
      <c r="F19" s="5">
        <f t="shared" si="3"/>
        <v>13</v>
      </c>
      <c r="H19">
        <f>VLOOKUP(B19,'W01'!$A$3:$B$100,2, FALSE)</f>
        <v>8</v>
      </c>
      <c r="I19">
        <f>VLOOKUP(B19,'W02'!$A$3:$B$100,2, FALSE)</f>
        <v>7</v>
      </c>
      <c r="J19">
        <f>VLOOKUP(B19,'W03'!$A$3:$B$100,2, FALSE)</f>
        <v>12</v>
      </c>
      <c r="K19">
        <f>VLOOKUP(B19,'W04'!$A$3:$B$100,2, FALSE)</f>
        <v>11</v>
      </c>
      <c r="L19">
        <f>VLOOKUP(B19,'W05'!$A$3:$B$100,2, FALSE)</f>
        <v>10.5</v>
      </c>
      <c r="M19">
        <f>VLOOKUP(B19,'W06'!$A$3:$B$100,2, FALSE)</f>
        <v>9</v>
      </c>
      <c r="N19">
        <f>VLOOKUP(B19,'W07'!$A$3:$B$100,2, FALSE)</f>
        <v>7.5</v>
      </c>
      <c r="O19">
        <f>VLOOKUP(B19,'W08'!$A$3:$B$100,2, FALSE)</f>
        <v>8</v>
      </c>
      <c r="P19">
        <f>VLOOKUP(B19,'W09'!$A$3:$B$100,2, FALSE)</f>
        <v>13</v>
      </c>
      <c r="Q19">
        <f>VLOOKUP(B19,'W10'!$A$3:$B$100,2, FALSE)</f>
        <v>10.5</v>
      </c>
      <c r="R19">
        <f>VLOOKUP(B19,'W11'!$A$3:$B$100,2, FALSE)</f>
        <v>11</v>
      </c>
      <c r="S19">
        <f>VLOOKUP(B19,'W12'!$A$3:$B$100,2, FALSE)</f>
        <v>7</v>
      </c>
      <c r="T19">
        <f>VLOOKUP(B19,'W13'!$A$3:$B$100,2, FALSE)</f>
        <v>10</v>
      </c>
      <c r="U19">
        <f>VLOOKUP(B19,'W14'!$A$3:$B$100,2, FALSE)</f>
        <v>11</v>
      </c>
      <c r="V19">
        <f>VLOOKUP(B19,'W15'!$A$3:$B$100,2, FALSE)</f>
        <v>3</v>
      </c>
      <c r="W19">
        <f>VLOOKUP(B19,'Bowls and Playoffs'!$A$3:$B$100,2, FALSE)</f>
        <v>13.5</v>
      </c>
      <c r="X19" s="1">
        <f t="shared" si="4"/>
        <v>152</v>
      </c>
      <c r="Z19">
        <f>VLOOKUP(B19,'W01'!$A$3:$C$100,3, FALSE)</f>
        <v>2</v>
      </c>
      <c r="AA19">
        <f>VLOOKUP(B19,'W02'!$A$3:$C$100,3, FALSE)</f>
        <v>1</v>
      </c>
      <c r="AB19">
        <f>VLOOKUP(B19,'W03'!$A$3:$C$100,3, FALSE)</f>
        <v>2</v>
      </c>
      <c r="AC19">
        <f>VLOOKUP(B19,'W04'!$A$3:$C$100,3, FALSE)</f>
        <v>2</v>
      </c>
      <c r="AD19">
        <f>VLOOKUP(B19,'W05'!$A$3:$C$100,3, FALSE)</f>
        <v>0</v>
      </c>
      <c r="AE19">
        <f>VLOOKUP(B19,'W06'!$A$3:$C$100,3, FALSE)</f>
        <v>0</v>
      </c>
      <c r="AF19">
        <f>VLOOKUP(B19,'W07'!$A$3:$C$100,3, FALSE)</f>
        <v>1</v>
      </c>
      <c r="AG19">
        <f>VLOOKUP(B19,'W08'!$A$3:$C$100,3, FALSE)</f>
        <v>0</v>
      </c>
      <c r="AH19">
        <f>VLOOKUP(B19,'W09'!$A$3:$C$100,3, FALSE)</f>
        <v>0</v>
      </c>
      <c r="AI19">
        <f>VLOOKUP(B19,'W10'!$A$3:$C$100,3, FALSE)</f>
        <v>1</v>
      </c>
      <c r="AJ19">
        <f>VLOOKUP(B19,'W11'!$A$3:$C$100,3, FALSE)</f>
        <v>1</v>
      </c>
      <c r="AK19">
        <f>VLOOKUP(B19,'W12'!$A$3:$C$100,3, FALSE)</f>
        <v>0</v>
      </c>
      <c r="AL19">
        <f>VLOOKUP(B19,'W13'!$A$3:$C$100,3, FALSE)</f>
        <v>0</v>
      </c>
      <c r="AM19">
        <f>VLOOKUP(B19,'W14'!$A$3:$C$100,3, FALSE)</f>
        <v>2</v>
      </c>
      <c r="AN19">
        <f>VLOOKUP(B19,'W15'!$A$3:$C$100,3, FALSE)</f>
        <v>0</v>
      </c>
      <c r="AO19">
        <f>VLOOKUP(B19,'Bowls and Playoffs'!$A$3:$C$100,3, FALSE)</f>
        <v>1</v>
      </c>
      <c r="AP19" s="1">
        <f t="shared" si="5"/>
        <v>13</v>
      </c>
    </row>
    <row r="20" spans="1:42" x14ac:dyDescent="0.25">
      <c r="A20" s="31">
        <v>18</v>
      </c>
      <c r="B20" s="17" t="s">
        <v>73</v>
      </c>
      <c r="C20" s="4">
        <f t="shared" si="0"/>
        <v>151</v>
      </c>
      <c r="D20" s="4">
        <f t="shared" si="1"/>
        <v>310</v>
      </c>
      <c r="E20" s="11">
        <f t="shared" si="2"/>
        <v>0.48709677419354841</v>
      </c>
      <c r="F20" s="5">
        <f t="shared" si="3"/>
        <v>18</v>
      </c>
      <c r="H20">
        <f>VLOOKUP(B20,'W01'!$A$3:$B$100,2, FALSE)</f>
        <v>11</v>
      </c>
      <c r="I20">
        <f>VLOOKUP(B20,'W02'!$A$3:$B$100,2, FALSE)</f>
        <v>8</v>
      </c>
      <c r="J20">
        <f>VLOOKUP(B20,'W03'!$A$3:$B$100,2, FALSE)</f>
        <v>11</v>
      </c>
      <c r="K20">
        <f>VLOOKUP(B20,'W04'!$A$3:$B$100,2, FALSE)</f>
        <v>10</v>
      </c>
      <c r="L20">
        <f>VLOOKUP(B20,'W05'!$A$3:$B$100,2, FALSE)</f>
        <v>11.5</v>
      </c>
      <c r="M20">
        <f>VLOOKUP(B20,'W06'!$A$3:$B$100,2, FALSE)</f>
        <v>7</v>
      </c>
      <c r="N20">
        <f>VLOOKUP(B20,'W07'!$A$3:$B$100,2, FALSE)</f>
        <v>9.5</v>
      </c>
      <c r="O20">
        <f>VLOOKUP(B20,'W08'!$A$3:$B$100,2, FALSE)</f>
        <v>10</v>
      </c>
      <c r="P20">
        <f>VLOOKUP(B20,'W09'!$A$3:$B$100,2, FALSE)</f>
        <v>12</v>
      </c>
      <c r="Q20">
        <f>VLOOKUP(B20,'W10'!$A$3:$B$100,2, FALSE)</f>
        <v>11.5</v>
      </c>
      <c r="R20">
        <f>VLOOKUP(B20,'W11'!$A$3:$B$100,2, FALSE)</f>
        <v>10</v>
      </c>
      <c r="S20">
        <f>VLOOKUP(B20,'W12'!$A$3:$B$100,2, FALSE)</f>
        <v>7</v>
      </c>
      <c r="T20">
        <f>VLOOKUP(B20,'W13'!$A$3:$B$100,2, FALSE)</f>
        <v>8</v>
      </c>
      <c r="U20">
        <f>VLOOKUP(B20,'W14'!$A$3:$B$100,2, FALSE)</f>
        <v>14</v>
      </c>
      <c r="V20">
        <f>VLOOKUP(B20,'W15'!$A$3:$B$100,2, FALSE)</f>
        <v>2</v>
      </c>
      <c r="W20">
        <f>VLOOKUP(B20,'Bowls and Playoffs'!$A$3:$B$100,2, FALSE)</f>
        <v>8.5</v>
      </c>
      <c r="X20" s="1">
        <f t="shared" si="4"/>
        <v>151</v>
      </c>
      <c r="Z20">
        <f>VLOOKUP(B20,'W01'!$A$3:$C$100,3, FALSE)</f>
        <v>1</v>
      </c>
      <c r="AA20">
        <f>VLOOKUP(B20,'W02'!$A$3:$C$100,3, FALSE)</f>
        <v>1</v>
      </c>
      <c r="AB20">
        <f>VLOOKUP(B20,'W03'!$A$3:$C$100,3, FALSE)</f>
        <v>2</v>
      </c>
      <c r="AC20">
        <f>VLOOKUP(B20,'W04'!$A$3:$C$100,3, FALSE)</f>
        <v>2</v>
      </c>
      <c r="AD20">
        <f>VLOOKUP(B20,'W05'!$A$3:$C$100,3, FALSE)</f>
        <v>1</v>
      </c>
      <c r="AE20">
        <f>VLOOKUP(B20,'W06'!$A$3:$C$100,3, FALSE)</f>
        <v>1</v>
      </c>
      <c r="AF20">
        <f>VLOOKUP(B20,'W07'!$A$3:$C$100,3, FALSE)</f>
        <v>0</v>
      </c>
      <c r="AG20">
        <f>VLOOKUP(B20,'W08'!$A$3:$C$100,3, FALSE)</f>
        <v>2</v>
      </c>
      <c r="AH20">
        <f>VLOOKUP(B20,'W09'!$A$3:$C$100,3, FALSE)</f>
        <v>2</v>
      </c>
      <c r="AI20">
        <f>VLOOKUP(B20,'W10'!$A$3:$C$100,3, FALSE)</f>
        <v>0</v>
      </c>
      <c r="AJ20">
        <f>VLOOKUP(B20,'W11'!$A$3:$C$100,3, FALSE)</f>
        <v>0</v>
      </c>
      <c r="AK20">
        <f>VLOOKUP(B20,'W12'!$A$3:$C$100,3, FALSE)</f>
        <v>1</v>
      </c>
      <c r="AL20">
        <f>VLOOKUP(B20,'W13'!$A$3:$C$100,3, FALSE)</f>
        <v>1</v>
      </c>
      <c r="AM20">
        <f>VLOOKUP(B20,'W14'!$A$3:$C$100,3, FALSE)</f>
        <v>2</v>
      </c>
      <c r="AN20">
        <f>VLOOKUP(B20,'W15'!$A$3:$C$100,3, FALSE)</f>
        <v>1</v>
      </c>
      <c r="AO20">
        <f>VLOOKUP(B20,'Bowls and Playoffs'!$A$3:$C$100,3, FALSE)</f>
        <v>1</v>
      </c>
      <c r="AP20" s="1">
        <f t="shared" si="5"/>
        <v>18</v>
      </c>
    </row>
    <row r="21" spans="1:42" x14ac:dyDescent="0.25">
      <c r="A21" s="31">
        <v>19</v>
      </c>
      <c r="B21" s="17" t="s">
        <v>70</v>
      </c>
      <c r="C21" s="4">
        <f t="shared" si="0"/>
        <v>151</v>
      </c>
      <c r="D21" s="4">
        <f t="shared" si="1"/>
        <v>310</v>
      </c>
      <c r="E21" s="11">
        <f t="shared" si="2"/>
        <v>0.48709677419354841</v>
      </c>
      <c r="F21" s="5">
        <f t="shared" si="3"/>
        <v>13.5</v>
      </c>
      <c r="H21">
        <f>VLOOKUP(B21,'W01'!$A$3:$B$100,2, FALSE)</f>
        <v>9</v>
      </c>
      <c r="I21">
        <f>VLOOKUP(B21,'W02'!$A$3:$B$100,2, FALSE)</f>
        <v>7</v>
      </c>
      <c r="J21">
        <f>VLOOKUP(B21,'W03'!$A$3:$B$100,2, FALSE)</f>
        <v>9</v>
      </c>
      <c r="K21">
        <f>VLOOKUP(B21,'W04'!$A$3:$B$100,2, FALSE)</f>
        <v>12</v>
      </c>
      <c r="L21">
        <f>VLOOKUP(B21,'W05'!$A$3:$B$100,2, FALSE)</f>
        <v>12.5</v>
      </c>
      <c r="M21">
        <f>VLOOKUP(B21,'W06'!$A$3:$B$100,2, FALSE)</f>
        <v>6</v>
      </c>
      <c r="N21">
        <f>VLOOKUP(B21,'W07'!$A$3:$B$100,2, FALSE)</f>
        <v>7.5</v>
      </c>
      <c r="O21">
        <f>VLOOKUP(B21,'W08'!$A$3:$B$100,2, FALSE)</f>
        <v>13</v>
      </c>
      <c r="P21">
        <f>VLOOKUP(B21,'W09'!$A$3:$B$100,2, FALSE)</f>
        <v>11</v>
      </c>
      <c r="Q21">
        <f>VLOOKUP(B21,'W10'!$A$3:$B$100,2, FALSE)</f>
        <v>7.5</v>
      </c>
      <c r="R21">
        <f>VLOOKUP(B21,'W11'!$A$3:$B$100,2, FALSE)</f>
        <v>9</v>
      </c>
      <c r="S21">
        <f>VLOOKUP(B21,'W12'!$A$3:$B$100,2, FALSE)</f>
        <v>9</v>
      </c>
      <c r="T21">
        <f>VLOOKUP(B21,'W13'!$A$3:$B$100,2, FALSE)</f>
        <v>8</v>
      </c>
      <c r="U21">
        <f>VLOOKUP(B21,'W14'!$A$3:$B$100,2, FALSE)</f>
        <v>13</v>
      </c>
      <c r="V21">
        <f>VLOOKUP(B21,'W15'!$A$3:$B$100,2, FALSE)</f>
        <v>5</v>
      </c>
      <c r="W21">
        <f>VLOOKUP(B21,'Bowls and Playoffs'!$A$3:$B$100,2, FALSE)</f>
        <v>12.5</v>
      </c>
      <c r="X21" s="1">
        <f t="shared" si="4"/>
        <v>151</v>
      </c>
      <c r="Z21">
        <f>VLOOKUP(B21,'W01'!$A$3:$C$100,3, FALSE)</f>
        <v>1</v>
      </c>
      <c r="AA21">
        <f>VLOOKUP(B21,'W02'!$A$3:$C$100,3, FALSE)</f>
        <v>0</v>
      </c>
      <c r="AB21">
        <f>VLOOKUP(B21,'W03'!$A$3:$C$100,3, FALSE)</f>
        <v>0</v>
      </c>
      <c r="AC21">
        <f>VLOOKUP(B21,'W04'!$A$3:$C$100,3, FALSE)</f>
        <v>1</v>
      </c>
      <c r="AD21">
        <f>VLOOKUP(B21,'W05'!$A$3:$C$100,3, FALSE)</f>
        <v>1</v>
      </c>
      <c r="AE21">
        <f>VLOOKUP(B21,'W06'!$A$3:$C$100,3, FALSE)</f>
        <v>0</v>
      </c>
      <c r="AF21">
        <f>VLOOKUP(B21,'W07'!$A$3:$C$100,3, FALSE)</f>
        <v>1</v>
      </c>
      <c r="AG21">
        <f>VLOOKUP(B21,'W08'!$A$3:$C$100,3, FALSE)</f>
        <v>2</v>
      </c>
      <c r="AH21">
        <f>VLOOKUP(B21,'W09'!$A$3:$C$100,3, FALSE)</f>
        <v>1</v>
      </c>
      <c r="AI21">
        <f>VLOOKUP(B21,'W10'!$A$3:$C$100,3, FALSE)</f>
        <v>0.5</v>
      </c>
      <c r="AJ21">
        <f>VLOOKUP(B21,'W11'!$A$3:$C$100,3, FALSE)</f>
        <v>0</v>
      </c>
      <c r="AK21">
        <f>VLOOKUP(B21,'W12'!$A$3:$C$100,3, FALSE)</f>
        <v>1</v>
      </c>
      <c r="AL21">
        <f>VLOOKUP(B21,'W13'!$A$3:$C$100,3, FALSE)</f>
        <v>0</v>
      </c>
      <c r="AM21">
        <f>VLOOKUP(B21,'W14'!$A$3:$C$100,3, FALSE)</f>
        <v>1</v>
      </c>
      <c r="AN21">
        <f>VLOOKUP(B21,'W15'!$A$3:$C$100,3, FALSE)</f>
        <v>2</v>
      </c>
      <c r="AO21">
        <f>VLOOKUP(B21,'Bowls and Playoffs'!$A$3:$C$100,3, FALSE)</f>
        <v>2</v>
      </c>
      <c r="AP21" s="1">
        <f t="shared" si="5"/>
        <v>13.5</v>
      </c>
    </row>
    <row r="22" spans="1:42" x14ac:dyDescent="0.25">
      <c r="A22" s="31">
        <v>20</v>
      </c>
      <c r="B22" s="17" t="s">
        <v>85</v>
      </c>
      <c r="C22" s="4">
        <f t="shared" si="0"/>
        <v>150</v>
      </c>
      <c r="D22" s="4">
        <f t="shared" si="1"/>
        <v>310</v>
      </c>
      <c r="E22" s="11">
        <f t="shared" si="2"/>
        <v>0.4838709677419355</v>
      </c>
      <c r="F22" s="5">
        <f t="shared" si="3"/>
        <v>16</v>
      </c>
      <c r="H22">
        <f>VLOOKUP(B22,'W01'!$A$3:$B$100,2, FALSE)</f>
        <v>8</v>
      </c>
      <c r="I22">
        <f>VLOOKUP(B22,'W02'!$A$3:$B$100,2, FALSE)</f>
        <v>7</v>
      </c>
      <c r="J22">
        <f>VLOOKUP(B22,'W03'!$A$3:$B$100,2, FALSE)</f>
        <v>11</v>
      </c>
      <c r="K22">
        <f>VLOOKUP(B22,'W04'!$A$3:$B$100,2, FALSE)</f>
        <v>10</v>
      </c>
      <c r="L22">
        <f>VLOOKUP(B22,'W05'!$A$3:$B$100,2, FALSE)</f>
        <v>13.5</v>
      </c>
      <c r="M22">
        <f>VLOOKUP(B22,'W06'!$A$3:$B$100,2, FALSE)</f>
        <v>9</v>
      </c>
      <c r="N22">
        <f>VLOOKUP(B22,'W07'!$A$3:$B$100,2, FALSE)</f>
        <v>10.5</v>
      </c>
      <c r="O22">
        <f>VLOOKUP(B22,'W08'!$A$3:$B$100,2, FALSE)</f>
        <v>9</v>
      </c>
      <c r="P22">
        <f>VLOOKUP(B22,'W09'!$A$3:$B$100,2, FALSE)</f>
        <v>10</v>
      </c>
      <c r="Q22">
        <f>VLOOKUP(B22,'W10'!$A$3:$B$100,2, FALSE)</f>
        <v>9.5</v>
      </c>
      <c r="R22">
        <f>VLOOKUP(B22,'W11'!$A$3:$B$100,2, FALSE)</f>
        <v>8</v>
      </c>
      <c r="S22">
        <f>VLOOKUP(B22,'W12'!$A$3:$B$100,2, FALSE)</f>
        <v>10</v>
      </c>
      <c r="T22">
        <f>VLOOKUP(B22,'W13'!$A$3:$B$100,2, FALSE)</f>
        <v>7</v>
      </c>
      <c r="U22">
        <f>VLOOKUP(B22,'W14'!$A$3:$B$100,2, FALSE)</f>
        <v>10</v>
      </c>
      <c r="V22">
        <f>VLOOKUP(B22,'W15'!$A$3:$B$100,2, FALSE)</f>
        <v>3</v>
      </c>
      <c r="W22">
        <f>VLOOKUP(B22,'Bowls and Playoffs'!$A$3:$B$100,2, FALSE)</f>
        <v>14.5</v>
      </c>
      <c r="X22" s="1">
        <f t="shared" si="4"/>
        <v>150</v>
      </c>
      <c r="Z22">
        <f>VLOOKUP(B22,'W01'!$A$3:$C$100,3, FALSE)</f>
        <v>1</v>
      </c>
      <c r="AA22">
        <f>VLOOKUP(B22,'W02'!$A$3:$C$100,3, FALSE)</f>
        <v>1</v>
      </c>
      <c r="AB22">
        <f>VLOOKUP(B22,'W03'!$A$3:$C$100,3, FALSE)</f>
        <v>2</v>
      </c>
      <c r="AC22">
        <f>VLOOKUP(B22,'W04'!$A$3:$C$100,3, FALSE)</f>
        <v>0</v>
      </c>
      <c r="AD22">
        <f>VLOOKUP(B22,'W05'!$A$3:$C$100,3, FALSE)</f>
        <v>2</v>
      </c>
      <c r="AE22">
        <f>VLOOKUP(B22,'W06'!$A$3:$C$100,3, FALSE)</f>
        <v>1</v>
      </c>
      <c r="AF22">
        <f>VLOOKUP(B22,'W07'!$A$3:$C$100,3, FALSE)</f>
        <v>1.5</v>
      </c>
      <c r="AG22">
        <f>VLOOKUP(B22,'W08'!$A$3:$C$100,3, FALSE)</f>
        <v>1</v>
      </c>
      <c r="AH22">
        <f>VLOOKUP(B22,'W09'!$A$3:$C$100,3, FALSE)</f>
        <v>2</v>
      </c>
      <c r="AI22">
        <f>VLOOKUP(B22,'W10'!$A$3:$C$100,3, FALSE)</f>
        <v>0.5</v>
      </c>
      <c r="AJ22">
        <f>VLOOKUP(B22,'W11'!$A$3:$C$100,3, FALSE)</f>
        <v>0</v>
      </c>
      <c r="AK22">
        <f>VLOOKUP(B22,'W12'!$A$3:$C$100,3, FALSE)</f>
        <v>0</v>
      </c>
      <c r="AL22">
        <f>VLOOKUP(B22,'W13'!$A$3:$C$100,3, FALSE)</f>
        <v>1</v>
      </c>
      <c r="AM22">
        <f>VLOOKUP(B22,'W14'!$A$3:$C$100,3, FALSE)</f>
        <v>1</v>
      </c>
      <c r="AN22">
        <f>VLOOKUP(B22,'W15'!$A$3:$C$100,3, FALSE)</f>
        <v>0</v>
      </c>
      <c r="AO22">
        <f>VLOOKUP(B22,'Bowls and Playoffs'!$A$3:$C$100,3, FALSE)</f>
        <v>2</v>
      </c>
      <c r="AP22" s="1">
        <f t="shared" si="5"/>
        <v>16</v>
      </c>
    </row>
    <row r="23" spans="1:42" x14ac:dyDescent="0.25">
      <c r="A23" s="31">
        <v>21</v>
      </c>
      <c r="B23" s="17" t="s">
        <v>81</v>
      </c>
      <c r="C23" s="4">
        <f t="shared" si="0"/>
        <v>149</v>
      </c>
      <c r="D23" s="4">
        <f t="shared" si="1"/>
        <v>310</v>
      </c>
      <c r="E23" s="11">
        <f t="shared" si="2"/>
        <v>0.48064516129032259</v>
      </c>
      <c r="F23" s="5">
        <f t="shared" si="3"/>
        <v>17</v>
      </c>
      <c r="H23">
        <f>VLOOKUP(B23,'W01'!$A$3:$B$100,2, FALSE)</f>
        <v>10</v>
      </c>
      <c r="I23">
        <f>VLOOKUP(B23,'W02'!$A$3:$B$100,2, FALSE)</f>
        <v>7</v>
      </c>
      <c r="J23">
        <f>VLOOKUP(B23,'W03'!$A$3:$B$100,2, FALSE)</f>
        <v>11</v>
      </c>
      <c r="K23">
        <f>VLOOKUP(B23,'W04'!$A$3:$B$100,2, FALSE)</f>
        <v>12</v>
      </c>
      <c r="L23">
        <f>VLOOKUP(B23,'W05'!$A$3:$B$100,2, FALSE)</f>
        <v>10.5</v>
      </c>
      <c r="M23">
        <f>VLOOKUP(B23,'W06'!$A$3:$B$100,2, FALSE)</f>
        <v>7</v>
      </c>
      <c r="N23">
        <f>VLOOKUP(B23,'W07'!$A$3:$B$100,2, FALSE)</f>
        <v>6.5</v>
      </c>
      <c r="O23">
        <f>VLOOKUP(B23,'W08'!$A$3:$B$100,2, FALSE)</f>
        <v>9</v>
      </c>
      <c r="P23">
        <f>VLOOKUP(B23,'W09'!$A$3:$B$100,2, FALSE)</f>
        <v>13</v>
      </c>
      <c r="Q23">
        <f>VLOOKUP(B23,'W10'!$A$3:$B$100,2, FALSE)</f>
        <v>7.5</v>
      </c>
      <c r="R23">
        <f>VLOOKUP(B23,'W11'!$A$3:$B$100,2, FALSE)</f>
        <v>11</v>
      </c>
      <c r="S23">
        <f>VLOOKUP(B23,'W12'!$A$3:$B$100,2, FALSE)</f>
        <v>6</v>
      </c>
      <c r="T23">
        <f>VLOOKUP(B23,'W13'!$A$3:$B$100,2, FALSE)</f>
        <v>10</v>
      </c>
      <c r="U23">
        <f>VLOOKUP(B23,'W14'!$A$3:$B$100,2, FALSE)</f>
        <v>11</v>
      </c>
      <c r="V23">
        <f>VLOOKUP(B23,'W15'!$A$3:$B$100,2, FALSE)</f>
        <v>3</v>
      </c>
      <c r="W23">
        <f>VLOOKUP(B23,'Bowls and Playoffs'!$A$3:$B$100,2, FALSE)</f>
        <v>14.5</v>
      </c>
      <c r="X23" s="1">
        <f t="shared" si="4"/>
        <v>149</v>
      </c>
      <c r="Z23">
        <f>VLOOKUP(B23,'W01'!$A$3:$C$100,3, FALSE)</f>
        <v>1</v>
      </c>
      <c r="AA23">
        <f>VLOOKUP(B23,'W02'!$A$3:$C$100,3, FALSE)</f>
        <v>1</v>
      </c>
      <c r="AB23">
        <f>VLOOKUP(B23,'W03'!$A$3:$C$100,3, FALSE)</f>
        <v>1</v>
      </c>
      <c r="AC23">
        <f>VLOOKUP(B23,'W04'!$A$3:$C$100,3, FALSE)</f>
        <v>1</v>
      </c>
      <c r="AD23">
        <f>VLOOKUP(B23,'W05'!$A$3:$C$100,3, FALSE)</f>
        <v>1</v>
      </c>
      <c r="AE23">
        <f>VLOOKUP(B23,'W06'!$A$3:$C$100,3, FALSE)</f>
        <v>1</v>
      </c>
      <c r="AF23">
        <f>VLOOKUP(B23,'W07'!$A$3:$C$100,3, FALSE)</f>
        <v>0</v>
      </c>
      <c r="AG23">
        <f>VLOOKUP(B23,'W08'!$A$3:$C$100,3, FALSE)</f>
        <v>2</v>
      </c>
      <c r="AH23">
        <f>VLOOKUP(B23,'W09'!$A$3:$C$100,3, FALSE)</f>
        <v>1</v>
      </c>
      <c r="AI23">
        <f>VLOOKUP(B23,'W10'!$A$3:$C$100,3, FALSE)</f>
        <v>0</v>
      </c>
      <c r="AJ23">
        <f>VLOOKUP(B23,'W11'!$A$3:$C$100,3, FALSE)</f>
        <v>1</v>
      </c>
      <c r="AK23">
        <f>VLOOKUP(B23,'W12'!$A$3:$C$100,3, FALSE)</f>
        <v>0</v>
      </c>
      <c r="AL23">
        <f>VLOOKUP(B23,'W13'!$A$3:$C$100,3, FALSE)</f>
        <v>1</v>
      </c>
      <c r="AM23">
        <f>VLOOKUP(B23,'W14'!$A$3:$C$100,3, FALSE)</f>
        <v>1</v>
      </c>
      <c r="AN23">
        <f>VLOOKUP(B23,'W15'!$A$3:$C$100,3, FALSE)</f>
        <v>2</v>
      </c>
      <c r="AO23">
        <f>VLOOKUP(B23,'Bowls and Playoffs'!$A$3:$C$100,3, FALSE)</f>
        <v>3</v>
      </c>
      <c r="AP23" s="1">
        <f t="shared" si="5"/>
        <v>17</v>
      </c>
    </row>
    <row r="24" spans="1:42" x14ac:dyDescent="0.25">
      <c r="A24" s="31">
        <v>22</v>
      </c>
      <c r="B24" s="17" t="s">
        <v>78</v>
      </c>
      <c r="C24" s="4">
        <f t="shared" si="0"/>
        <v>149</v>
      </c>
      <c r="D24" s="4">
        <f t="shared" si="1"/>
        <v>310</v>
      </c>
      <c r="E24" s="11">
        <f t="shared" si="2"/>
        <v>0.48064516129032259</v>
      </c>
      <c r="F24" s="5">
        <f t="shared" si="3"/>
        <v>12</v>
      </c>
      <c r="H24">
        <f>VLOOKUP(B24,'W01'!$A$3:$B$100,2, FALSE)</f>
        <v>7</v>
      </c>
      <c r="I24">
        <f>VLOOKUP(B24,'W02'!$A$3:$B$100,2, FALSE)</f>
        <v>7</v>
      </c>
      <c r="J24">
        <f>VLOOKUP(B24,'W03'!$A$3:$B$100,2, FALSE)</f>
        <v>11</v>
      </c>
      <c r="K24">
        <f>VLOOKUP(B24,'W04'!$A$3:$B$100,2, FALSE)</f>
        <v>9</v>
      </c>
      <c r="L24">
        <f>VLOOKUP(B24,'W05'!$A$3:$B$100,2, FALSE)</f>
        <v>11.5</v>
      </c>
      <c r="M24">
        <f>VLOOKUP(B24,'W06'!$A$3:$B$100,2, FALSE)</f>
        <v>8</v>
      </c>
      <c r="N24">
        <f>VLOOKUP(B24,'W07'!$A$3:$B$100,2, FALSE)</f>
        <v>9.5</v>
      </c>
      <c r="O24">
        <f>VLOOKUP(B24,'W08'!$A$3:$B$100,2, FALSE)</f>
        <v>12</v>
      </c>
      <c r="P24">
        <f>VLOOKUP(B24,'W09'!$A$3:$B$100,2, FALSE)</f>
        <v>13</v>
      </c>
      <c r="Q24">
        <f>VLOOKUP(B24,'W10'!$A$3:$B$100,2, FALSE)</f>
        <v>9.5</v>
      </c>
      <c r="R24">
        <f>VLOOKUP(B24,'W11'!$A$3:$B$100,2, FALSE)</f>
        <v>9</v>
      </c>
      <c r="S24">
        <f>VLOOKUP(B24,'W12'!$A$3:$B$100,2, FALSE)</f>
        <v>8</v>
      </c>
      <c r="T24">
        <f>VLOOKUP(B24,'W13'!$A$3:$B$100,2, FALSE)</f>
        <v>10</v>
      </c>
      <c r="U24">
        <f>VLOOKUP(B24,'W14'!$A$3:$B$100,2, FALSE)</f>
        <v>13</v>
      </c>
      <c r="V24">
        <f>VLOOKUP(B24,'W15'!$A$3:$B$100,2, FALSE)</f>
        <v>4</v>
      </c>
      <c r="W24">
        <f>VLOOKUP(B24,'Bowls and Playoffs'!$A$3:$B$100,2, FALSE)</f>
        <v>7.5</v>
      </c>
      <c r="X24" s="1">
        <f t="shared" si="4"/>
        <v>149</v>
      </c>
      <c r="Z24">
        <f>VLOOKUP(B24,'W01'!$A$3:$C$100,3, FALSE)</f>
        <v>1</v>
      </c>
      <c r="AA24">
        <f>VLOOKUP(B24,'W02'!$A$3:$C$100,3, FALSE)</f>
        <v>0</v>
      </c>
      <c r="AB24">
        <f>VLOOKUP(B24,'W03'!$A$3:$C$100,3, FALSE)</f>
        <v>2</v>
      </c>
      <c r="AC24">
        <f>VLOOKUP(B24,'W04'!$A$3:$C$100,3, FALSE)</f>
        <v>1</v>
      </c>
      <c r="AD24">
        <f>VLOOKUP(B24,'W05'!$A$3:$C$100,3, FALSE)</f>
        <v>1</v>
      </c>
      <c r="AE24">
        <f>VLOOKUP(B24,'W06'!$A$3:$C$100,3, FALSE)</f>
        <v>0</v>
      </c>
      <c r="AF24">
        <f>VLOOKUP(B24,'W07'!$A$3:$C$100,3, FALSE)</f>
        <v>1</v>
      </c>
      <c r="AG24">
        <f>VLOOKUP(B24,'W08'!$A$3:$C$100,3, FALSE)</f>
        <v>1</v>
      </c>
      <c r="AH24">
        <f>VLOOKUP(B24,'W09'!$A$3:$C$100,3, FALSE)</f>
        <v>1</v>
      </c>
      <c r="AI24">
        <f>VLOOKUP(B24,'W10'!$A$3:$C$100,3, FALSE)</f>
        <v>1</v>
      </c>
      <c r="AJ24">
        <f>VLOOKUP(B24,'W11'!$A$3:$C$100,3, FALSE)</f>
        <v>1</v>
      </c>
      <c r="AK24">
        <f>VLOOKUP(B24,'W12'!$A$3:$C$100,3, FALSE)</f>
        <v>0</v>
      </c>
      <c r="AL24">
        <f>VLOOKUP(B24,'W13'!$A$3:$C$100,3, FALSE)</f>
        <v>0</v>
      </c>
      <c r="AM24">
        <f>VLOOKUP(B24,'W14'!$A$3:$C$100,3, FALSE)</f>
        <v>2</v>
      </c>
      <c r="AN24">
        <f>VLOOKUP(B24,'W15'!$A$3:$C$100,3, FALSE)</f>
        <v>0</v>
      </c>
      <c r="AO24">
        <f>VLOOKUP(B24,'Bowls and Playoffs'!$A$3:$C$100,3, FALSE)</f>
        <v>0</v>
      </c>
      <c r="AP24" s="1">
        <f t="shared" si="5"/>
        <v>12</v>
      </c>
    </row>
    <row r="25" spans="1:42" x14ac:dyDescent="0.25">
      <c r="A25" s="31">
        <v>23</v>
      </c>
      <c r="B25" s="17" t="s">
        <v>83</v>
      </c>
      <c r="C25" s="4">
        <f t="shared" si="0"/>
        <v>148</v>
      </c>
      <c r="D25" s="4">
        <f t="shared" si="1"/>
        <v>310</v>
      </c>
      <c r="E25" s="11">
        <f t="shared" si="2"/>
        <v>0.47741935483870968</v>
      </c>
      <c r="F25" s="5" t="s">
        <v>553</v>
      </c>
      <c r="H25">
        <f>VLOOKUP(B25,'W01'!$A$3:$B$100,2, FALSE)</f>
        <v>7</v>
      </c>
      <c r="I25">
        <f>VLOOKUP(B25,'W02'!$A$3:$B$100,2, FALSE)</f>
        <v>8</v>
      </c>
      <c r="J25">
        <f>VLOOKUP(B25,'W03'!$A$3:$B$100,2, FALSE)</f>
        <v>11</v>
      </c>
      <c r="K25">
        <f>VLOOKUP(B25,'W04'!$A$3:$B$100,2, FALSE)</f>
        <v>8</v>
      </c>
      <c r="L25">
        <f>VLOOKUP(B25,'W05'!$A$3:$B$100,2, FALSE)</f>
        <v>11.5</v>
      </c>
      <c r="M25">
        <f>VLOOKUP(B25,'W06'!$A$3:$B$100,2, FALSE)</f>
        <v>6</v>
      </c>
      <c r="N25">
        <f>VLOOKUP(B25,'W07'!$A$3:$B$100,2, FALSE)</f>
        <v>13.5</v>
      </c>
      <c r="O25">
        <f>VLOOKUP(B25,'W08'!$A$3:$B$100,2, FALSE)</f>
        <v>11</v>
      </c>
      <c r="P25">
        <f>VLOOKUP(B25,'W09'!$A$3:$B$100,2, FALSE)</f>
        <v>10</v>
      </c>
      <c r="Q25">
        <f>VLOOKUP(B25,'W10'!$A$3:$B$100,2, FALSE)</f>
        <v>8.5</v>
      </c>
      <c r="R25">
        <f>VLOOKUP(B25,'W11'!$A$3:$B$100,2, FALSE)</f>
        <v>10</v>
      </c>
      <c r="S25">
        <f>VLOOKUP(B25,'W12'!$A$3:$B$100,2, FALSE)</f>
        <v>8</v>
      </c>
      <c r="T25">
        <f>VLOOKUP(B25,'W13'!$A$3:$B$100,2, FALSE)</f>
        <v>8</v>
      </c>
      <c r="U25">
        <f>VLOOKUP(B25,'W14'!$A$3:$B$100,2, FALSE)</f>
        <v>10</v>
      </c>
      <c r="V25">
        <f>VLOOKUP(B25,'W15'!$A$3:$B$100,2, FALSE)</f>
        <v>3</v>
      </c>
      <c r="W25">
        <f>VLOOKUP(B25,'Bowls and Playoffs'!$A$3:$B$100,2, FALSE)</f>
        <v>14.5</v>
      </c>
      <c r="X25" s="1">
        <f t="shared" si="4"/>
        <v>148</v>
      </c>
      <c r="Z25">
        <f>VLOOKUP(B25,'W01'!$A$3:$C$100,3, FALSE)</f>
        <v>1</v>
      </c>
      <c r="AA25">
        <f>VLOOKUP(B25,'W02'!$A$3:$C$100,3, FALSE)</f>
        <v>1</v>
      </c>
      <c r="AB25">
        <f>VLOOKUP(B25,'W03'!$A$3:$C$100,3, FALSE)</f>
        <v>1</v>
      </c>
      <c r="AC25">
        <f>VLOOKUP(B25,'W04'!$A$3:$C$100,3, FALSE)</f>
        <v>2</v>
      </c>
      <c r="AD25">
        <f>VLOOKUP(B25,'W05'!$A$3:$C$100,3, FALSE)</f>
        <v>2</v>
      </c>
      <c r="AE25">
        <f>VLOOKUP(B25,'W06'!$A$3:$C$100,3, FALSE)</f>
        <v>0</v>
      </c>
      <c r="AF25">
        <f>VLOOKUP(B25,'W07'!$A$3:$C$100,3, FALSE)</f>
        <v>1</v>
      </c>
      <c r="AG25">
        <f>VLOOKUP(B25,'W08'!$A$3:$C$100,3, FALSE)</f>
        <v>2</v>
      </c>
      <c r="AH25">
        <f>VLOOKUP(B25,'W09'!$A$3:$C$100,3, FALSE)</f>
        <v>1</v>
      </c>
      <c r="AI25">
        <f>VLOOKUP(B25,'W10'!$A$3:$C$100,3, FALSE)</f>
        <v>1</v>
      </c>
      <c r="AJ25">
        <f>VLOOKUP(B25,'W11'!$A$3:$C$100,3, FALSE)</f>
        <v>1</v>
      </c>
      <c r="AK25">
        <f>VLOOKUP(B25,'W12'!$A$3:$C$100,3, FALSE)</f>
        <v>1</v>
      </c>
      <c r="AL25">
        <f>VLOOKUP(B25,'W13'!$A$3:$C$100,3, FALSE)</f>
        <v>0</v>
      </c>
      <c r="AM25">
        <f>VLOOKUP(B25,'W14'!$A$3:$C$100,3, FALSE)</f>
        <v>1</v>
      </c>
      <c r="AN25">
        <f>VLOOKUP(B25,'W15'!$A$3:$C$100,3, FALSE)</f>
        <v>0</v>
      </c>
      <c r="AO25">
        <f>VLOOKUP(B25,'Bowls and Playoffs'!$A$3:$C$100,3, FALSE)</f>
        <v>3</v>
      </c>
      <c r="AP25" s="1">
        <f t="shared" si="5"/>
        <v>18</v>
      </c>
    </row>
    <row r="26" spans="1:42" x14ac:dyDescent="0.25">
      <c r="A26" s="31">
        <v>24</v>
      </c>
      <c r="B26" s="17" t="s">
        <v>69</v>
      </c>
      <c r="C26" s="4">
        <f t="shared" si="0"/>
        <v>148</v>
      </c>
      <c r="D26" s="4">
        <f t="shared" si="1"/>
        <v>310</v>
      </c>
      <c r="E26" s="11">
        <f t="shared" si="2"/>
        <v>0.47741935483870968</v>
      </c>
      <c r="F26" s="5" t="s">
        <v>552</v>
      </c>
      <c r="H26">
        <f>VLOOKUP(B26,'W01'!$A$3:$B$100,2, FALSE)</f>
        <v>10</v>
      </c>
      <c r="I26">
        <f>VLOOKUP(B26,'W02'!$A$3:$B$100,2, FALSE)</f>
        <v>7</v>
      </c>
      <c r="J26">
        <f>VLOOKUP(B26,'W03'!$A$3:$B$100,2, FALSE)</f>
        <v>9</v>
      </c>
      <c r="K26">
        <f>VLOOKUP(B26,'W04'!$A$3:$B$100,2, FALSE)</f>
        <v>13</v>
      </c>
      <c r="L26">
        <f>VLOOKUP(B26,'W05'!$A$3:$B$100,2, FALSE)</f>
        <v>11.5</v>
      </c>
      <c r="M26">
        <f>VLOOKUP(B26,'W06'!$A$3:$B$100,2, FALSE)</f>
        <v>8</v>
      </c>
      <c r="N26">
        <f>VLOOKUP(B26,'W07'!$A$3:$B$100,2, FALSE)</f>
        <v>9.5</v>
      </c>
      <c r="O26">
        <f>VLOOKUP(B26,'W08'!$A$3:$B$100,2, FALSE)</f>
        <v>9</v>
      </c>
      <c r="P26">
        <f>VLOOKUP(B26,'W09'!$A$3:$B$100,2, FALSE)</f>
        <v>10</v>
      </c>
      <c r="Q26">
        <f>VLOOKUP(B26,'W10'!$A$3:$B$100,2, FALSE)</f>
        <v>7.5</v>
      </c>
      <c r="R26">
        <f>VLOOKUP(B26,'W11'!$A$3:$B$100,2, FALSE)</f>
        <v>8</v>
      </c>
      <c r="S26">
        <f>VLOOKUP(B26,'W12'!$A$3:$B$100,2, FALSE)</f>
        <v>8</v>
      </c>
      <c r="T26">
        <f>VLOOKUP(B26,'W13'!$A$3:$B$100,2, FALSE)</f>
        <v>10</v>
      </c>
      <c r="U26">
        <f>VLOOKUP(B26,'W14'!$A$3:$B$100,2, FALSE)</f>
        <v>11</v>
      </c>
      <c r="V26">
        <f>VLOOKUP(B26,'W15'!$A$3:$B$100,2, FALSE)</f>
        <v>4</v>
      </c>
      <c r="W26">
        <f>VLOOKUP(B26,'Bowls and Playoffs'!$A$3:$B$100,2, FALSE)</f>
        <v>12.5</v>
      </c>
      <c r="X26" s="1">
        <f t="shared" si="4"/>
        <v>148</v>
      </c>
      <c r="Z26">
        <f>VLOOKUP(B26,'W01'!$A$3:$C$100,3, FALSE)</f>
        <v>2</v>
      </c>
      <c r="AA26">
        <f>VLOOKUP(B26,'W02'!$A$3:$C$100,3, FALSE)</f>
        <v>1</v>
      </c>
      <c r="AB26">
        <f>VLOOKUP(B26,'W03'!$A$3:$C$100,3, FALSE)</f>
        <v>1</v>
      </c>
      <c r="AC26">
        <f>VLOOKUP(B26,'W04'!$A$3:$C$100,3, FALSE)</f>
        <v>0</v>
      </c>
      <c r="AD26">
        <f>VLOOKUP(B26,'W05'!$A$3:$C$100,3, FALSE)</f>
        <v>1</v>
      </c>
      <c r="AE26">
        <f>VLOOKUP(B26,'W06'!$A$3:$C$100,3, FALSE)</f>
        <v>1</v>
      </c>
      <c r="AF26">
        <f>VLOOKUP(B26,'W07'!$A$3:$C$100,3, FALSE)</f>
        <v>0</v>
      </c>
      <c r="AG26">
        <f>VLOOKUP(B26,'W08'!$A$3:$C$100,3, FALSE)</f>
        <v>2</v>
      </c>
      <c r="AH26">
        <f>VLOOKUP(B26,'W09'!$A$3:$C$100,3, FALSE)</f>
        <v>1</v>
      </c>
      <c r="AI26">
        <f>VLOOKUP(B26,'W10'!$A$3:$C$100,3, FALSE)</f>
        <v>2</v>
      </c>
      <c r="AJ26">
        <f>VLOOKUP(B26,'W11'!$A$3:$C$100,3, FALSE)</f>
        <v>1</v>
      </c>
      <c r="AK26">
        <f>VLOOKUP(B26,'W12'!$A$3:$C$100,3, FALSE)</f>
        <v>0</v>
      </c>
      <c r="AL26">
        <f>VLOOKUP(B26,'W13'!$A$3:$C$100,3, FALSE)</f>
        <v>1</v>
      </c>
      <c r="AM26">
        <f>VLOOKUP(B26,'W14'!$A$3:$C$100,3, FALSE)</f>
        <v>1</v>
      </c>
      <c r="AN26">
        <f>VLOOKUP(B26,'W15'!$A$3:$C$100,3, FALSE)</f>
        <v>1</v>
      </c>
      <c r="AO26">
        <f>VLOOKUP(B26,'Bowls and Playoffs'!$A$3:$C$100,3, FALSE)</f>
        <v>3</v>
      </c>
      <c r="AP26" s="1">
        <f t="shared" si="5"/>
        <v>18</v>
      </c>
    </row>
    <row r="27" spans="1:42" x14ac:dyDescent="0.25">
      <c r="A27" s="31">
        <v>25</v>
      </c>
      <c r="B27" s="17" t="s">
        <v>87</v>
      </c>
      <c r="C27" s="4">
        <f t="shared" si="0"/>
        <v>148</v>
      </c>
      <c r="D27" s="4">
        <f t="shared" si="1"/>
        <v>310</v>
      </c>
      <c r="E27" s="11">
        <f t="shared" si="2"/>
        <v>0.47741935483870968</v>
      </c>
      <c r="F27" s="5">
        <f t="shared" ref="F27:F40" si="6">AP27</f>
        <v>15</v>
      </c>
      <c r="H27">
        <f>VLOOKUP(B27,'W01'!$A$3:$B$100,2, FALSE)</f>
        <v>8</v>
      </c>
      <c r="I27">
        <f>VLOOKUP(B27,'W02'!$A$3:$B$100,2, FALSE)</f>
        <v>7</v>
      </c>
      <c r="J27">
        <f>VLOOKUP(B27,'W03'!$A$3:$B$100,2, FALSE)</f>
        <v>12</v>
      </c>
      <c r="K27">
        <f>VLOOKUP(B27,'W04'!$A$3:$B$100,2, FALSE)</f>
        <v>10</v>
      </c>
      <c r="L27">
        <f>VLOOKUP(B27,'W05'!$A$3:$B$100,2, FALSE)</f>
        <v>9.5</v>
      </c>
      <c r="M27">
        <f>VLOOKUP(B27,'W06'!$A$3:$B$100,2, FALSE)</f>
        <v>8</v>
      </c>
      <c r="N27">
        <f>VLOOKUP(B27,'W07'!$A$3:$B$100,2, FALSE)</f>
        <v>3.5</v>
      </c>
      <c r="O27">
        <f>VLOOKUP(B27,'W08'!$A$3:$B$100,2, FALSE)</f>
        <v>11</v>
      </c>
      <c r="P27">
        <f>VLOOKUP(B27,'W09'!$A$3:$B$100,2, FALSE)</f>
        <v>14</v>
      </c>
      <c r="Q27">
        <f>VLOOKUP(B27,'W10'!$A$3:$B$100,2, FALSE)</f>
        <v>8.5</v>
      </c>
      <c r="R27">
        <f>VLOOKUP(B27,'W11'!$A$3:$B$100,2, FALSE)</f>
        <v>10</v>
      </c>
      <c r="S27">
        <f>VLOOKUP(B27,'W12'!$A$3:$B$100,2, FALSE)</f>
        <v>7</v>
      </c>
      <c r="T27">
        <f>VLOOKUP(B27,'W13'!$A$3:$B$100,2, FALSE)</f>
        <v>10</v>
      </c>
      <c r="U27">
        <f>VLOOKUP(B27,'W14'!$A$3:$B$100,2, FALSE)</f>
        <v>12</v>
      </c>
      <c r="V27">
        <f>VLOOKUP(B27,'W15'!$A$3:$B$100,2, FALSE)</f>
        <v>3</v>
      </c>
      <c r="W27">
        <f>VLOOKUP(B27,'Bowls and Playoffs'!$A$3:$B$100,2, FALSE)</f>
        <v>14.5</v>
      </c>
      <c r="X27" s="1">
        <f t="shared" si="4"/>
        <v>148</v>
      </c>
      <c r="Z27">
        <f>VLOOKUP(B27,'W01'!$A$3:$C$100,3, FALSE)</f>
        <v>0</v>
      </c>
      <c r="AA27">
        <f>VLOOKUP(B27,'W02'!$A$3:$C$100,3, FALSE)</f>
        <v>1</v>
      </c>
      <c r="AB27">
        <f>VLOOKUP(B27,'W03'!$A$3:$C$100,3, FALSE)</f>
        <v>2</v>
      </c>
      <c r="AC27">
        <f>VLOOKUP(B27,'W04'!$A$3:$C$100,3, FALSE)</f>
        <v>1</v>
      </c>
      <c r="AD27">
        <f>VLOOKUP(B27,'W05'!$A$3:$C$100,3, FALSE)</f>
        <v>1</v>
      </c>
      <c r="AE27">
        <f>VLOOKUP(B27,'W06'!$A$3:$C$100,3, FALSE)</f>
        <v>1</v>
      </c>
      <c r="AF27">
        <f>VLOOKUP(B27,'W07'!$A$3:$C$100,3, FALSE)</f>
        <v>0</v>
      </c>
      <c r="AG27">
        <f>VLOOKUP(B27,'W08'!$A$3:$C$100,3, FALSE)</f>
        <v>0</v>
      </c>
      <c r="AH27">
        <f>VLOOKUP(B27,'W09'!$A$3:$C$100,3, FALSE)</f>
        <v>2</v>
      </c>
      <c r="AI27">
        <f>VLOOKUP(B27,'W10'!$A$3:$C$100,3, FALSE)</f>
        <v>0</v>
      </c>
      <c r="AJ27">
        <f>VLOOKUP(B27,'W11'!$A$3:$C$100,3, FALSE)</f>
        <v>0</v>
      </c>
      <c r="AK27">
        <f>VLOOKUP(B27,'W12'!$A$3:$C$100,3, FALSE)</f>
        <v>1</v>
      </c>
      <c r="AL27">
        <f>VLOOKUP(B27,'W13'!$A$3:$C$100,3, FALSE)</f>
        <v>1</v>
      </c>
      <c r="AM27">
        <f>VLOOKUP(B27,'W14'!$A$3:$C$100,3, FALSE)</f>
        <v>1</v>
      </c>
      <c r="AN27">
        <f>VLOOKUP(B27,'W15'!$A$3:$C$100,3, FALSE)</f>
        <v>1</v>
      </c>
      <c r="AO27">
        <f>VLOOKUP(B27,'Bowls and Playoffs'!$A$3:$C$100,3, FALSE)</f>
        <v>3</v>
      </c>
      <c r="AP27" s="1">
        <f t="shared" si="5"/>
        <v>15</v>
      </c>
    </row>
    <row r="28" spans="1:42" x14ac:dyDescent="0.25">
      <c r="A28" s="31">
        <v>26</v>
      </c>
      <c r="B28" s="17" t="s">
        <v>57</v>
      </c>
      <c r="C28" s="4">
        <f t="shared" si="0"/>
        <v>145</v>
      </c>
      <c r="D28" s="4">
        <f t="shared" si="1"/>
        <v>310</v>
      </c>
      <c r="E28" s="11">
        <f t="shared" si="2"/>
        <v>0.46774193548387094</v>
      </c>
      <c r="F28" s="5">
        <f t="shared" si="6"/>
        <v>18.5</v>
      </c>
      <c r="H28">
        <f>VLOOKUP(B28,'W01'!$A$3:$B$100,2, FALSE)</f>
        <v>11</v>
      </c>
      <c r="I28">
        <f>VLOOKUP(B28,'W02'!$A$3:$B$100,2, FALSE)</f>
        <v>7</v>
      </c>
      <c r="J28">
        <f>VLOOKUP(B28,'W03'!$A$3:$B$100,2, FALSE)</f>
        <v>9</v>
      </c>
      <c r="K28">
        <f>VLOOKUP(B28,'W04'!$A$3:$B$100,2, FALSE)</f>
        <v>8</v>
      </c>
      <c r="L28">
        <f>VLOOKUP(B28,'W05'!$A$3:$B$100,2, FALSE)</f>
        <v>8.5</v>
      </c>
      <c r="M28">
        <f>VLOOKUP(B28,'W06'!$A$3:$B$100,2, FALSE)</f>
        <v>11</v>
      </c>
      <c r="N28">
        <f>VLOOKUP(B28,'W07'!$A$3:$B$100,2, FALSE)</f>
        <v>10.5</v>
      </c>
      <c r="O28">
        <f>VLOOKUP(B28,'W08'!$A$3:$B$100,2, FALSE)</f>
        <v>9</v>
      </c>
      <c r="P28">
        <f>VLOOKUP(B28,'W09'!$A$3:$B$100,2, FALSE)</f>
        <v>15</v>
      </c>
      <c r="Q28">
        <f>VLOOKUP(B28,'W10'!$A$3:$B$100,2, FALSE)</f>
        <v>9.5</v>
      </c>
      <c r="R28">
        <f>VLOOKUP(B28,'W11'!$A$3:$B$100,2, FALSE)</f>
        <v>9</v>
      </c>
      <c r="S28">
        <f>VLOOKUP(B28,'W12'!$A$3:$B$100,2, FALSE)</f>
        <v>9</v>
      </c>
      <c r="T28">
        <f>VLOOKUP(B28,'W13'!$A$3:$B$100,2, FALSE)</f>
        <v>9</v>
      </c>
      <c r="U28">
        <f>VLOOKUP(B28,'W14'!$A$3:$B$100,2, FALSE)</f>
        <v>5</v>
      </c>
      <c r="V28">
        <f>VLOOKUP(B28,'W15'!$A$3:$B$100,2, FALSE)</f>
        <v>6</v>
      </c>
      <c r="W28">
        <f>VLOOKUP(B28,'Bowls and Playoffs'!$A$3:$B$100,2, FALSE)</f>
        <v>8.5</v>
      </c>
      <c r="X28" s="1">
        <f t="shared" si="4"/>
        <v>145</v>
      </c>
      <c r="Z28">
        <f>VLOOKUP(B28,'W01'!$A$3:$C$100,3, FALSE)</f>
        <v>2</v>
      </c>
      <c r="AA28">
        <f>VLOOKUP(B28,'W02'!$A$3:$C$100,3, FALSE)</f>
        <v>1</v>
      </c>
      <c r="AB28">
        <f>VLOOKUP(B28,'W03'!$A$3:$C$100,3, FALSE)</f>
        <v>2</v>
      </c>
      <c r="AC28">
        <f>VLOOKUP(B28,'W04'!$A$3:$C$100,3, FALSE)</f>
        <v>1</v>
      </c>
      <c r="AD28">
        <f>VLOOKUP(B28,'W05'!$A$3:$C$100,3, FALSE)</f>
        <v>2</v>
      </c>
      <c r="AE28">
        <f>VLOOKUP(B28,'W06'!$A$3:$C$100,3, FALSE)</f>
        <v>1</v>
      </c>
      <c r="AF28">
        <f>VLOOKUP(B28,'W07'!$A$3:$C$100,3, FALSE)</f>
        <v>1.5</v>
      </c>
      <c r="AG28">
        <f>VLOOKUP(B28,'W08'!$A$3:$C$100,3, FALSE)</f>
        <v>1</v>
      </c>
      <c r="AH28">
        <f>VLOOKUP(B28,'W09'!$A$3:$C$100,3, FALSE)</f>
        <v>1</v>
      </c>
      <c r="AI28">
        <f>VLOOKUP(B28,'W10'!$A$3:$C$100,3, FALSE)</f>
        <v>0</v>
      </c>
      <c r="AJ28">
        <f>VLOOKUP(B28,'W11'!$A$3:$C$100,3, FALSE)</f>
        <v>1</v>
      </c>
      <c r="AK28">
        <f>VLOOKUP(B28,'W12'!$A$3:$C$100,3, FALSE)</f>
        <v>0</v>
      </c>
      <c r="AL28">
        <f>VLOOKUP(B28,'W13'!$A$3:$C$100,3, FALSE)</f>
        <v>0</v>
      </c>
      <c r="AM28">
        <f>VLOOKUP(B28,'W14'!$A$3:$C$100,3, FALSE)</f>
        <v>0</v>
      </c>
      <c r="AN28">
        <f>VLOOKUP(B28,'W15'!$A$3:$C$100,3, FALSE)</f>
        <v>2</v>
      </c>
      <c r="AO28">
        <f>VLOOKUP(B28,'Bowls and Playoffs'!$A$3:$C$100,3, FALSE)</f>
        <v>3</v>
      </c>
      <c r="AP28" s="1">
        <f t="shared" si="5"/>
        <v>18.5</v>
      </c>
    </row>
    <row r="29" spans="1:42" x14ac:dyDescent="0.25">
      <c r="A29" s="31">
        <v>27</v>
      </c>
      <c r="B29" s="17" t="s">
        <v>186</v>
      </c>
      <c r="C29" s="4">
        <f t="shared" si="0"/>
        <v>145</v>
      </c>
      <c r="D29" s="4">
        <f t="shared" si="1"/>
        <v>310</v>
      </c>
      <c r="E29" s="11">
        <f t="shared" si="2"/>
        <v>0.46774193548387094</v>
      </c>
      <c r="F29" s="5">
        <f t="shared" si="6"/>
        <v>16</v>
      </c>
      <c r="H29">
        <f>VLOOKUP(B29,'W01'!$A$3:$B$100,2, FALSE)</f>
        <v>4</v>
      </c>
      <c r="I29">
        <f>VLOOKUP(B29,'W02'!$A$3:$B$100,2, FALSE)</f>
        <v>9</v>
      </c>
      <c r="J29">
        <f>VLOOKUP(B29,'W03'!$A$3:$B$100,2, FALSE)</f>
        <v>8</v>
      </c>
      <c r="K29">
        <f>VLOOKUP(B29,'W04'!$A$3:$B$100,2, FALSE)</f>
        <v>8</v>
      </c>
      <c r="L29">
        <f>VLOOKUP(B29,'W05'!$A$3:$B$100,2, FALSE)</f>
        <v>12.5</v>
      </c>
      <c r="M29">
        <f>VLOOKUP(B29,'W06'!$A$3:$B$100,2, FALSE)</f>
        <v>7</v>
      </c>
      <c r="N29">
        <f>VLOOKUP(B29,'W07'!$A$3:$B$100,2, FALSE)</f>
        <v>9.5</v>
      </c>
      <c r="O29">
        <f>VLOOKUP(B29,'W08'!$A$3:$B$100,2, FALSE)</f>
        <v>12</v>
      </c>
      <c r="P29">
        <f>VLOOKUP(B29,'W09'!$A$3:$B$100,2, FALSE)</f>
        <v>12</v>
      </c>
      <c r="Q29">
        <f>VLOOKUP(B29,'W10'!$A$3:$B$100,2, FALSE)</f>
        <v>10.5</v>
      </c>
      <c r="R29">
        <f>VLOOKUP(B29,'W11'!$A$3:$B$100,2, FALSE)</f>
        <v>6</v>
      </c>
      <c r="S29">
        <f>VLOOKUP(B29,'W12'!$A$3:$B$100,2, FALSE)</f>
        <v>9</v>
      </c>
      <c r="T29">
        <f>VLOOKUP(B29,'W13'!$A$3:$B$100,2, FALSE)</f>
        <v>9</v>
      </c>
      <c r="U29">
        <f>VLOOKUP(B29,'W14'!$A$3:$B$100,2, FALSE)</f>
        <v>11</v>
      </c>
      <c r="V29">
        <f>VLOOKUP(B29,'W15'!$A$3:$B$100,2, FALSE)</f>
        <v>5</v>
      </c>
      <c r="W29">
        <f>VLOOKUP(B29,'Bowls and Playoffs'!$A$3:$B$100,2, FALSE)</f>
        <v>12.5</v>
      </c>
      <c r="X29" s="1">
        <f t="shared" si="4"/>
        <v>145</v>
      </c>
      <c r="Z29">
        <f>VLOOKUP(B29,'W01'!$A$3:$C$100,3, FALSE)</f>
        <v>1</v>
      </c>
      <c r="AA29">
        <f>VLOOKUP(B29,'W02'!$A$3:$C$100,3, FALSE)</f>
        <v>0</v>
      </c>
      <c r="AB29">
        <f>VLOOKUP(B29,'W03'!$A$3:$C$100,3, FALSE)</f>
        <v>1</v>
      </c>
      <c r="AC29">
        <f>VLOOKUP(B29,'W04'!$A$3:$C$100,3, FALSE)</f>
        <v>0</v>
      </c>
      <c r="AD29">
        <f>VLOOKUP(B29,'W05'!$A$3:$C$100,3, FALSE)</f>
        <v>2</v>
      </c>
      <c r="AE29">
        <f>VLOOKUP(B29,'W06'!$A$3:$C$100,3, FALSE)</f>
        <v>0</v>
      </c>
      <c r="AF29">
        <f>VLOOKUP(B29,'W07'!$A$3:$C$100,3, FALSE)</f>
        <v>1</v>
      </c>
      <c r="AG29">
        <f>VLOOKUP(B29,'W08'!$A$3:$C$100,3, FALSE)</f>
        <v>1</v>
      </c>
      <c r="AH29">
        <f>VLOOKUP(B29,'W09'!$A$3:$C$100,3, FALSE)</f>
        <v>2</v>
      </c>
      <c r="AI29">
        <f>VLOOKUP(B29,'W10'!$A$3:$C$100,3, FALSE)</f>
        <v>1</v>
      </c>
      <c r="AJ29">
        <f>VLOOKUP(B29,'W11'!$A$3:$C$100,3, FALSE)</f>
        <v>0</v>
      </c>
      <c r="AK29">
        <f>VLOOKUP(B29,'W12'!$A$3:$C$100,3, FALSE)</f>
        <v>0</v>
      </c>
      <c r="AL29">
        <f>VLOOKUP(B29,'W13'!$A$3:$C$100,3, FALSE)</f>
        <v>1</v>
      </c>
      <c r="AM29">
        <f>VLOOKUP(B29,'W14'!$A$3:$C$100,3, FALSE)</f>
        <v>2</v>
      </c>
      <c r="AN29">
        <f>VLOOKUP(B29,'W15'!$A$3:$C$100,3, FALSE)</f>
        <v>2</v>
      </c>
      <c r="AO29">
        <f>VLOOKUP(B29,'Bowls and Playoffs'!$A$3:$C$100,3, FALSE)</f>
        <v>2</v>
      </c>
      <c r="AP29" s="1">
        <f t="shared" si="5"/>
        <v>16</v>
      </c>
    </row>
    <row r="30" spans="1:42" x14ac:dyDescent="0.25">
      <c r="A30" s="31">
        <v>28</v>
      </c>
      <c r="B30" s="17" t="s">
        <v>63</v>
      </c>
      <c r="C30" s="4">
        <f t="shared" si="0"/>
        <v>145</v>
      </c>
      <c r="D30" s="4">
        <f t="shared" si="1"/>
        <v>310</v>
      </c>
      <c r="E30" s="11">
        <f t="shared" si="2"/>
        <v>0.46774193548387094</v>
      </c>
      <c r="F30" s="5">
        <f t="shared" si="6"/>
        <v>13</v>
      </c>
      <c r="H30">
        <f>VLOOKUP(B30,'W01'!$A$3:$B$100,2, FALSE)</f>
        <v>9</v>
      </c>
      <c r="I30">
        <f>VLOOKUP(B30,'W02'!$A$3:$B$100,2, FALSE)</f>
        <v>6</v>
      </c>
      <c r="J30">
        <f>VLOOKUP(B30,'W03'!$A$3:$B$100,2, FALSE)</f>
        <v>12</v>
      </c>
      <c r="K30">
        <f>VLOOKUP(B30,'W04'!$A$3:$B$100,2, FALSE)</f>
        <v>9</v>
      </c>
      <c r="L30">
        <f>VLOOKUP(B30,'W05'!$A$3:$B$100,2, FALSE)</f>
        <v>10.5</v>
      </c>
      <c r="M30">
        <f>VLOOKUP(B30,'W06'!$A$3:$B$100,2, FALSE)</f>
        <v>7</v>
      </c>
      <c r="N30">
        <f>VLOOKUP(B30,'W07'!$A$3:$B$100,2, FALSE)</f>
        <v>7.5</v>
      </c>
      <c r="O30">
        <f>VLOOKUP(B30,'W08'!$A$3:$B$100,2, FALSE)</f>
        <v>9</v>
      </c>
      <c r="P30">
        <f>VLOOKUP(B30,'W09'!$A$3:$B$100,2, FALSE)</f>
        <v>12</v>
      </c>
      <c r="Q30">
        <f>VLOOKUP(B30,'W10'!$A$3:$B$100,2, FALSE)</f>
        <v>9.5</v>
      </c>
      <c r="R30">
        <f>VLOOKUP(B30,'W11'!$A$3:$B$100,2, FALSE)</f>
        <v>10</v>
      </c>
      <c r="S30">
        <f>VLOOKUP(B30,'W12'!$A$3:$B$100,2, FALSE)</f>
        <v>8</v>
      </c>
      <c r="T30">
        <f>VLOOKUP(B30,'W13'!$A$3:$B$100,2, FALSE)</f>
        <v>8</v>
      </c>
      <c r="U30">
        <f>VLOOKUP(B30,'W14'!$A$3:$B$100,2, FALSE)</f>
        <v>12</v>
      </c>
      <c r="V30">
        <f>VLOOKUP(B30,'W15'!$A$3:$B$100,2, FALSE)</f>
        <v>2</v>
      </c>
      <c r="W30">
        <f>VLOOKUP(B30,'Bowls and Playoffs'!$A$3:$B$100,2, FALSE)</f>
        <v>13.5</v>
      </c>
      <c r="X30" s="1">
        <f t="shared" si="4"/>
        <v>145</v>
      </c>
      <c r="Z30">
        <f>VLOOKUP(B30,'W01'!$A$3:$C$100,3, FALSE)</f>
        <v>1</v>
      </c>
      <c r="AA30">
        <f>VLOOKUP(B30,'W02'!$A$3:$C$100,3, FALSE)</f>
        <v>1</v>
      </c>
      <c r="AB30">
        <f>VLOOKUP(B30,'W03'!$A$3:$C$100,3, FALSE)</f>
        <v>0</v>
      </c>
      <c r="AC30">
        <f>VLOOKUP(B30,'W04'!$A$3:$C$100,3, FALSE)</f>
        <v>0</v>
      </c>
      <c r="AD30">
        <f>VLOOKUP(B30,'W05'!$A$3:$C$100,3, FALSE)</f>
        <v>1</v>
      </c>
      <c r="AE30">
        <f>VLOOKUP(B30,'W06'!$A$3:$C$100,3, FALSE)</f>
        <v>0</v>
      </c>
      <c r="AF30">
        <f>VLOOKUP(B30,'W07'!$A$3:$C$100,3, FALSE)</f>
        <v>2</v>
      </c>
      <c r="AG30">
        <f>VLOOKUP(B30,'W08'!$A$3:$C$100,3, FALSE)</f>
        <v>1</v>
      </c>
      <c r="AH30">
        <f>VLOOKUP(B30,'W09'!$A$3:$C$100,3, FALSE)</f>
        <v>1</v>
      </c>
      <c r="AI30">
        <f>VLOOKUP(B30,'W10'!$A$3:$C$100,3, FALSE)</f>
        <v>0</v>
      </c>
      <c r="AJ30">
        <f>VLOOKUP(B30,'W11'!$A$3:$C$100,3, FALSE)</f>
        <v>1</v>
      </c>
      <c r="AK30">
        <f>VLOOKUP(B30,'W12'!$A$3:$C$100,3, FALSE)</f>
        <v>1</v>
      </c>
      <c r="AL30">
        <f>VLOOKUP(B30,'W13'!$A$3:$C$100,3, FALSE)</f>
        <v>0</v>
      </c>
      <c r="AM30">
        <f>VLOOKUP(B30,'W14'!$A$3:$C$100,3, FALSE)</f>
        <v>1</v>
      </c>
      <c r="AN30">
        <f>VLOOKUP(B30,'W15'!$A$3:$C$100,3, FALSE)</f>
        <v>0</v>
      </c>
      <c r="AO30">
        <f>VLOOKUP(B30,'Bowls and Playoffs'!$A$3:$C$100,3, FALSE)</f>
        <v>3</v>
      </c>
      <c r="AP30" s="1">
        <f t="shared" si="5"/>
        <v>13</v>
      </c>
    </row>
    <row r="31" spans="1:42" x14ac:dyDescent="0.25">
      <c r="A31" s="31">
        <v>29</v>
      </c>
      <c r="B31" s="17" t="s">
        <v>76</v>
      </c>
      <c r="C31" s="4">
        <f t="shared" si="0"/>
        <v>141</v>
      </c>
      <c r="D31" s="4">
        <f t="shared" si="1"/>
        <v>310</v>
      </c>
      <c r="E31" s="11">
        <f t="shared" si="2"/>
        <v>0.45483870967741935</v>
      </c>
      <c r="F31" s="5">
        <f t="shared" si="6"/>
        <v>19</v>
      </c>
      <c r="H31">
        <f>VLOOKUP(B31,'W01'!$A$3:$B$100,2, FALSE)</f>
        <v>5</v>
      </c>
      <c r="I31">
        <f>VLOOKUP(B31,'W02'!$A$3:$B$100,2, FALSE)</f>
        <v>11</v>
      </c>
      <c r="J31">
        <f>VLOOKUP(B31,'W03'!$A$3:$B$100,2, FALSE)</f>
        <v>7</v>
      </c>
      <c r="K31">
        <f>VLOOKUP(B31,'W04'!$A$3:$B$100,2, FALSE)</f>
        <v>10</v>
      </c>
      <c r="L31">
        <f>VLOOKUP(B31,'W05'!$A$3:$B$100,2, FALSE)</f>
        <v>14.5</v>
      </c>
      <c r="M31">
        <f>VLOOKUP(B31,'W06'!$A$3:$B$100,2, FALSE)</f>
        <v>11</v>
      </c>
      <c r="N31">
        <f>VLOOKUP(B31,'W07'!$A$3:$B$100,2, FALSE)</f>
        <v>9.5</v>
      </c>
      <c r="O31">
        <f>VLOOKUP(B31,'W08'!$A$3:$B$100,2, FALSE)</f>
        <v>5</v>
      </c>
      <c r="P31">
        <f>VLOOKUP(B31,'W09'!$A$3:$B$100,2, FALSE)</f>
        <v>9</v>
      </c>
      <c r="Q31">
        <f>VLOOKUP(B31,'W10'!$A$3:$B$100,2, FALSE)</f>
        <v>9.5</v>
      </c>
      <c r="R31">
        <f>VLOOKUP(B31,'W11'!$A$3:$B$100,2, FALSE)</f>
        <v>9</v>
      </c>
      <c r="S31">
        <f>VLOOKUP(B31,'W12'!$A$3:$B$100,2, FALSE)</f>
        <v>7</v>
      </c>
      <c r="T31">
        <f>VLOOKUP(B31,'W13'!$A$3:$B$100,2, FALSE)</f>
        <v>11</v>
      </c>
      <c r="U31">
        <f>VLOOKUP(B31,'W14'!$A$3:$B$100,2, FALSE)</f>
        <v>10</v>
      </c>
      <c r="V31">
        <f>VLOOKUP(B31,'W15'!$A$3:$B$100,2, FALSE)</f>
        <v>4</v>
      </c>
      <c r="W31">
        <f>VLOOKUP(B31,'Bowls and Playoffs'!$A$3:$B$100,2, FALSE)</f>
        <v>8.5</v>
      </c>
      <c r="X31" s="1">
        <f t="shared" si="4"/>
        <v>141</v>
      </c>
      <c r="Z31">
        <f>VLOOKUP(B31,'W01'!$A$3:$C$100,3, FALSE)</f>
        <v>1</v>
      </c>
      <c r="AA31">
        <f>VLOOKUP(B31,'W02'!$A$3:$C$100,3, FALSE)</f>
        <v>2</v>
      </c>
      <c r="AB31">
        <f>VLOOKUP(B31,'W03'!$A$3:$C$100,3, FALSE)</f>
        <v>0</v>
      </c>
      <c r="AC31">
        <f>VLOOKUP(B31,'W04'!$A$3:$C$100,3, FALSE)</f>
        <v>1</v>
      </c>
      <c r="AD31">
        <f>VLOOKUP(B31,'W05'!$A$3:$C$100,3, FALSE)</f>
        <v>1</v>
      </c>
      <c r="AE31">
        <f>VLOOKUP(B31,'W06'!$A$3:$C$100,3, FALSE)</f>
        <v>0</v>
      </c>
      <c r="AF31">
        <f>VLOOKUP(B31,'W07'!$A$3:$C$100,3, FALSE)</f>
        <v>0</v>
      </c>
      <c r="AG31">
        <f>VLOOKUP(B31,'W08'!$A$3:$C$100,3, FALSE)</f>
        <v>1</v>
      </c>
      <c r="AH31">
        <f>VLOOKUP(B31,'W09'!$A$3:$C$100,3, FALSE)</f>
        <v>2</v>
      </c>
      <c r="AI31">
        <f>VLOOKUP(B31,'W10'!$A$3:$C$100,3, FALSE)</f>
        <v>0</v>
      </c>
      <c r="AJ31">
        <f>VLOOKUP(B31,'W11'!$A$3:$C$100,3, FALSE)</f>
        <v>1</v>
      </c>
      <c r="AK31">
        <f>VLOOKUP(B31,'W12'!$A$3:$C$100,3, FALSE)</f>
        <v>1</v>
      </c>
      <c r="AL31">
        <f>VLOOKUP(B31,'W13'!$A$3:$C$100,3, FALSE)</f>
        <v>2</v>
      </c>
      <c r="AM31">
        <f>VLOOKUP(B31,'W14'!$A$3:$C$100,3, FALSE)</f>
        <v>2</v>
      </c>
      <c r="AN31">
        <f>VLOOKUP(B31,'W15'!$A$3:$C$100,3, FALSE)</f>
        <v>1</v>
      </c>
      <c r="AO31">
        <f>VLOOKUP(B31,'Bowls and Playoffs'!$A$3:$C$100,3, FALSE)</f>
        <v>4</v>
      </c>
      <c r="AP31" s="1">
        <f t="shared" si="5"/>
        <v>19</v>
      </c>
    </row>
    <row r="32" spans="1:42" x14ac:dyDescent="0.25">
      <c r="A32" s="31">
        <v>30</v>
      </c>
      <c r="B32" s="17" t="s">
        <v>60</v>
      </c>
      <c r="C32" s="4">
        <f t="shared" si="0"/>
        <v>141</v>
      </c>
      <c r="D32" s="4">
        <f t="shared" si="1"/>
        <v>310</v>
      </c>
      <c r="E32" s="11">
        <f t="shared" si="2"/>
        <v>0.45483870967741935</v>
      </c>
      <c r="F32" s="5">
        <f t="shared" si="6"/>
        <v>12</v>
      </c>
      <c r="H32">
        <f>VLOOKUP(B32,'W01'!$A$3:$B$100,2, FALSE)</f>
        <v>8</v>
      </c>
      <c r="I32">
        <f>VLOOKUP(B32,'W02'!$A$3:$B$100,2, FALSE)</f>
        <v>8</v>
      </c>
      <c r="J32">
        <f>VLOOKUP(B32,'W03'!$A$3:$B$100,2, FALSE)</f>
        <v>12</v>
      </c>
      <c r="K32">
        <f>VLOOKUP(B32,'W04'!$A$3:$B$100,2, FALSE)</f>
        <v>11</v>
      </c>
      <c r="L32">
        <f>VLOOKUP(B32,'W05'!$A$3:$B$100,2, FALSE)</f>
        <v>10.5</v>
      </c>
      <c r="M32">
        <f>VLOOKUP(B32,'W06'!$A$3:$B$100,2, FALSE)</f>
        <v>8</v>
      </c>
      <c r="N32">
        <f>VLOOKUP(B32,'W07'!$A$3:$B$100,2, FALSE)</f>
        <v>6.5</v>
      </c>
      <c r="O32">
        <f>VLOOKUP(B32,'W08'!$A$3:$B$100,2, FALSE)</f>
        <v>11</v>
      </c>
      <c r="P32">
        <f>VLOOKUP(B32,'W09'!$A$3:$B$100,2, FALSE)</f>
        <v>10</v>
      </c>
      <c r="Q32">
        <f>VLOOKUP(B32,'W10'!$A$3:$B$100,2, FALSE)</f>
        <v>9.5</v>
      </c>
      <c r="R32">
        <f>VLOOKUP(B32,'W11'!$A$3:$B$100,2, FALSE)</f>
        <v>10</v>
      </c>
      <c r="S32">
        <f>VLOOKUP(B32,'W12'!$A$3:$B$100,2, FALSE)</f>
        <v>7</v>
      </c>
      <c r="T32">
        <f>VLOOKUP(B32,'W13'!$A$3:$B$100,2, FALSE)</f>
        <v>8</v>
      </c>
      <c r="U32">
        <f>VLOOKUP(B32,'W14'!$A$3:$B$100,2, FALSE)</f>
        <v>11</v>
      </c>
      <c r="V32">
        <f>VLOOKUP(B32,'W15'!$A$3:$B$100,2, FALSE)</f>
        <v>2</v>
      </c>
      <c r="W32">
        <f>VLOOKUP(B32,'Bowls and Playoffs'!$A$3:$B$100,2, FALSE)</f>
        <v>8.5</v>
      </c>
      <c r="X32" s="1">
        <f t="shared" si="4"/>
        <v>141</v>
      </c>
      <c r="Z32">
        <f>VLOOKUP(B32,'W01'!$A$3:$C$100,3, FALSE)</f>
        <v>1</v>
      </c>
      <c r="AA32">
        <f>VLOOKUP(B32,'W02'!$A$3:$C$100,3, FALSE)</f>
        <v>0</v>
      </c>
      <c r="AB32">
        <f>VLOOKUP(B32,'W03'!$A$3:$C$100,3, FALSE)</f>
        <v>2</v>
      </c>
      <c r="AC32">
        <f>VLOOKUP(B32,'W04'!$A$3:$C$100,3, FALSE)</f>
        <v>1</v>
      </c>
      <c r="AD32">
        <f>VLOOKUP(B32,'W05'!$A$3:$C$100,3, FALSE)</f>
        <v>2</v>
      </c>
      <c r="AE32">
        <f>VLOOKUP(B32,'W06'!$A$3:$C$100,3, FALSE)</f>
        <v>0</v>
      </c>
      <c r="AF32">
        <f>VLOOKUP(B32,'W07'!$A$3:$C$100,3, FALSE)</f>
        <v>0</v>
      </c>
      <c r="AG32">
        <f>VLOOKUP(B32,'W08'!$A$3:$C$100,3, FALSE)</f>
        <v>0</v>
      </c>
      <c r="AH32">
        <f>VLOOKUP(B32,'W09'!$A$3:$C$100,3, FALSE)</f>
        <v>1</v>
      </c>
      <c r="AI32">
        <f>VLOOKUP(B32,'W10'!$A$3:$C$100,3, FALSE)</f>
        <v>1</v>
      </c>
      <c r="AJ32">
        <f>VLOOKUP(B32,'W11'!$A$3:$C$100,3, FALSE)</f>
        <v>1</v>
      </c>
      <c r="AK32">
        <f>VLOOKUP(B32,'W12'!$A$3:$C$100,3, FALSE)</f>
        <v>0</v>
      </c>
      <c r="AL32">
        <f>VLOOKUP(B32,'W13'!$A$3:$C$100,3, FALSE)</f>
        <v>0</v>
      </c>
      <c r="AM32">
        <f>VLOOKUP(B32,'W14'!$A$3:$C$100,3, FALSE)</f>
        <v>2</v>
      </c>
      <c r="AN32">
        <f>VLOOKUP(B32,'W15'!$A$3:$C$100,3, FALSE)</f>
        <v>0</v>
      </c>
      <c r="AO32">
        <f>VLOOKUP(B32,'Bowls and Playoffs'!$A$3:$C$100,3, FALSE)</f>
        <v>1</v>
      </c>
      <c r="AP32" s="1">
        <f t="shared" si="5"/>
        <v>12</v>
      </c>
    </row>
    <row r="33" spans="1:42" x14ac:dyDescent="0.25">
      <c r="A33" s="31">
        <v>31</v>
      </c>
      <c r="B33" s="17" t="s">
        <v>64</v>
      </c>
      <c r="C33" s="4">
        <f t="shared" si="0"/>
        <v>139</v>
      </c>
      <c r="D33" s="4">
        <f t="shared" si="1"/>
        <v>310</v>
      </c>
      <c r="E33" s="11">
        <f t="shared" si="2"/>
        <v>0.44838709677419353</v>
      </c>
      <c r="F33" s="5">
        <f t="shared" si="6"/>
        <v>12</v>
      </c>
      <c r="H33">
        <f>VLOOKUP(B33,'W01'!$A$3:$B$100,2, FALSE)</f>
        <v>11</v>
      </c>
      <c r="I33">
        <f>VLOOKUP(B33,'W02'!$A$3:$B$100,2, FALSE)</f>
        <v>8</v>
      </c>
      <c r="J33">
        <f>VLOOKUP(B33,'W03'!$A$3:$B$100,2, FALSE)</f>
        <v>11</v>
      </c>
      <c r="K33">
        <f>VLOOKUP(B33,'W04'!$A$3:$B$100,2, FALSE)</f>
        <v>13</v>
      </c>
      <c r="L33">
        <f>VLOOKUP(B33,'W05'!$A$3:$B$100,2, FALSE)</f>
        <v>8.5</v>
      </c>
      <c r="M33">
        <f>VLOOKUP(B33,'W06'!$A$3:$B$100,2, FALSE)</f>
        <v>11</v>
      </c>
      <c r="N33">
        <f>VLOOKUP(B33,'W07'!$A$3:$B$100,2, FALSE)</f>
        <v>4.5</v>
      </c>
      <c r="O33">
        <f>VLOOKUP(B33,'W08'!$A$3:$B$100,2, FALSE)</f>
        <v>7</v>
      </c>
      <c r="P33">
        <f>VLOOKUP(B33,'W09'!$A$3:$B$100,2, FALSE)</f>
        <v>12</v>
      </c>
      <c r="Q33">
        <f>VLOOKUP(B33,'W10'!$A$3:$B$100,2, FALSE)</f>
        <v>6.5</v>
      </c>
      <c r="R33">
        <f>VLOOKUP(B33,'W11'!$A$3:$B$100,2, FALSE)</f>
        <v>7</v>
      </c>
      <c r="S33">
        <f>VLOOKUP(B33,'W12'!$A$3:$B$100,2, FALSE)</f>
        <v>9</v>
      </c>
      <c r="T33">
        <f>VLOOKUP(B33,'W13'!$A$3:$B$100,2, FALSE)</f>
        <v>10</v>
      </c>
      <c r="U33">
        <f>VLOOKUP(B33,'W14'!$A$3:$B$100,2, FALSE)</f>
        <v>6</v>
      </c>
      <c r="V33">
        <f>VLOOKUP(B33,'W15'!$A$3:$B$100,2, FALSE)</f>
        <v>6</v>
      </c>
      <c r="W33">
        <f>VLOOKUP(B33,'Bowls and Playoffs'!$A$3:$B$100,2, FALSE)</f>
        <v>8.5</v>
      </c>
      <c r="X33" s="1">
        <f t="shared" si="4"/>
        <v>139</v>
      </c>
      <c r="Z33">
        <f>VLOOKUP(B33,'W01'!$A$3:$C$100,3, FALSE)</f>
        <v>0</v>
      </c>
      <c r="AA33">
        <f>VLOOKUP(B33,'W02'!$A$3:$C$100,3, FALSE)</f>
        <v>0</v>
      </c>
      <c r="AB33">
        <f>VLOOKUP(B33,'W03'!$A$3:$C$100,3, FALSE)</f>
        <v>0</v>
      </c>
      <c r="AC33">
        <f>VLOOKUP(B33,'W04'!$A$3:$C$100,3, FALSE)</f>
        <v>0</v>
      </c>
      <c r="AD33">
        <f>VLOOKUP(B33,'W05'!$A$3:$C$100,3, FALSE)</f>
        <v>1</v>
      </c>
      <c r="AE33">
        <f>VLOOKUP(B33,'W06'!$A$3:$C$100,3, FALSE)</f>
        <v>0</v>
      </c>
      <c r="AF33">
        <f>VLOOKUP(B33,'W07'!$A$3:$C$100,3, FALSE)</f>
        <v>1</v>
      </c>
      <c r="AG33">
        <f>VLOOKUP(B33,'W08'!$A$3:$C$100,3, FALSE)</f>
        <v>1</v>
      </c>
      <c r="AH33">
        <f>VLOOKUP(B33,'W09'!$A$3:$C$100,3, FALSE)</f>
        <v>1</v>
      </c>
      <c r="AI33">
        <f>VLOOKUP(B33,'W10'!$A$3:$C$100,3, FALSE)</f>
        <v>1</v>
      </c>
      <c r="AJ33">
        <f>VLOOKUP(B33,'W11'!$A$3:$C$100,3, FALSE)</f>
        <v>1</v>
      </c>
      <c r="AK33">
        <f>VLOOKUP(B33,'W12'!$A$3:$C$100,3, FALSE)</f>
        <v>1</v>
      </c>
      <c r="AL33">
        <f>VLOOKUP(B33,'W13'!$A$3:$C$100,3, FALSE)</f>
        <v>0</v>
      </c>
      <c r="AM33">
        <f>VLOOKUP(B33,'W14'!$A$3:$C$100,3, FALSE)</f>
        <v>1</v>
      </c>
      <c r="AN33">
        <f>VLOOKUP(B33,'W15'!$A$3:$C$100,3, FALSE)</f>
        <v>0</v>
      </c>
      <c r="AO33">
        <f>VLOOKUP(B33,'Bowls and Playoffs'!$A$3:$C$100,3, FALSE)</f>
        <v>4</v>
      </c>
      <c r="AP33" s="1">
        <f t="shared" si="5"/>
        <v>12</v>
      </c>
    </row>
    <row r="34" spans="1:42" x14ac:dyDescent="0.25">
      <c r="A34" s="31">
        <v>32</v>
      </c>
      <c r="B34" s="17" t="s">
        <v>61</v>
      </c>
      <c r="C34" s="4">
        <f t="shared" si="0"/>
        <v>137</v>
      </c>
      <c r="D34" s="4">
        <f t="shared" si="1"/>
        <v>310</v>
      </c>
      <c r="E34" s="11">
        <f t="shared" si="2"/>
        <v>0.44193548387096776</v>
      </c>
      <c r="F34" s="5">
        <f t="shared" si="6"/>
        <v>16</v>
      </c>
      <c r="H34">
        <f>VLOOKUP(B34,'W01'!$A$3:$B$100,2, FALSE)</f>
        <v>7</v>
      </c>
      <c r="I34">
        <f>VLOOKUP(B34,'W02'!$A$3:$B$100,2, FALSE)</f>
        <v>6</v>
      </c>
      <c r="J34">
        <f>VLOOKUP(B34,'W03'!$A$3:$B$100,2, FALSE)</f>
        <v>11</v>
      </c>
      <c r="K34">
        <f>VLOOKUP(B34,'W04'!$A$3:$B$100,2, FALSE)</f>
        <v>9</v>
      </c>
      <c r="L34">
        <f>VLOOKUP(B34,'W05'!$A$3:$B$100,2, FALSE)</f>
        <v>10.5</v>
      </c>
      <c r="M34">
        <f>VLOOKUP(B34,'W06'!$A$3:$B$100,2, FALSE)</f>
        <v>7</v>
      </c>
      <c r="N34">
        <f>VLOOKUP(B34,'W07'!$A$3:$B$100,2, FALSE)</f>
        <v>9.5</v>
      </c>
      <c r="O34">
        <f>VLOOKUP(B34,'W08'!$A$3:$B$100,2, FALSE)</f>
        <v>10</v>
      </c>
      <c r="P34">
        <f>VLOOKUP(B34,'W09'!$A$3:$B$100,2, FALSE)</f>
        <v>11</v>
      </c>
      <c r="Q34">
        <f>VLOOKUP(B34,'W10'!$A$3:$B$100,2, FALSE)</f>
        <v>9.5</v>
      </c>
      <c r="R34">
        <f>VLOOKUP(B34,'W11'!$A$3:$B$100,2, FALSE)</f>
        <v>10</v>
      </c>
      <c r="S34">
        <f>VLOOKUP(B34,'W12'!$A$3:$B$100,2, FALSE)</f>
        <v>7</v>
      </c>
      <c r="T34">
        <f>VLOOKUP(B34,'W13'!$A$3:$B$100,2, FALSE)</f>
        <v>6</v>
      </c>
      <c r="U34">
        <f>VLOOKUP(B34,'W14'!$A$3:$B$100,2, FALSE)</f>
        <v>12</v>
      </c>
      <c r="V34">
        <f>VLOOKUP(B34,'W15'!$A$3:$B$100,2, FALSE)</f>
        <v>5</v>
      </c>
      <c r="W34">
        <f>VLOOKUP(B34,'Bowls and Playoffs'!$A$3:$B$100,2, FALSE)</f>
        <v>6.5</v>
      </c>
      <c r="X34" s="1">
        <f t="shared" si="4"/>
        <v>137</v>
      </c>
      <c r="Z34">
        <f>VLOOKUP(B34,'W01'!$A$3:$C$100,3, FALSE)</f>
        <v>1</v>
      </c>
      <c r="AA34">
        <f>VLOOKUP(B34,'W02'!$A$3:$C$100,3, FALSE)</f>
        <v>0</v>
      </c>
      <c r="AB34">
        <f>VLOOKUP(B34,'W03'!$A$3:$C$100,3, FALSE)</f>
        <v>0</v>
      </c>
      <c r="AC34">
        <f>VLOOKUP(B34,'W04'!$A$3:$C$100,3, FALSE)</f>
        <v>2</v>
      </c>
      <c r="AD34">
        <f>VLOOKUP(B34,'W05'!$A$3:$C$100,3, FALSE)</f>
        <v>2</v>
      </c>
      <c r="AE34">
        <f>VLOOKUP(B34,'W06'!$A$3:$C$100,3, FALSE)</f>
        <v>2</v>
      </c>
      <c r="AF34">
        <f>VLOOKUP(B34,'W07'!$A$3:$C$100,3, FALSE)</f>
        <v>1</v>
      </c>
      <c r="AG34">
        <f>VLOOKUP(B34,'W08'!$A$3:$C$100,3, FALSE)</f>
        <v>1</v>
      </c>
      <c r="AH34">
        <f>VLOOKUP(B34,'W09'!$A$3:$C$100,3, FALSE)</f>
        <v>1</v>
      </c>
      <c r="AI34">
        <f>VLOOKUP(B34,'W10'!$A$3:$C$100,3, FALSE)</f>
        <v>1</v>
      </c>
      <c r="AJ34">
        <f>VLOOKUP(B34,'W11'!$A$3:$C$100,3, FALSE)</f>
        <v>1</v>
      </c>
      <c r="AK34">
        <f>VLOOKUP(B34,'W12'!$A$3:$C$100,3, FALSE)</f>
        <v>1</v>
      </c>
      <c r="AL34">
        <f>VLOOKUP(B34,'W13'!$A$3:$C$100,3, FALSE)</f>
        <v>0</v>
      </c>
      <c r="AM34">
        <f>VLOOKUP(B34,'W14'!$A$3:$C$100,3, FALSE)</f>
        <v>2</v>
      </c>
      <c r="AN34">
        <f>VLOOKUP(B34,'W15'!$A$3:$C$100,3, FALSE)</f>
        <v>1</v>
      </c>
      <c r="AO34">
        <f>VLOOKUP(B34,'Bowls and Playoffs'!$A$3:$C$100,3, FALSE)</f>
        <v>0</v>
      </c>
      <c r="AP34" s="1">
        <f t="shared" si="5"/>
        <v>16</v>
      </c>
    </row>
    <row r="35" spans="1:42" x14ac:dyDescent="0.25">
      <c r="A35" s="31">
        <v>33</v>
      </c>
      <c r="B35" s="17" t="s">
        <v>187</v>
      </c>
      <c r="C35" s="4">
        <f t="shared" si="0"/>
        <v>136</v>
      </c>
      <c r="D35" s="4">
        <f>$X$43-$H$43-$I$43</f>
        <v>270</v>
      </c>
      <c r="E35" s="11">
        <f t="shared" si="2"/>
        <v>0.50370370370370365</v>
      </c>
      <c r="F35" s="5">
        <f t="shared" si="6"/>
        <v>19</v>
      </c>
      <c r="H35" s="34" t="s">
        <v>182</v>
      </c>
      <c r="I35" s="34" t="s">
        <v>182</v>
      </c>
      <c r="J35">
        <f>VLOOKUP(B35,'W03'!$A$3:$B$100,2, FALSE)</f>
        <v>12</v>
      </c>
      <c r="K35">
        <f>VLOOKUP(B35,'W04'!$A$3:$B$100,2, FALSE)</f>
        <v>10</v>
      </c>
      <c r="L35">
        <f>VLOOKUP(B35,'W05'!$A$3:$B$100,2, FALSE)</f>
        <v>10.5</v>
      </c>
      <c r="M35">
        <f>VLOOKUP(B35,'W06'!$A$3:$B$100,2, FALSE)</f>
        <v>6</v>
      </c>
      <c r="N35">
        <f>VLOOKUP(B35,'W07'!$A$3:$B$100,2, FALSE)</f>
        <v>10.5</v>
      </c>
      <c r="O35">
        <f>VLOOKUP(B35,'W08'!$A$3:$B$100,2, FALSE)</f>
        <v>9</v>
      </c>
      <c r="P35">
        <f>VLOOKUP(B35,'W09'!$A$3:$B$100,2, FALSE)</f>
        <v>14</v>
      </c>
      <c r="Q35">
        <f>VLOOKUP(B35,'W10'!$A$3:$B$100,2, FALSE)</f>
        <v>7.5</v>
      </c>
      <c r="R35">
        <f>VLOOKUP(B35,'W11'!$A$3:$B$100,2, FALSE)</f>
        <v>9</v>
      </c>
      <c r="S35">
        <f>VLOOKUP(B35,'W12'!$A$3:$B$100,2, FALSE)</f>
        <v>8</v>
      </c>
      <c r="T35">
        <f>VLOOKUP(B35,'W13'!$A$3:$B$100,2, FALSE)</f>
        <v>8</v>
      </c>
      <c r="U35">
        <f>VLOOKUP(B35,'W14'!$A$3:$B$100,2, FALSE)</f>
        <v>12</v>
      </c>
      <c r="V35">
        <f>VLOOKUP(B35,'W15'!$A$3:$B$100,2, FALSE)</f>
        <v>4</v>
      </c>
      <c r="W35">
        <f>VLOOKUP(B35,'Bowls and Playoffs'!$A$3:$B$100,2, FALSE)</f>
        <v>15.5</v>
      </c>
      <c r="X35" s="1">
        <f t="shared" si="4"/>
        <v>136</v>
      </c>
      <c r="Z35" s="34" t="s">
        <v>182</v>
      </c>
      <c r="AA35" s="34" t="s">
        <v>182</v>
      </c>
      <c r="AB35">
        <f>VLOOKUP(B35,'W03'!$A$3:$C$100,3, FALSE)</f>
        <v>2</v>
      </c>
      <c r="AC35">
        <f>VLOOKUP(B35,'W04'!$A$3:$C$100,3, FALSE)</f>
        <v>1</v>
      </c>
      <c r="AD35">
        <f>VLOOKUP(B35,'W05'!$A$3:$C$100,3, FALSE)</f>
        <v>1</v>
      </c>
      <c r="AE35">
        <f>VLOOKUP(B35,'W06'!$A$3:$C$100,3, FALSE)</f>
        <v>1</v>
      </c>
      <c r="AF35">
        <f>VLOOKUP(B35,'W07'!$A$3:$C$100,3, FALSE)</f>
        <v>0</v>
      </c>
      <c r="AG35">
        <f>VLOOKUP(B35,'W08'!$A$3:$C$100,3, FALSE)</f>
        <v>1</v>
      </c>
      <c r="AH35">
        <f>VLOOKUP(B35,'W09'!$A$3:$C$100,3, FALSE)</f>
        <v>1</v>
      </c>
      <c r="AI35">
        <f>VLOOKUP(B35,'W10'!$A$3:$C$100,3, FALSE)</f>
        <v>1</v>
      </c>
      <c r="AJ35">
        <f>VLOOKUP(B35,'W11'!$A$3:$C$100,3, FALSE)</f>
        <v>1</v>
      </c>
      <c r="AK35">
        <f>VLOOKUP(B35,'W12'!$A$3:$C$100,3, FALSE)</f>
        <v>1</v>
      </c>
      <c r="AL35">
        <f>VLOOKUP(B35,'W13'!$A$3:$C$100,3, FALSE)</f>
        <v>1</v>
      </c>
      <c r="AM35">
        <f>VLOOKUP(B35,'W14'!$A$3:$C$100,3, FALSE)</f>
        <v>1</v>
      </c>
      <c r="AN35">
        <f>VLOOKUP(B35,'W15'!$A$3:$C$100,3, FALSE)</f>
        <v>2</v>
      </c>
      <c r="AO35">
        <f>VLOOKUP(B35,'Bowls and Playoffs'!$A$3:$C$100,3, FALSE)</f>
        <v>5</v>
      </c>
      <c r="AP35" s="1">
        <f t="shared" si="5"/>
        <v>19</v>
      </c>
    </row>
    <row r="36" spans="1:42" x14ac:dyDescent="0.25">
      <c r="A36" s="31">
        <v>34</v>
      </c>
      <c r="B36" s="17" t="s">
        <v>224</v>
      </c>
      <c r="C36" s="4">
        <f t="shared" si="0"/>
        <v>136</v>
      </c>
      <c r="D36" s="4">
        <f>$X$43-$H$43-$I$43</f>
        <v>270</v>
      </c>
      <c r="E36" s="11">
        <f t="shared" si="2"/>
        <v>0.50370370370370365</v>
      </c>
      <c r="F36" s="5">
        <f t="shared" si="6"/>
        <v>17</v>
      </c>
      <c r="H36" s="34" t="s">
        <v>182</v>
      </c>
      <c r="I36" s="34" t="s">
        <v>182</v>
      </c>
      <c r="J36">
        <f>VLOOKUP(B36,'W03'!$A$3:$B$100,2, FALSE)</f>
        <v>7</v>
      </c>
      <c r="K36">
        <f>VLOOKUP(B36,'W04'!$A$3:$B$100,2, FALSE)</f>
        <v>10</v>
      </c>
      <c r="L36">
        <f>VLOOKUP(B36,'W05'!$A$3:$B$100,2, FALSE)</f>
        <v>11.5</v>
      </c>
      <c r="M36">
        <f>VLOOKUP(B36,'W06'!$A$3:$B$100,2, FALSE)</f>
        <v>12</v>
      </c>
      <c r="N36">
        <f>VLOOKUP(B36,'W07'!$A$3:$B$100,2, FALSE)</f>
        <v>13.5</v>
      </c>
      <c r="O36">
        <f>VLOOKUP(B36,'W08'!$A$3:$B$100,2, FALSE)</f>
        <v>9</v>
      </c>
      <c r="P36">
        <f>VLOOKUP(B36,'W09'!$A$3:$B$100,2, FALSE)</f>
        <v>14</v>
      </c>
      <c r="Q36">
        <f>VLOOKUP(B36,'W10'!$A$3:$B$100,2, FALSE)</f>
        <v>7.5</v>
      </c>
      <c r="R36">
        <f>VLOOKUP(B36,'W11'!$A$3:$B$100,2, FALSE)</f>
        <v>7</v>
      </c>
      <c r="S36">
        <f>VLOOKUP(B36,'W12'!$A$3:$B$100,2, FALSE)</f>
        <v>11</v>
      </c>
      <c r="T36">
        <f>VLOOKUP(B36,'W13'!$A$3:$B$100,2, FALSE)</f>
        <v>9</v>
      </c>
      <c r="U36">
        <f>VLOOKUP(B36,'W14'!$A$3:$B$100,2, FALSE)</f>
        <v>7</v>
      </c>
      <c r="V36">
        <f>VLOOKUP(B36,'W15'!$A$3:$B$100,2, FALSE)</f>
        <v>3</v>
      </c>
      <c r="W36">
        <f>VLOOKUP(B36,'Bowls and Playoffs'!$A$3:$B$100,2, FALSE)</f>
        <v>14.5</v>
      </c>
      <c r="X36" s="1">
        <f t="shared" si="4"/>
        <v>136</v>
      </c>
      <c r="Z36" s="34" t="s">
        <v>182</v>
      </c>
      <c r="AA36" s="34" t="s">
        <v>182</v>
      </c>
      <c r="AB36">
        <f>VLOOKUP(B36,'W03'!$A$3:$C$100,3, FALSE)</f>
        <v>1</v>
      </c>
      <c r="AC36">
        <f>VLOOKUP(B36,'W04'!$A$3:$C$100,3, FALSE)</f>
        <v>2</v>
      </c>
      <c r="AD36">
        <f>VLOOKUP(B36,'W05'!$A$3:$C$100,3, FALSE)</f>
        <v>2</v>
      </c>
      <c r="AE36">
        <f>VLOOKUP(B36,'W06'!$A$3:$C$100,3, FALSE)</f>
        <v>2</v>
      </c>
      <c r="AF36">
        <f>VLOOKUP(B36,'W07'!$A$3:$C$100,3, FALSE)</f>
        <v>2</v>
      </c>
      <c r="AG36">
        <f>VLOOKUP(B36,'W08'!$A$3:$C$100,3, FALSE)</f>
        <v>1</v>
      </c>
      <c r="AH36">
        <f>VLOOKUP(B36,'W09'!$A$3:$C$100,3, FALSE)</f>
        <v>0</v>
      </c>
      <c r="AI36">
        <f>VLOOKUP(B36,'W10'!$A$3:$C$100,3, FALSE)</f>
        <v>1</v>
      </c>
      <c r="AJ36">
        <f>VLOOKUP(B36,'W11'!$A$3:$C$100,3, FALSE)</f>
        <v>1</v>
      </c>
      <c r="AK36">
        <f>VLOOKUP(B36,'W12'!$A$3:$C$100,3, FALSE)</f>
        <v>1</v>
      </c>
      <c r="AL36">
        <f>VLOOKUP(B36,'W13'!$A$3:$C$100,3, FALSE)</f>
        <v>0</v>
      </c>
      <c r="AM36">
        <f>VLOOKUP(B36,'W14'!$A$3:$C$100,3, FALSE)</f>
        <v>1</v>
      </c>
      <c r="AN36">
        <f>VLOOKUP(B36,'W15'!$A$3:$C$100,3, FALSE)</f>
        <v>1</v>
      </c>
      <c r="AO36">
        <f>VLOOKUP(B36,'Bowls and Playoffs'!$A$3:$C$100,3, FALSE)</f>
        <v>2</v>
      </c>
      <c r="AP36" s="1">
        <f t="shared" si="5"/>
        <v>17</v>
      </c>
    </row>
    <row r="37" spans="1:42" x14ac:dyDescent="0.25">
      <c r="A37" s="31">
        <v>35</v>
      </c>
      <c r="B37" s="17" t="s">
        <v>71</v>
      </c>
      <c r="C37" s="4">
        <f t="shared" si="0"/>
        <v>129</v>
      </c>
      <c r="D37" s="4">
        <f>$X$43</f>
        <v>310</v>
      </c>
      <c r="E37" s="11">
        <f t="shared" si="2"/>
        <v>0.41612903225806452</v>
      </c>
      <c r="F37" s="5">
        <f t="shared" si="6"/>
        <v>8</v>
      </c>
      <c r="H37">
        <f>VLOOKUP(B37,'W01'!$A$3:$B$100,2, FALSE)</f>
        <v>5</v>
      </c>
      <c r="I37">
        <f>VLOOKUP(B37,'W02'!$A$3:$B$100,2, FALSE)</f>
        <v>6</v>
      </c>
      <c r="J37">
        <f>VLOOKUP(B37,'W03'!$A$3:$B$100,2, FALSE)</f>
        <v>10</v>
      </c>
      <c r="K37">
        <f>VLOOKUP(B37,'W04'!$A$3:$B$100,2, FALSE)</f>
        <v>9</v>
      </c>
      <c r="L37">
        <f>VLOOKUP(B37,'W05'!$A$3:$B$100,2, FALSE)</f>
        <v>11.5</v>
      </c>
      <c r="M37">
        <f>VLOOKUP(B37,'W06'!$A$3:$B$100,2, FALSE)</f>
        <v>7</v>
      </c>
      <c r="N37">
        <f>VLOOKUP(B37,'W07'!$A$3:$B$100,2, FALSE)</f>
        <v>9.5</v>
      </c>
      <c r="O37">
        <f>VLOOKUP(B37,'W08'!$A$3:$B$100,2, FALSE)</f>
        <v>9</v>
      </c>
      <c r="P37">
        <f>VLOOKUP(B37,'W09'!$A$3:$B$100,2, FALSE)</f>
        <v>12</v>
      </c>
      <c r="Q37">
        <f>VLOOKUP(B37,'W10'!$A$3:$B$100,2, FALSE)</f>
        <v>5.5</v>
      </c>
      <c r="R37">
        <f>VLOOKUP(B37,'W11'!$A$3:$B$100,2, FALSE)</f>
        <v>7</v>
      </c>
      <c r="S37">
        <f>VLOOKUP(B37,'W12'!$A$3:$B$100,2, FALSE)</f>
        <v>6</v>
      </c>
      <c r="T37">
        <f>VLOOKUP(B37,'W13'!$A$3:$B$100,2, FALSE)</f>
        <v>7</v>
      </c>
      <c r="U37">
        <f>VLOOKUP(B37,'W14'!$A$3:$B$100,2, FALSE)</f>
        <v>11</v>
      </c>
      <c r="V37">
        <f>VLOOKUP(B37,'W15'!$A$3:$B$100,2, FALSE)</f>
        <v>4</v>
      </c>
      <c r="W37">
        <f>VLOOKUP(B37,'Bowls and Playoffs'!$A$3:$B$100,2, FALSE)</f>
        <v>9.5</v>
      </c>
      <c r="X37" s="1">
        <f t="shared" si="4"/>
        <v>129</v>
      </c>
      <c r="Z37">
        <f>VLOOKUP(B37,'W01'!$A$3:$C$100,3, FALSE)</f>
        <v>0</v>
      </c>
      <c r="AA37">
        <f>VLOOKUP(B37,'W02'!$A$3:$C$100,3, FALSE)</f>
        <v>0</v>
      </c>
      <c r="AB37">
        <f>VLOOKUP(B37,'W03'!$A$3:$C$100,3, FALSE)</f>
        <v>0</v>
      </c>
      <c r="AC37">
        <f>VLOOKUP(B37,'W04'!$A$3:$C$100,3, FALSE)</f>
        <v>0</v>
      </c>
      <c r="AD37">
        <f>VLOOKUP(B37,'W05'!$A$3:$C$100,3, FALSE)</f>
        <v>0.5</v>
      </c>
      <c r="AE37">
        <f>VLOOKUP(B37,'W06'!$A$3:$C$100,3, FALSE)</f>
        <v>0</v>
      </c>
      <c r="AF37">
        <f>VLOOKUP(B37,'W07'!$A$3:$C$100,3, FALSE)</f>
        <v>1</v>
      </c>
      <c r="AG37">
        <f>VLOOKUP(B37,'W08'!$A$3:$C$100,3, FALSE)</f>
        <v>1</v>
      </c>
      <c r="AH37">
        <f>VLOOKUP(B37,'W09'!$A$3:$C$100,3, FALSE)</f>
        <v>0</v>
      </c>
      <c r="AI37">
        <f>VLOOKUP(B37,'W10'!$A$3:$C$100,3, FALSE)</f>
        <v>0.5</v>
      </c>
      <c r="AJ37">
        <f>VLOOKUP(B37,'W11'!$A$3:$C$100,3, FALSE)</f>
        <v>1</v>
      </c>
      <c r="AK37">
        <f>VLOOKUP(B37,'W12'!$A$3:$C$100,3, FALSE)</f>
        <v>0</v>
      </c>
      <c r="AL37">
        <f>VLOOKUP(B37,'W13'!$A$3:$C$100,3, FALSE)</f>
        <v>1</v>
      </c>
      <c r="AM37">
        <f>VLOOKUP(B37,'W14'!$A$3:$C$100,3, FALSE)</f>
        <v>0</v>
      </c>
      <c r="AN37">
        <f>VLOOKUP(B37,'W15'!$A$3:$C$100,3, FALSE)</f>
        <v>1</v>
      </c>
      <c r="AO37">
        <f>VLOOKUP(B37,'Bowls and Playoffs'!$A$3:$C$100,3, FALSE)</f>
        <v>2</v>
      </c>
      <c r="AP37" s="1">
        <f t="shared" si="5"/>
        <v>8</v>
      </c>
    </row>
    <row r="38" spans="1:42" x14ac:dyDescent="0.25">
      <c r="A38" s="31">
        <v>36</v>
      </c>
      <c r="B38" s="17" t="s">
        <v>138</v>
      </c>
      <c r="C38" s="4">
        <f t="shared" si="0"/>
        <v>123.5</v>
      </c>
      <c r="D38" s="4">
        <f>$X$43-$W$43</f>
        <v>286</v>
      </c>
      <c r="E38" s="11">
        <f t="shared" si="2"/>
        <v>0.43181818181818182</v>
      </c>
      <c r="F38" s="5">
        <f t="shared" si="6"/>
        <v>9.5</v>
      </c>
      <c r="H38">
        <f>VLOOKUP(B38,'W01'!$A$3:$B$100,2, FALSE)</f>
        <v>10</v>
      </c>
      <c r="I38">
        <f>VLOOKUP(B38,'W02'!$A$3:$B$100,2, FALSE)</f>
        <v>11</v>
      </c>
      <c r="J38">
        <f>VLOOKUP(B38,'W03'!$A$3:$B$100,2, FALSE)</f>
        <v>12</v>
      </c>
      <c r="K38">
        <f>VLOOKUP(B38,'W04'!$A$3:$B$100,2, FALSE)</f>
        <v>12</v>
      </c>
      <c r="L38">
        <f>VLOOKUP(B38,'W05'!$A$3:$B$100,2, FALSE)</f>
        <v>11.5</v>
      </c>
      <c r="M38">
        <f>VLOOKUP(B38,'W06'!$A$3:$B$100,2, FALSE)</f>
        <v>8</v>
      </c>
      <c r="N38">
        <f>VLOOKUP(B38,'W07'!$A$3:$B$100,2, FALSE)</f>
        <v>9.5</v>
      </c>
      <c r="O38">
        <f>VLOOKUP(B38,'W08'!$A$3:$B$100,2, FALSE)</f>
        <v>11</v>
      </c>
      <c r="P38">
        <f>VLOOKUP(B38,'W09'!$A$3:$B$100,2, FALSE)</f>
        <v>10</v>
      </c>
      <c r="Q38">
        <f>VLOOKUP(B38,'W10'!$A$3:$B$100,2, FALSE)</f>
        <v>6.5</v>
      </c>
      <c r="R38">
        <f>VLOOKUP(B38,'W11'!$A$3:$B$100,2, FALSE)</f>
        <v>7</v>
      </c>
      <c r="S38">
        <f>VLOOKUP(B38,'W12'!$A$3:$B$100,2, FALSE)</f>
        <v>4</v>
      </c>
      <c r="T38">
        <f>VLOOKUP(B38,'W13'!$A$3:$B$100,2, FALSE)</f>
        <v>5</v>
      </c>
      <c r="U38">
        <f>VLOOKUP(B38,'W14'!$A$3:$B$100,2, FALSE)</f>
        <v>5</v>
      </c>
      <c r="V38">
        <f>VLOOKUP(B38,'W15'!$A$3:$B$100,2, FALSE)</f>
        <v>1</v>
      </c>
      <c r="W38" s="34" t="s">
        <v>182</v>
      </c>
      <c r="X38" s="1">
        <f t="shared" si="4"/>
        <v>123.5</v>
      </c>
      <c r="Z38">
        <f>VLOOKUP(B38,'W01'!$A$3:$C$100,3, FALSE)</f>
        <v>2</v>
      </c>
      <c r="AA38">
        <f>VLOOKUP(B38,'W02'!$A$3:$C$100,3, FALSE)</f>
        <v>1</v>
      </c>
      <c r="AB38">
        <f>VLOOKUP(B38,'W03'!$A$3:$C$100,3, FALSE)</f>
        <v>1</v>
      </c>
      <c r="AC38">
        <f>VLOOKUP(B38,'W04'!$A$3:$C$100,3, FALSE)</f>
        <v>0</v>
      </c>
      <c r="AD38">
        <f>VLOOKUP(B38,'W05'!$A$3:$C$100,3, FALSE)</f>
        <v>0</v>
      </c>
      <c r="AE38">
        <f>VLOOKUP(B38,'W06'!$A$3:$C$100,3, FALSE)</f>
        <v>1</v>
      </c>
      <c r="AF38">
        <f>VLOOKUP(B38,'W07'!$A$3:$C$100,3, FALSE)</f>
        <v>1</v>
      </c>
      <c r="AG38">
        <f>VLOOKUP(B38,'W08'!$A$3:$C$100,3, FALSE)</f>
        <v>2</v>
      </c>
      <c r="AH38">
        <f>VLOOKUP(B38,'W09'!$A$3:$C$100,3, FALSE)</f>
        <v>1</v>
      </c>
      <c r="AI38">
        <f>VLOOKUP(B38,'W10'!$A$3:$C$100,3, FALSE)</f>
        <v>0.5</v>
      </c>
      <c r="AJ38">
        <f>VLOOKUP(B38,'W11'!$A$3:$C$100,3, FALSE)</f>
        <v>0</v>
      </c>
      <c r="AK38">
        <f>VLOOKUP(B38,'W12'!$A$3:$C$100,3, FALSE)</f>
        <v>0</v>
      </c>
      <c r="AL38">
        <f>VLOOKUP(B38,'W13'!$A$3:$C$100,3, FALSE)</f>
        <v>0</v>
      </c>
      <c r="AM38">
        <f>VLOOKUP(B38,'W14'!$A$3:$C$100,3, FALSE)</f>
        <v>0</v>
      </c>
      <c r="AN38">
        <f>VLOOKUP(B38,'W15'!$A$3:$C$100,3, FALSE)</f>
        <v>0</v>
      </c>
      <c r="AO38" s="34" t="s">
        <v>182</v>
      </c>
      <c r="AP38" s="1">
        <f t="shared" si="5"/>
        <v>9.5</v>
      </c>
    </row>
    <row r="39" spans="1:42" x14ac:dyDescent="0.25">
      <c r="A39" s="31">
        <v>37</v>
      </c>
      <c r="B39" s="68" t="s">
        <v>89</v>
      </c>
      <c r="C39" s="4">
        <f t="shared" si="0"/>
        <v>113</v>
      </c>
      <c r="D39" s="4">
        <f>$X$43-$T$43-$U$43-$V$43</f>
        <v>264</v>
      </c>
      <c r="E39" s="11">
        <f t="shared" si="2"/>
        <v>0.42803030303030304</v>
      </c>
      <c r="F39" s="5">
        <f t="shared" si="6"/>
        <v>10</v>
      </c>
      <c r="H39">
        <f>VLOOKUP(B39,'W01'!$A$3:$B$100,2, FALSE)</f>
        <v>9</v>
      </c>
      <c r="I39">
        <f>VLOOKUP(B39,'W02'!$A$3:$B$100,2, FALSE)</f>
        <v>7</v>
      </c>
      <c r="J39">
        <f>VLOOKUP(B39,'W03'!$A$3:$B$100,2, FALSE)</f>
        <v>12</v>
      </c>
      <c r="K39">
        <f>VLOOKUP(B39,'W04'!$A$3:$B$100,2, FALSE)</f>
        <v>10</v>
      </c>
      <c r="L39">
        <f>VLOOKUP(B39,'W05'!$A$3:$B$100,2, FALSE)</f>
        <v>13.5</v>
      </c>
      <c r="M39">
        <f>VLOOKUP(B39,'W06'!$A$3:$B$100,2, FALSE)</f>
        <v>10</v>
      </c>
      <c r="N39">
        <f>VLOOKUP(B39,'W07'!$A$3:$B$100,2, FALSE)</f>
        <v>10.5</v>
      </c>
      <c r="O39">
        <f>VLOOKUP(B39,'W08'!$A$3:$B$100,2, FALSE)</f>
        <v>11</v>
      </c>
      <c r="P39">
        <f>VLOOKUP(B39,'W09'!$A$3:$B$100,2, FALSE)</f>
        <v>8</v>
      </c>
      <c r="Q39">
        <f>VLOOKUP(B39,'W10'!$A$3:$B$100,2, FALSE)</f>
        <v>4.5</v>
      </c>
      <c r="R39">
        <f>VLOOKUP(B39,'W11'!$A$3:$B$100,2, FALSE)</f>
        <v>3</v>
      </c>
      <c r="S39">
        <f>VLOOKUP(B39,'W12'!$A$3:$B$100,2, FALSE)</f>
        <v>4</v>
      </c>
      <c r="T39" s="34" t="s">
        <v>182</v>
      </c>
      <c r="U39" s="34" t="s">
        <v>182</v>
      </c>
      <c r="V39" s="34" t="s">
        <v>182</v>
      </c>
      <c r="W39">
        <f>VLOOKUP(B39,'Bowls and Playoffs'!$A$3:$B$100,2, FALSE)</f>
        <v>10.5</v>
      </c>
      <c r="X39" s="1">
        <f t="shared" si="4"/>
        <v>113</v>
      </c>
      <c r="Z39">
        <f>VLOOKUP(B39,'W01'!$A$3:$C$100,3, FALSE)</f>
        <v>2</v>
      </c>
      <c r="AA39">
        <f>VLOOKUP(B39,'W02'!$A$3:$C$100,3, FALSE)</f>
        <v>0</v>
      </c>
      <c r="AB39">
        <f>VLOOKUP(B39,'W03'!$A$3:$C$100,3, FALSE)</f>
        <v>1</v>
      </c>
      <c r="AC39">
        <f>VLOOKUP(B39,'W04'!$A$3:$C$100,3, FALSE)</f>
        <v>1</v>
      </c>
      <c r="AD39">
        <f>VLOOKUP(B39,'W05'!$A$3:$C$100,3, FALSE)</f>
        <v>1</v>
      </c>
      <c r="AE39">
        <f>VLOOKUP(B39,'W06'!$A$3:$C$100,3, FALSE)</f>
        <v>1</v>
      </c>
      <c r="AF39">
        <f>VLOOKUP(B39,'W07'!$A$3:$C$100,3, FALSE)</f>
        <v>1</v>
      </c>
      <c r="AG39">
        <f>VLOOKUP(B39,'W08'!$A$3:$C$100,3, FALSE)</f>
        <v>1</v>
      </c>
      <c r="AH39">
        <f>VLOOKUP(B39,'W09'!$A$3:$C$100,3, FALSE)</f>
        <v>0</v>
      </c>
      <c r="AI39">
        <f>VLOOKUP(B39,'W10'!$A$3:$C$100,3, FALSE)</f>
        <v>0</v>
      </c>
      <c r="AJ39">
        <f>VLOOKUP(B39,'W11'!$A$3:$C$100,3, FALSE)</f>
        <v>0</v>
      </c>
      <c r="AK39">
        <f>VLOOKUP(B39,'W12'!$A$3:$C$100,3, FALSE)</f>
        <v>0</v>
      </c>
      <c r="AL39" s="34" t="s">
        <v>182</v>
      </c>
      <c r="AM39" s="34" t="s">
        <v>182</v>
      </c>
      <c r="AN39" s="34" t="s">
        <v>182</v>
      </c>
      <c r="AO39">
        <f>VLOOKUP(B39,'Bowls and Playoffs'!$A$3:$C$100,3, FALSE)</f>
        <v>2</v>
      </c>
      <c r="AP39" s="1">
        <f t="shared" si="5"/>
        <v>10</v>
      </c>
    </row>
    <row r="40" spans="1:42" x14ac:dyDescent="0.25">
      <c r="A40" s="31">
        <v>38</v>
      </c>
      <c r="B40" s="17" t="s">
        <v>97</v>
      </c>
      <c r="C40" s="4">
        <f t="shared" si="0"/>
        <v>72</v>
      </c>
      <c r="D40" s="4">
        <f>$X$43-$Q$43-$R$43-$S$43-$T$43-$U$43-$V$43-$W$43</f>
        <v>180</v>
      </c>
      <c r="E40" s="11">
        <f t="shared" si="2"/>
        <v>0.4</v>
      </c>
      <c r="F40" s="5">
        <f t="shared" si="6"/>
        <v>5</v>
      </c>
      <c r="H40">
        <f>VLOOKUP(B40,'W01'!$A$3:$B$100,2, FALSE)</f>
        <v>11</v>
      </c>
      <c r="I40">
        <f>VLOOKUP(B40,'W02'!$A$3:$B$100,2, FALSE)</f>
        <v>7</v>
      </c>
      <c r="J40">
        <f>VLOOKUP(B40,'W03'!$A$3:$B$100,2, FALSE)</f>
        <v>14</v>
      </c>
      <c r="K40">
        <f>VLOOKUP(B40,'W04'!$A$3:$B$100,2, FALSE)</f>
        <v>10</v>
      </c>
      <c r="L40">
        <f>VLOOKUP(B40,'W05'!$A$3:$B$100,2, FALSE)</f>
        <v>9.5</v>
      </c>
      <c r="M40">
        <f>VLOOKUP(B40,'W06'!$A$3:$B$100,2, FALSE)</f>
        <v>5</v>
      </c>
      <c r="N40">
        <f>VLOOKUP(B40,'W07'!$A$3:$B$100,2, FALSE)</f>
        <v>3.5</v>
      </c>
      <c r="O40">
        <f>VLOOKUP(B40,'W08'!$A$3:$B$100,2, FALSE)</f>
        <v>4</v>
      </c>
      <c r="P40">
        <f>VLOOKUP(B40,'W09'!$A$3:$B$100,2, FALSE)</f>
        <v>8</v>
      </c>
      <c r="Q40" s="34" t="s">
        <v>182</v>
      </c>
      <c r="R40" s="34" t="s">
        <v>182</v>
      </c>
      <c r="S40" s="34" t="s">
        <v>182</v>
      </c>
      <c r="T40" s="34" t="s">
        <v>182</v>
      </c>
      <c r="U40" s="34" t="s">
        <v>182</v>
      </c>
      <c r="V40" s="34" t="s">
        <v>182</v>
      </c>
      <c r="W40" s="34" t="s">
        <v>182</v>
      </c>
      <c r="X40" s="1">
        <f t="shared" si="4"/>
        <v>72</v>
      </c>
      <c r="Z40">
        <f>VLOOKUP(B40,'W01'!$A$3:$C$100,3, FALSE)</f>
        <v>2</v>
      </c>
      <c r="AA40">
        <f>VLOOKUP(B40,'W02'!$A$3:$C$100,3, FALSE)</f>
        <v>0</v>
      </c>
      <c r="AB40">
        <f>VLOOKUP(B40,'W03'!$A$3:$C$100,3, FALSE)</f>
        <v>0</v>
      </c>
      <c r="AC40">
        <f>VLOOKUP(B40,'W04'!$A$3:$C$100,3, FALSE)</f>
        <v>1</v>
      </c>
      <c r="AD40">
        <f>VLOOKUP(B40,'W05'!$A$3:$C$100,3, FALSE)</f>
        <v>2</v>
      </c>
      <c r="AE40">
        <f>VLOOKUP(B40,'W06'!$A$3:$C$100,3, FALSE)</f>
        <v>0</v>
      </c>
      <c r="AF40">
        <f>VLOOKUP(B40,'W07'!$A$3:$C$100,3, FALSE)</f>
        <v>0</v>
      </c>
      <c r="AG40">
        <f>VLOOKUP(B40,'W08'!$A$3:$C$100,3, FALSE)</f>
        <v>0</v>
      </c>
      <c r="AH40">
        <f>VLOOKUP(B40,'W09'!$A$3:$C$100,3, FALSE)</f>
        <v>0</v>
      </c>
      <c r="AI40" s="34" t="s">
        <v>182</v>
      </c>
      <c r="AJ40" s="34" t="s">
        <v>182</v>
      </c>
      <c r="AK40" s="34" t="s">
        <v>182</v>
      </c>
      <c r="AL40" s="34" t="s">
        <v>182</v>
      </c>
      <c r="AM40" s="34" t="s">
        <v>182</v>
      </c>
      <c r="AN40" s="34" t="s">
        <v>182</v>
      </c>
      <c r="AO40" s="34" t="s">
        <v>182</v>
      </c>
      <c r="AP40" s="1">
        <f t="shared" si="5"/>
        <v>5</v>
      </c>
    </row>
    <row r="41" spans="1:42" x14ac:dyDescent="0.25">
      <c r="B41" s="20"/>
      <c r="C41" s="12"/>
      <c r="D41" s="12"/>
      <c r="E41" s="13"/>
      <c r="F41" s="14"/>
    </row>
    <row r="42" spans="1:42" ht="15.75" thickBot="1" x14ac:dyDescent="0.3">
      <c r="B42" s="18" t="s">
        <v>55</v>
      </c>
      <c r="C42" s="6">
        <f>X42</f>
        <v>157.5</v>
      </c>
      <c r="D42" s="6">
        <f>$X$43</f>
        <v>310</v>
      </c>
      <c r="E42" s="15">
        <f>C42/D42</f>
        <v>0.50806451612903225</v>
      </c>
      <c r="F42" s="7">
        <f>AP42</f>
        <v>16</v>
      </c>
      <c r="H42">
        <f>VLOOKUP(B42,'W01'!$A$3:$B$100,2, FALSE)</f>
        <v>8.5</v>
      </c>
      <c r="I42">
        <f>VLOOKUP(B42,'W02'!$A$3:$B$100,2, FALSE)</f>
        <v>7</v>
      </c>
      <c r="J42">
        <f>VLOOKUP(B42,'W03'!$A$3:$B$100,2, FALSE)</f>
        <v>12</v>
      </c>
      <c r="K42">
        <f>VLOOKUP(B42,'W04'!$A$3:$B$100,2, FALSE)</f>
        <v>10</v>
      </c>
      <c r="L42">
        <f>VLOOKUP(B42,'W05'!$A$3:$B$100,2, FALSE)</f>
        <v>13.5</v>
      </c>
      <c r="M42">
        <f>VLOOKUP(B42,'W06'!$A$3:$B$100,2, FALSE)</f>
        <v>7</v>
      </c>
      <c r="N42">
        <f>VLOOKUP(B42,'W07'!$A$3:$B$100,2, FALSE)</f>
        <v>9.5</v>
      </c>
      <c r="O42">
        <f>VLOOKUP(B42,'W08'!$A$3:$B$100,2, FALSE)</f>
        <v>9</v>
      </c>
      <c r="P42">
        <f>VLOOKUP(B42,'W09'!$A$3:$B$100,2, FALSE)</f>
        <v>13</v>
      </c>
      <c r="Q42">
        <f>VLOOKUP(B42,'W10'!$A$3:$B$100,2, FALSE)</f>
        <v>9.5</v>
      </c>
      <c r="R42">
        <f>VLOOKUP(B42,'W11'!$A$3:$B$100,2, FALSE)</f>
        <v>11</v>
      </c>
      <c r="S42">
        <f>VLOOKUP(B42,'W12'!$A$3:$B$100,2, FALSE)</f>
        <v>8</v>
      </c>
      <c r="T42">
        <f>VLOOKUP(B42,'W13'!$A$3:$B$100,2, FALSE)</f>
        <v>9</v>
      </c>
      <c r="U42">
        <f>VLOOKUP(B42,'W14'!$A$3:$B$100,2, FALSE)</f>
        <v>13</v>
      </c>
      <c r="V42">
        <f>VLOOKUP(B42,'W15'!$A$3:$B$100,2, FALSE)</f>
        <v>4</v>
      </c>
      <c r="W42">
        <f>VLOOKUP(B42,'Bowls and Playoffs'!$A$3:$B$100,2, FALSE)</f>
        <v>13.5</v>
      </c>
      <c r="X42" s="1">
        <f t="shared" ref="X42" si="7">SUM(H42:W42)</f>
        <v>157.5</v>
      </c>
      <c r="Z42">
        <f>VLOOKUP(B42,'W01'!$A$3:$C$100,3, FALSE)</f>
        <v>1</v>
      </c>
      <c r="AA42">
        <f>VLOOKUP(B42,'W02'!$A$3:$C$100,3, FALSE)</f>
        <v>0</v>
      </c>
      <c r="AB42">
        <f>VLOOKUP(B42,'W03'!$A$3:$C$100,3, FALSE)</f>
        <v>1</v>
      </c>
      <c r="AC42">
        <f>VLOOKUP(B42,'W04'!$A$3:$C$100,3, FALSE)</f>
        <v>1</v>
      </c>
      <c r="AD42">
        <f>VLOOKUP(B42,'W05'!$A$3:$C$100,3, FALSE)</f>
        <v>1</v>
      </c>
      <c r="AE42">
        <f>VLOOKUP(B42,'W06'!$A$3:$C$100,3, FALSE)</f>
        <v>0</v>
      </c>
      <c r="AF42">
        <f>VLOOKUP(B42,'W07'!$A$3:$C$100,3, FALSE)</f>
        <v>1</v>
      </c>
      <c r="AG42">
        <f>VLOOKUP(B42,'W08'!$A$3:$C$100,3, FALSE)</f>
        <v>2</v>
      </c>
      <c r="AH42">
        <f>VLOOKUP(B42,'W09'!$A$3:$C$100,3, FALSE)</f>
        <v>2</v>
      </c>
      <c r="AI42">
        <f>VLOOKUP(B42,'W10'!$A$3:$C$100,3, FALSE)</f>
        <v>0</v>
      </c>
      <c r="AJ42">
        <f>VLOOKUP(B42,'W11'!$A$3:$C$100,3, FALSE)</f>
        <v>0</v>
      </c>
      <c r="AK42">
        <f>VLOOKUP(B42,'W12'!$A$3:$C$100,3, FALSE)</f>
        <v>0</v>
      </c>
      <c r="AL42">
        <f>VLOOKUP(B42,'W13'!$A$3:$C$100,3, FALSE)</f>
        <v>0</v>
      </c>
      <c r="AM42">
        <f>VLOOKUP(B42,'W14'!$A$3:$C$100,3, FALSE)</f>
        <v>2</v>
      </c>
      <c r="AN42">
        <f>VLOOKUP(B42,'W15'!$A$3:$C$100,3, FALSE)</f>
        <v>1</v>
      </c>
      <c r="AO42">
        <f>VLOOKUP(B42,'Bowls and Playoffs'!$A$3:$C$100,3, FALSE)</f>
        <v>4</v>
      </c>
      <c r="AP42" s="1">
        <f t="shared" ref="AP42" si="8">SUM(Z42:AO42)</f>
        <v>16</v>
      </c>
    </row>
    <row r="43" spans="1:42" x14ac:dyDescent="0.25">
      <c r="H43">
        <v>20</v>
      </c>
      <c r="I43">
        <v>20</v>
      </c>
      <c r="J43">
        <v>20</v>
      </c>
      <c r="K43">
        <v>20</v>
      </c>
      <c r="L43">
        <v>20</v>
      </c>
      <c r="M43">
        <v>20</v>
      </c>
      <c r="N43">
        <v>20</v>
      </c>
      <c r="O43">
        <v>20</v>
      </c>
      <c r="P43">
        <v>20</v>
      </c>
      <c r="Q43">
        <v>20</v>
      </c>
      <c r="R43">
        <v>20</v>
      </c>
      <c r="S43">
        <v>20</v>
      </c>
      <c r="T43">
        <v>20</v>
      </c>
      <c r="U43">
        <v>20</v>
      </c>
      <c r="V43">
        <v>6</v>
      </c>
      <c r="W43" s="69">
        <v>24</v>
      </c>
      <c r="X43" s="30">
        <f>SUM(H43:W43)</f>
        <v>310</v>
      </c>
    </row>
    <row r="45" spans="1:42" x14ac:dyDescent="0.25">
      <c r="B45" s="19" t="s">
        <v>36</v>
      </c>
      <c r="C45" s="4">
        <f>$X$45</f>
        <v>155</v>
      </c>
      <c r="D45" s="4">
        <f>$X$43</f>
        <v>310</v>
      </c>
      <c r="E45" s="11">
        <f>C45/D45</f>
        <v>0.5</v>
      </c>
      <c r="F45" s="4" t="s">
        <v>182</v>
      </c>
      <c r="H45">
        <f>VLOOKUP(B45,'W01'!$A$3:$B$100,2, FALSE)</f>
        <v>8</v>
      </c>
      <c r="I45">
        <f>VLOOKUP(B45,'W02'!$A$3:$B$100,2, FALSE)</f>
        <v>7</v>
      </c>
      <c r="J45">
        <f>VLOOKUP(B45,'W03'!$A$3:$B$100,2, FALSE)</f>
        <v>12</v>
      </c>
      <c r="K45">
        <f>VLOOKUP(B45,'W04'!$A$3:$B$100,2, FALSE)</f>
        <v>11</v>
      </c>
      <c r="L45">
        <f>VLOOKUP(B45,'W05'!$A$3:$B$100,2, FALSE)</f>
        <v>10.5</v>
      </c>
      <c r="M45">
        <f>VLOOKUP(B45,'W06'!$A$3:$B$100,2, FALSE)</f>
        <v>9</v>
      </c>
      <c r="N45">
        <f>VLOOKUP(B45,'W07'!$A$3:$B$100,2, FALSE)</f>
        <v>7.5</v>
      </c>
      <c r="O45">
        <f>VLOOKUP(B45,'W08'!$A$3:$B$100,2, FALSE)</f>
        <v>8</v>
      </c>
      <c r="P45">
        <f>VLOOKUP(B45,'W09'!$A$3:$B$100,2, FALSE)</f>
        <v>13</v>
      </c>
      <c r="Q45">
        <f>VLOOKUP(B45,'W10'!$A$3:$B$100,2, FALSE)</f>
        <v>10.5</v>
      </c>
      <c r="R45">
        <f>VLOOKUP(B45,'W11'!$A$3:$B$100,2, FALSE)</f>
        <v>11</v>
      </c>
      <c r="S45">
        <f>VLOOKUP(B45,'W12'!$A$3:$B$100,2, FALSE)</f>
        <v>7</v>
      </c>
      <c r="T45">
        <f>VLOOKUP(B45,'W13'!$A$3:$B$100,2, FALSE)</f>
        <v>10</v>
      </c>
      <c r="U45">
        <f>VLOOKUP(B45,'W14'!$A$3:$B$100,2, FALSE)</f>
        <v>12</v>
      </c>
      <c r="V45">
        <f>VLOOKUP(B45,'W15'!$A$3:$B$100,2, FALSE)</f>
        <v>3</v>
      </c>
      <c r="W45">
        <f>VLOOKUP(B45,'Bowls and Playoffs'!$A$3:$B$100,2, FALSE)</f>
        <v>15.5</v>
      </c>
      <c r="X45" s="1">
        <f>SUM(H45:W45)</f>
        <v>155</v>
      </c>
    </row>
    <row r="47" spans="1:42" ht="19.5" thickBot="1" x14ac:dyDescent="0.35">
      <c r="B47" s="22" t="s">
        <v>228</v>
      </c>
      <c r="C47" s="21"/>
      <c r="D47" s="21"/>
      <c r="E47" s="21"/>
      <c r="F47" s="21"/>
    </row>
    <row r="48" spans="1:42" x14ac:dyDescent="0.25">
      <c r="A48" s="31">
        <v>1</v>
      </c>
      <c r="B48" s="41" t="s">
        <v>187</v>
      </c>
      <c r="C48" s="42">
        <f>D48/E48</f>
        <v>0.50370370370370365</v>
      </c>
      <c r="D48" s="26">
        <f>VLOOKUP(B48,$B$3:$F$40,2, FALSE)</f>
        <v>136</v>
      </c>
      <c r="E48" s="26">
        <f>VLOOKUP(B48,$B$3:$F$40,3, FALSE)</f>
        <v>270</v>
      </c>
      <c r="F48" s="27">
        <f>VLOOKUP(B48,$B$3:$F$40,5, FALSE)</f>
        <v>19</v>
      </c>
    </row>
    <row r="49" spans="1:6" x14ac:dyDescent="0.25">
      <c r="A49" s="31">
        <v>2</v>
      </c>
      <c r="B49" s="17" t="s">
        <v>224</v>
      </c>
      <c r="C49" s="11">
        <f>D49/E49</f>
        <v>0.50370370370370365</v>
      </c>
      <c r="D49" s="4">
        <f>VLOOKUP(B49,$B$3:$F$40,2, FALSE)</f>
        <v>136</v>
      </c>
      <c r="E49" s="4">
        <f>VLOOKUP(B49,$B$3:$F$40,3, FALSE)</f>
        <v>270</v>
      </c>
      <c r="F49" s="5">
        <f>VLOOKUP(B49,$B$3:$F$40,5, FALSE)</f>
        <v>17</v>
      </c>
    </row>
    <row r="50" spans="1:6" ht="15.75" thickBot="1" x14ac:dyDescent="0.3">
      <c r="A50" s="31">
        <v>3</v>
      </c>
      <c r="B50" s="70" t="s">
        <v>89</v>
      </c>
      <c r="C50" s="15">
        <f>D50/E50</f>
        <v>0.42803030303030304</v>
      </c>
      <c r="D50" s="6">
        <f>VLOOKUP(B50,$B$3:$F$40,2, FALSE)</f>
        <v>113</v>
      </c>
      <c r="E50" s="6">
        <f>VLOOKUP(B50,$B$3:$F$40,3, FALSE)</f>
        <v>264</v>
      </c>
      <c r="F50" s="7">
        <f>VLOOKUP(B50,$B$3:$F$40,5, FALSE)</f>
        <v>10</v>
      </c>
    </row>
  </sheetData>
  <sortState ref="B3:AP40">
    <sortCondition descending="1" ref="C3:C40"/>
    <sortCondition descending="1" ref="F3:F40"/>
  </sortState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53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1" customWidth="1"/>
    <col min="2" max="2" width="7.42578125" style="3" bestFit="1" customWidth="1"/>
    <col min="3" max="3" width="5.85546875" style="3" customWidth="1"/>
    <col min="4" max="4" width="11" style="3" bestFit="1" customWidth="1"/>
    <col min="5" max="5" width="9" style="3" bestFit="1" customWidth="1"/>
    <col min="6" max="6" width="10.28515625" style="3" bestFit="1" customWidth="1"/>
    <col min="7" max="7" width="10.42578125" style="3" bestFit="1" customWidth="1"/>
    <col min="8" max="8" width="11.28515625" style="3" bestFit="1" customWidth="1"/>
    <col min="9" max="9" width="9.42578125" style="3" bestFit="1" customWidth="1"/>
    <col min="10" max="10" width="8.7109375" style="3" bestFit="1" customWidth="1"/>
    <col min="11" max="11" width="9.42578125" style="3" bestFit="1" customWidth="1"/>
    <col min="12" max="13" width="8.28515625" style="3" bestFit="1" customWidth="1"/>
    <col min="14" max="14" width="9.42578125" style="3" bestFit="1" customWidth="1"/>
    <col min="15" max="15" width="8" style="3" bestFit="1" customWidth="1"/>
    <col min="16" max="16" width="9.42578125" style="3" bestFit="1" customWidth="1"/>
    <col min="17" max="17" width="12" style="3" bestFit="1" customWidth="1"/>
    <col min="18" max="18" width="8.28515625" style="3" bestFit="1" customWidth="1"/>
    <col min="19" max="19" width="8.85546875" style="3" bestFit="1" customWidth="1"/>
    <col min="20" max="20" width="7.7109375" style="3" bestFit="1" customWidth="1"/>
    <col min="21" max="21" width="11.28515625" style="3" bestFit="1" customWidth="1"/>
    <col min="22" max="22" width="9.42578125" style="3" bestFit="1" customWidth="1"/>
    <col min="23" max="23" width="9.7109375" style="3" bestFit="1" customWidth="1"/>
    <col min="24" max="24" width="2.7109375" style="3" customWidth="1"/>
    <col min="25" max="26" width="12" style="3" bestFit="1" customWidth="1"/>
    <col min="27" max="27" width="2.7109375" style="3" customWidth="1"/>
    <col min="28" max="42" width="2" style="3" bestFit="1" customWidth="1"/>
    <col min="43" max="46" width="2" style="3" customWidth="1"/>
    <col min="47" max="47" width="4" style="3" bestFit="1" customWidth="1"/>
    <col min="48" max="48" width="2.7109375" style="3" customWidth="1"/>
    <col min="49" max="50" width="5.42578125" style="3" bestFit="1" customWidth="1"/>
  </cols>
  <sheetData>
    <row r="1" spans="1:50" ht="15.75" x14ac:dyDescent="0.25">
      <c r="A1" s="24" t="s">
        <v>295</v>
      </c>
      <c r="B1" s="25"/>
    </row>
    <row r="2" spans="1:50" ht="15.75" thickBot="1" x14ac:dyDescent="0.3">
      <c r="A2" s="2"/>
      <c r="B2" s="2" t="s">
        <v>0</v>
      </c>
      <c r="C2" s="2" t="s">
        <v>1</v>
      </c>
      <c r="Y2" s="2" t="s">
        <v>1</v>
      </c>
    </row>
    <row r="3" spans="1:50" x14ac:dyDescent="0.25">
      <c r="A3" s="23" t="s">
        <v>73</v>
      </c>
      <c r="B3" s="26">
        <f t="shared" ref="B3:B41" si="0">SUM(AB3:AU3)</f>
        <v>9.5</v>
      </c>
      <c r="C3" s="27">
        <f t="shared" ref="C3:C41" si="1">COUNT(AW3:AX3)</f>
        <v>0</v>
      </c>
      <c r="D3" s="28" t="s">
        <v>259</v>
      </c>
      <c r="E3" s="4" t="s">
        <v>324</v>
      </c>
      <c r="F3" s="4" t="s">
        <v>325</v>
      </c>
      <c r="G3" s="4" t="s">
        <v>326</v>
      </c>
      <c r="H3" s="4" t="s">
        <v>327</v>
      </c>
      <c r="I3" s="4" t="s">
        <v>190</v>
      </c>
      <c r="J3" s="4" t="s">
        <v>243</v>
      </c>
      <c r="K3" s="4" t="s">
        <v>328</v>
      </c>
      <c r="L3" s="4" t="s">
        <v>329</v>
      </c>
      <c r="M3" s="4" t="s">
        <v>330</v>
      </c>
      <c r="N3" s="4" t="s">
        <v>216</v>
      </c>
      <c r="O3" s="4" t="s">
        <v>331</v>
      </c>
      <c r="P3" s="4" t="s">
        <v>271</v>
      </c>
      <c r="Q3" s="4" t="s">
        <v>332</v>
      </c>
      <c r="R3" s="4" t="s">
        <v>333</v>
      </c>
      <c r="S3" s="4" t="s">
        <v>334</v>
      </c>
      <c r="T3" s="4" t="s">
        <v>125</v>
      </c>
      <c r="U3" s="4" t="s">
        <v>204</v>
      </c>
      <c r="V3" s="4" t="s">
        <v>335</v>
      </c>
      <c r="W3" s="38" t="s">
        <v>336</v>
      </c>
      <c r="Y3" s="40" t="s">
        <v>335</v>
      </c>
      <c r="Z3" s="40" t="s">
        <v>243</v>
      </c>
      <c r="AB3" s="3">
        <f t="shared" ref="AB3:AB41" si="2">IF(D3=$D$43,1,0)</f>
        <v>1</v>
      </c>
      <c r="AC3" s="3">
        <f t="shared" ref="AC3:AC41" si="3">IF(E3=$E$43,1,0)</f>
        <v>0</v>
      </c>
      <c r="AD3" s="3">
        <f t="shared" ref="AD3:AD41" si="4">IF(F3=$F$43,1,0)</f>
        <v>1</v>
      </c>
      <c r="AE3" s="3">
        <f t="shared" ref="AE3:AE41" si="5">IF(G3=$G$43,1,0)</f>
        <v>0</v>
      </c>
      <c r="AF3" s="3">
        <f t="shared" ref="AF3:AF41" si="6">IF(H3=$H$43,1,0)</f>
        <v>0</v>
      </c>
      <c r="AG3" s="3">
        <f t="shared" ref="AG3:AG41" si="7">IF(I3=$I$43,1,0)</f>
        <v>1</v>
      </c>
      <c r="AH3" s="3">
        <f t="shared" ref="AH3:AH41" si="8">IF(J3=$J$43,1,0)</f>
        <v>0</v>
      </c>
      <c r="AI3" s="3">
        <f t="shared" ref="AI3:AI41" si="9">IF(K3=$K$43,1,0)</f>
        <v>0</v>
      </c>
      <c r="AJ3" s="3">
        <f t="shared" ref="AJ3:AJ41" si="10">IF(L3=$L$43,1,0)</f>
        <v>1</v>
      </c>
      <c r="AK3" s="3">
        <f t="shared" ref="AK3:AK41" si="11">IF(M3=$M$43,1,0)</f>
        <v>0</v>
      </c>
      <c r="AL3" s="3">
        <f t="shared" ref="AL3:AL41" si="12">IF(N3=$N$43,1,0)</f>
        <v>1</v>
      </c>
      <c r="AM3" s="3">
        <f t="shared" ref="AM3:AM41" si="13">IF(O3=$O$43,1,0)</f>
        <v>1</v>
      </c>
      <c r="AN3" s="3">
        <f t="shared" ref="AN3:AN41" si="14">IF(P3=$P$43,1,0)</f>
        <v>1</v>
      </c>
      <c r="AO3" s="3">
        <f t="shared" ref="AO3:AO41" si="15">IF(Q3=$Q$43,1,0)</f>
        <v>0</v>
      </c>
      <c r="AP3" s="3">
        <f t="shared" ref="AP3:AP41" si="16">IF(R3=$R$43,1,0)</f>
        <v>1</v>
      </c>
      <c r="AQ3" s="3">
        <f t="shared" ref="AQ3:AQ41" si="17">IF(S3=$S$43,1,0)</f>
        <v>0</v>
      </c>
      <c r="AR3" s="3">
        <f t="shared" ref="AR3:AR41" si="18">IF(T3=$T$43,1,0)</f>
        <v>0</v>
      </c>
      <c r="AS3" s="3">
        <f t="shared" ref="AS3:AS41" si="19">IF(U3=$U$43,1,0)</f>
        <v>1</v>
      </c>
      <c r="AT3" s="3">
        <f t="shared" ref="AT3:AT41" si="20">IF(V3=$V$43,1,0)</f>
        <v>0</v>
      </c>
      <c r="AU3" s="39">
        <v>0.5</v>
      </c>
      <c r="AW3" s="3" t="e">
        <f t="shared" ref="AW3:AW41" si="21">HLOOKUP(Y3,$D$43:$W$44,2,FALSE)</f>
        <v>#N/A</v>
      </c>
      <c r="AX3" s="3" t="e">
        <f t="shared" ref="AX3:AX41" si="22">HLOOKUP(Z3,$D$43:$W$44,2,FALSE)</f>
        <v>#N/A</v>
      </c>
    </row>
    <row r="4" spans="1:50" x14ac:dyDescent="0.25">
      <c r="A4" s="8" t="s">
        <v>61</v>
      </c>
      <c r="B4" s="4">
        <f t="shared" si="0"/>
        <v>9.5</v>
      </c>
      <c r="C4" s="5">
        <f t="shared" si="1"/>
        <v>1</v>
      </c>
      <c r="D4" s="28" t="s">
        <v>337</v>
      </c>
      <c r="E4" s="4" t="s">
        <v>324</v>
      </c>
      <c r="F4" s="4" t="s">
        <v>325</v>
      </c>
      <c r="G4" s="4" t="s">
        <v>338</v>
      </c>
      <c r="H4" s="4" t="s">
        <v>151</v>
      </c>
      <c r="I4" s="4" t="s">
        <v>190</v>
      </c>
      <c r="J4" s="4" t="s">
        <v>339</v>
      </c>
      <c r="K4" s="4" t="s">
        <v>328</v>
      </c>
      <c r="L4" s="4" t="s">
        <v>329</v>
      </c>
      <c r="M4" s="4" t="s">
        <v>330</v>
      </c>
      <c r="N4" s="4" t="s">
        <v>340</v>
      </c>
      <c r="O4" s="4" t="s">
        <v>331</v>
      </c>
      <c r="P4" s="4" t="s">
        <v>341</v>
      </c>
      <c r="Q4" s="4" t="s">
        <v>332</v>
      </c>
      <c r="R4" s="4" t="s">
        <v>342</v>
      </c>
      <c r="S4" s="4" t="s">
        <v>334</v>
      </c>
      <c r="T4" s="4" t="s">
        <v>343</v>
      </c>
      <c r="U4" s="4" t="s">
        <v>204</v>
      </c>
      <c r="V4" s="4" t="s">
        <v>335</v>
      </c>
      <c r="W4" s="38" t="s">
        <v>336</v>
      </c>
      <c r="Y4" s="40" t="s">
        <v>324</v>
      </c>
      <c r="Z4" s="4" t="s">
        <v>339</v>
      </c>
      <c r="AB4" s="3">
        <f t="shared" si="2"/>
        <v>0</v>
      </c>
      <c r="AC4" s="3">
        <f t="shared" si="3"/>
        <v>0</v>
      </c>
      <c r="AD4" s="3">
        <f t="shared" si="4"/>
        <v>1</v>
      </c>
      <c r="AE4" s="3">
        <f t="shared" si="5"/>
        <v>1</v>
      </c>
      <c r="AF4" s="3">
        <f t="shared" si="6"/>
        <v>1</v>
      </c>
      <c r="AG4" s="3">
        <f t="shared" si="7"/>
        <v>1</v>
      </c>
      <c r="AH4" s="3">
        <f t="shared" si="8"/>
        <v>1</v>
      </c>
      <c r="AI4" s="3">
        <f t="shared" si="9"/>
        <v>0</v>
      </c>
      <c r="AJ4" s="3">
        <f t="shared" si="10"/>
        <v>1</v>
      </c>
      <c r="AK4" s="3">
        <f t="shared" si="11"/>
        <v>0</v>
      </c>
      <c r="AL4" s="3">
        <f t="shared" si="12"/>
        <v>0</v>
      </c>
      <c r="AM4" s="3">
        <f t="shared" si="13"/>
        <v>1</v>
      </c>
      <c r="AN4" s="3">
        <f t="shared" si="14"/>
        <v>0</v>
      </c>
      <c r="AO4" s="3">
        <f t="shared" si="15"/>
        <v>0</v>
      </c>
      <c r="AP4" s="3">
        <f t="shared" si="16"/>
        <v>0</v>
      </c>
      <c r="AQ4" s="3">
        <f t="shared" si="17"/>
        <v>0</v>
      </c>
      <c r="AR4" s="3">
        <f t="shared" si="18"/>
        <v>1</v>
      </c>
      <c r="AS4" s="3">
        <f t="shared" si="19"/>
        <v>1</v>
      </c>
      <c r="AT4" s="3">
        <f t="shared" si="20"/>
        <v>0</v>
      </c>
      <c r="AU4" s="39">
        <v>0.5</v>
      </c>
      <c r="AW4" s="3" t="e">
        <f t="shared" si="21"/>
        <v>#N/A</v>
      </c>
      <c r="AX4" s="3">
        <f t="shared" si="22"/>
        <v>1</v>
      </c>
    </row>
    <row r="5" spans="1:50" x14ac:dyDescent="0.25">
      <c r="A5" s="8" t="s">
        <v>80</v>
      </c>
      <c r="B5" s="4">
        <f t="shared" si="0"/>
        <v>7.5</v>
      </c>
      <c r="C5" s="5">
        <f t="shared" si="1"/>
        <v>1</v>
      </c>
      <c r="D5" s="28" t="s">
        <v>337</v>
      </c>
      <c r="E5" s="4" t="s">
        <v>324</v>
      </c>
      <c r="F5" s="4" t="s">
        <v>325</v>
      </c>
      <c r="G5" s="4" t="s">
        <v>338</v>
      </c>
      <c r="H5" s="4" t="s">
        <v>151</v>
      </c>
      <c r="I5" s="4" t="s">
        <v>344</v>
      </c>
      <c r="J5" s="4" t="s">
        <v>339</v>
      </c>
      <c r="K5" s="4" t="s">
        <v>328</v>
      </c>
      <c r="L5" s="4" t="s">
        <v>329</v>
      </c>
      <c r="M5" s="4" t="s">
        <v>330</v>
      </c>
      <c r="N5" s="4" t="s">
        <v>340</v>
      </c>
      <c r="O5" s="4" t="s">
        <v>331</v>
      </c>
      <c r="P5" s="4" t="s">
        <v>341</v>
      </c>
      <c r="Q5" s="4" t="s">
        <v>332</v>
      </c>
      <c r="R5" s="4" t="s">
        <v>342</v>
      </c>
      <c r="S5" s="4" t="s">
        <v>334</v>
      </c>
      <c r="T5" s="4" t="s">
        <v>343</v>
      </c>
      <c r="U5" s="4" t="s">
        <v>345</v>
      </c>
      <c r="V5" s="4" t="s">
        <v>335</v>
      </c>
      <c r="W5" s="38" t="s">
        <v>336</v>
      </c>
      <c r="Y5" s="40" t="s">
        <v>330</v>
      </c>
      <c r="Z5" s="4" t="s">
        <v>339</v>
      </c>
      <c r="AB5" s="3">
        <f t="shared" si="2"/>
        <v>0</v>
      </c>
      <c r="AC5" s="3">
        <f t="shared" si="3"/>
        <v>0</v>
      </c>
      <c r="AD5" s="3">
        <f t="shared" si="4"/>
        <v>1</v>
      </c>
      <c r="AE5" s="3">
        <f t="shared" si="5"/>
        <v>1</v>
      </c>
      <c r="AF5" s="3">
        <f t="shared" si="6"/>
        <v>1</v>
      </c>
      <c r="AG5" s="3">
        <f t="shared" si="7"/>
        <v>0</v>
      </c>
      <c r="AH5" s="3">
        <f t="shared" si="8"/>
        <v>1</v>
      </c>
      <c r="AI5" s="3">
        <f t="shared" si="9"/>
        <v>0</v>
      </c>
      <c r="AJ5" s="3">
        <f t="shared" si="10"/>
        <v>1</v>
      </c>
      <c r="AK5" s="3">
        <f t="shared" si="11"/>
        <v>0</v>
      </c>
      <c r="AL5" s="3">
        <f t="shared" si="12"/>
        <v>0</v>
      </c>
      <c r="AM5" s="3">
        <f t="shared" si="13"/>
        <v>1</v>
      </c>
      <c r="AN5" s="3">
        <f t="shared" si="14"/>
        <v>0</v>
      </c>
      <c r="AO5" s="3">
        <f t="shared" si="15"/>
        <v>0</v>
      </c>
      <c r="AP5" s="3">
        <f t="shared" si="16"/>
        <v>0</v>
      </c>
      <c r="AQ5" s="3">
        <f t="shared" si="17"/>
        <v>0</v>
      </c>
      <c r="AR5" s="3">
        <f t="shared" si="18"/>
        <v>1</v>
      </c>
      <c r="AS5" s="3">
        <f t="shared" si="19"/>
        <v>0</v>
      </c>
      <c r="AT5" s="3">
        <f t="shared" si="20"/>
        <v>0</v>
      </c>
      <c r="AU5" s="39">
        <v>0.5</v>
      </c>
      <c r="AW5" s="3" t="e">
        <f t="shared" si="21"/>
        <v>#N/A</v>
      </c>
      <c r="AX5" s="3">
        <f t="shared" si="22"/>
        <v>1</v>
      </c>
    </row>
    <row r="6" spans="1:50" x14ac:dyDescent="0.25">
      <c r="A6" s="8" t="s">
        <v>66</v>
      </c>
      <c r="B6" s="4">
        <f t="shared" si="0"/>
        <v>8.5</v>
      </c>
      <c r="C6" s="5">
        <f t="shared" si="1"/>
        <v>1</v>
      </c>
      <c r="D6" s="28" t="s">
        <v>337</v>
      </c>
      <c r="E6" s="4" t="s">
        <v>324</v>
      </c>
      <c r="F6" s="4" t="s">
        <v>325</v>
      </c>
      <c r="G6" s="4" t="s">
        <v>338</v>
      </c>
      <c r="H6" s="4" t="s">
        <v>151</v>
      </c>
      <c r="I6" s="4" t="s">
        <v>344</v>
      </c>
      <c r="J6" s="4" t="s">
        <v>339</v>
      </c>
      <c r="K6" s="4" t="s">
        <v>328</v>
      </c>
      <c r="L6" s="4" t="s">
        <v>329</v>
      </c>
      <c r="M6" s="4" t="s">
        <v>330</v>
      </c>
      <c r="N6" s="4" t="s">
        <v>340</v>
      </c>
      <c r="O6" s="4" t="s">
        <v>331</v>
      </c>
      <c r="P6" s="4" t="s">
        <v>341</v>
      </c>
      <c r="Q6" s="4" t="s">
        <v>332</v>
      </c>
      <c r="R6" s="4" t="s">
        <v>342</v>
      </c>
      <c r="S6" s="4" t="s">
        <v>346</v>
      </c>
      <c r="T6" s="4" t="s">
        <v>343</v>
      </c>
      <c r="U6" s="4" t="s">
        <v>345</v>
      </c>
      <c r="V6" s="4" t="s">
        <v>335</v>
      </c>
      <c r="W6" s="38" t="s">
        <v>336</v>
      </c>
      <c r="Y6" s="40" t="s">
        <v>324</v>
      </c>
      <c r="Z6" s="4" t="s">
        <v>325</v>
      </c>
      <c r="AB6" s="3">
        <f t="shared" si="2"/>
        <v>0</v>
      </c>
      <c r="AC6" s="3">
        <f t="shared" si="3"/>
        <v>0</v>
      </c>
      <c r="AD6" s="3">
        <f t="shared" si="4"/>
        <v>1</v>
      </c>
      <c r="AE6" s="3">
        <f t="shared" si="5"/>
        <v>1</v>
      </c>
      <c r="AF6" s="3">
        <f t="shared" si="6"/>
        <v>1</v>
      </c>
      <c r="AG6" s="3">
        <f t="shared" si="7"/>
        <v>0</v>
      </c>
      <c r="AH6" s="3">
        <f t="shared" si="8"/>
        <v>1</v>
      </c>
      <c r="AI6" s="3">
        <f t="shared" si="9"/>
        <v>0</v>
      </c>
      <c r="AJ6" s="3">
        <f t="shared" si="10"/>
        <v>1</v>
      </c>
      <c r="AK6" s="3">
        <f t="shared" si="11"/>
        <v>0</v>
      </c>
      <c r="AL6" s="3">
        <f t="shared" si="12"/>
        <v>0</v>
      </c>
      <c r="AM6" s="3">
        <f t="shared" si="13"/>
        <v>1</v>
      </c>
      <c r="AN6" s="3">
        <f t="shared" si="14"/>
        <v>0</v>
      </c>
      <c r="AO6" s="3">
        <f t="shared" si="15"/>
        <v>0</v>
      </c>
      <c r="AP6" s="3">
        <f t="shared" si="16"/>
        <v>0</v>
      </c>
      <c r="AQ6" s="3">
        <f t="shared" si="17"/>
        <v>1</v>
      </c>
      <c r="AR6" s="3">
        <f t="shared" si="18"/>
        <v>1</v>
      </c>
      <c r="AS6" s="3">
        <f t="shared" si="19"/>
        <v>0</v>
      </c>
      <c r="AT6" s="3">
        <f t="shared" si="20"/>
        <v>0</v>
      </c>
      <c r="AU6" s="39">
        <v>0.5</v>
      </c>
      <c r="AW6" s="3" t="e">
        <f t="shared" si="21"/>
        <v>#N/A</v>
      </c>
      <c r="AX6" s="3">
        <f t="shared" si="22"/>
        <v>1</v>
      </c>
    </row>
    <row r="7" spans="1:50" x14ac:dyDescent="0.25">
      <c r="A7" s="8" t="s">
        <v>76</v>
      </c>
      <c r="B7" s="4">
        <f t="shared" si="0"/>
        <v>9.5</v>
      </c>
      <c r="C7" s="5">
        <f t="shared" si="1"/>
        <v>0</v>
      </c>
      <c r="D7" s="28" t="s">
        <v>259</v>
      </c>
      <c r="E7" s="4" t="s">
        <v>324</v>
      </c>
      <c r="F7" s="4" t="s">
        <v>218</v>
      </c>
      <c r="G7" s="4" t="s">
        <v>338</v>
      </c>
      <c r="H7" s="4" t="s">
        <v>151</v>
      </c>
      <c r="I7" s="4" t="s">
        <v>344</v>
      </c>
      <c r="J7" s="4" t="s">
        <v>243</v>
      </c>
      <c r="K7" s="4" t="s">
        <v>136</v>
      </c>
      <c r="L7" s="4" t="s">
        <v>122</v>
      </c>
      <c r="M7" s="4" t="s">
        <v>330</v>
      </c>
      <c r="N7" s="4" t="s">
        <v>340</v>
      </c>
      <c r="O7" s="4" t="s">
        <v>288</v>
      </c>
      <c r="P7" s="4" t="s">
        <v>341</v>
      </c>
      <c r="Q7" s="4" t="s">
        <v>127</v>
      </c>
      <c r="R7" s="4" t="s">
        <v>333</v>
      </c>
      <c r="S7" s="4" t="s">
        <v>346</v>
      </c>
      <c r="T7" s="4" t="s">
        <v>125</v>
      </c>
      <c r="U7" s="4" t="s">
        <v>204</v>
      </c>
      <c r="V7" s="4" t="s">
        <v>347</v>
      </c>
      <c r="W7" s="38" t="s">
        <v>134</v>
      </c>
      <c r="Y7" s="40" t="s">
        <v>324</v>
      </c>
      <c r="Z7" s="40" t="s">
        <v>341</v>
      </c>
      <c r="AB7" s="3">
        <f t="shared" si="2"/>
        <v>1</v>
      </c>
      <c r="AC7" s="3">
        <f t="shared" si="3"/>
        <v>0</v>
      </c>
      <c r="AD7" s="3">
        <f t="shared" si="4"/>
        <v>0</v>
      </c>
      <c r="AE7" s="3">
        <f t="shared" si="5"/>
        <v>1</v>
      </c>
      <c r="AF7" s="3">
        <f t="shared" si="6"/>
        <v>1</v>
      </c>
      <c r="AG7" s="3">
        <f t="shared" si="7"/>
        <v>0</v>
      </c>
      <c r="AH7" s="3">
        <f t="shared" si="8"/>
        <v>0</v>
      </c>
      <c r="AI7" s="3">
        <f t="shared" si="9"/>
        <v>1</v>
      </c>
      <c r="AJ7" s="3">
        <f t="shared" si="10"/>
        <v>0</v>
      </c>
      <c r="AK7" s="3">
        <f t="shared" si="11"/>
        <v>0</v>
      </c>
      <c r="AL7" s="3">
        <f t="shared" si="12"/>
        <v>0</v>
      </c>
      <c r="AM7" s="3">
        <f t="shared" si="13"/>
        <v>0</v>
      </c>
      <c r="AN7" s="3">
        <f t="shared" si="14"/>
        <v>0</v>
      </c>
      <c r="AO7" s="3">
        <f t="shared" si="15"/>
        <v>1</v>
      </c>
      <c r="AP7" s="3">
        <f t="shared" si="16"/>
        <v>1</v>
      </c>
      <c r="AQ7" s="3">
        <f t="shared" si="17"/>
        <v>1</v>
      </c>
      <c r="AR7" s="3">
        <f t="shared" si="18"/>
        <v>0</v>
      </c>
      <c r="AS7" s="3">
        <f t="shared" si="19"/>
        <v>1</v>
      </c>
      <c r="AT7" s="3">
        <f t="shared" si="20"/>
        <v>1</v>
      </c>
      <c r="AU7" s="39">
        <v>0.5</v>
      </c>
      <c r="AW7" s="3" t="e">
        <f t="shared" si="21"/>
        <v>#N/A</v>
      </c>
      <c r="AX7" s="3" t="e">
        <f t="shared" si="22"/>
        <v>#N/A</v>
      </c>
    </row>
    <row r="8" spans="1:50" x14ac:dyDescent="0.25">
      <c r="A8" s="8" t="s">
        <v>186</v>
      </c>
      <c r="B8" s="4">
        <f t="shared" si="0"/>
        <v>9.5</v>
      </c>
      <c r="C8" s="5">
        <f t="shared" si="1"/>
        <v>1</v>
      </c>
      <c r="D8" s="28" t="s">
        <v>259</v>
      </c>
      <c r="E8" s="4" t="s">
        <v>177</v>
      </c>
      <c r="F8" s="4" t="s">
        <v>218</v>
      </c>
      <c r="G8" s="4" t="s">
        <v>326</v>
      </c>
      <c r="H8" s="4" t="s">
        <v>151</v>
      </c>
      <c r="I8" s="4" t="s">
        <v>344</v>
      </c>
      <c r="J8" s="4" t="s">
        <v>243</v>
      </c>
      <c r="K8" s="4" t="s">
        <v>136</v>
      </c>
      <c r="L8" s="4" t="s">
        <v>122</v>
      </c>
      <c r="M8" s="4" t="s">
        <v>330</v>
      </c>
      <c r="N8" s="4" t="s">
        <v>216</v>
      </c>
      <c r="O8" s="4" t="s">
        <v>288</v>
      </c>
      <c r="P8" s="4" t="s">
        <v>271</v>
      </c>
      <c r="Q8" s="4" t="s">
        <v>127</v>
      </c>
      <c r="R8" s="4" t="s">
        <v>342</v>
      </c>
      <c r="S8" s="4" t="s">
        <v>346</v>
      </c>
      <c r="T8" s="4" t="s">
        <v>343</v>
      </c>
      <c r="U8" s="4" t="s">
        <v>345</v>
      </c>
      <c r="V8" s="4" t="s">
        <v>335</v>
      </c>
      <c r="W8" s="38" t="s">
        <v>134</v>
      </c>
      <c r="Y8" s="4" t="s">
        <v>177</v>
      </c>
      <c r="Z8" s="40" t="s">
        <v>342</v>
      </c>
      <c r="AB8" s="3">
        <f t="shared" si="2"/>
        <v>1</v>
      </c>
      <c r="AC8" s="3">
        <f t="shared" si="3"/>
        <v>1</v>
      </c>
      <c r="AD8" s="3">
        <f t="shared" si="4"/>
        <v>0</v>
      </c>
      <c r="AE8" s="3">
        <f t="shared" si="5"/>
        <v>0</v>
      </c>
      <c r="AF8" s="3">
        <f t="shared" si="6"/>
        <v>1</v>
      </c>
      <c r="AG8" s="3">
        <f t="shared" si="7"/>
        <v>0</v>
      </c>
      <c r="AH8" s="3">
        <f t="shared" si="8"/>
        <v>0</v>
      </c>
      <c r="AI8" s="3">
        <f t="shared" si="9"/>
        <v>1</v>
      </c>
      <c r="AJ8" s="3">
        <f t="shared" si="10"/>
        <v>0</v>
      </c>
      <c r="AK8" s="3">
        <f t="shared" si="11"/>
        <v>0</v>
      </c>
      <c r="AL8" s="3">
        <f t="shared" si="12"/>
        <v>1</v>
      </c>
      <c r="AM8" s="3">
        <f t="shared" si="13"/>
        <v>0</v>
      </c>
      <c r="AN8" s="3">
        <f t="shared" si="14"/>
        <v>1</v>
      </c>
      <c r="AO8" s="3">
        <f t="shared" si="15"/>
        <v>1</v>
      </c>
      <c r="AP8" s="3">
        <f t="shared" si="16"/>
        <v>0</v>
      </c>
      <c r="AQ8" s="3">
        <f t="shared" si="17"/>
        <v>1</v>
      </c>
      <c r="AR8" s="3">
        <f t="shared" si="18"/>
        <v>1</v>
      </c>
      <c r="AS8" s="3">
        <f t="shared" si="19"/>
        <v>0</v>
      </c>
      <c r="AT8" s="3">
        <f t="shared" si="20"/>
        <v>0</v>
      </c>
      <c r="AU8" s="39">
        <v>0.5</v>
      </c>
      <c r="AW8" s="3">
        <f t="shared" si="21"/>
        <v>1</v>
      </c>
      <c r="AX8" s="3" t="e">
        <f t="shared" si="22"/>
        <v>#N/A</v>
      </c>
    </row>
    <row r="9" spans="1:50" x14ac:dyDescent="0.25">
      <c r="A9" s="8" t="s">
        <v>69</v>
      </c>
      <c r="B9" s="4">
        <f t="shared" si="0"/>
        <v>9.5</v>
      </c>
      <c r="C9" s="5">
        <f t="shared" si="1"/>
        <v>0</v>
      </c>
      <c r="D9" s="28" t="s">
        <v>337</v>
      </c>
      <c r="E9" s="4" t="s">
        <v>324</v>
      </c>
      <c r="F9" s="4" t="s">
        <v>325</v>
      </c>
      <c r="G9" s="4" t="s">
        <v>338</v>
      </c>
      <c r="H9" s="4" t="s">
        <v>151</v>
      </c>
      <c r="I9" s="4" t="s">
        <v>344</v>
      </c>
      <c r="J9" s="4" t="s">
        <v>243</v>
      </c>
      <c r="K9" s="4" t="s">
        <v>136</v>
      </c>
      <c r="L9" s="4" t="s">
        <v>329</v>
      </c>
      <c r="M9" s="4" t="s">
        <v>330</v>
      </c>
      <c r="N9" s="4" t="s">
        <v>216</v>
      </c>
      <c r="O9" s="4" t="s">
        <v>331</v>
      </c>
      <c r="P9" s="4" t="s">
        <v>341</v>
      </c>
      <c r="Q9" s="4" t="s">
        <v>332</v>
      </c>
      <c r="R9" s="4" t="s">
        <v>333</v>
      </c>
      <c r="S9" s="4" t="s">
        <v>334</v>
      </c>
      <c r="T9" s="4" t="s">
        <v>343</v>
      </c>
      <c r="U9" s="4" t="s">
        <v>345</v>
      </c>
      <c r="V9" s="4" t="s">
        <v>335</v>
      </c>
      <c r="W9" s="38" t="s">
        <v>336</v>
      </c>
      <c r="Y9" s="40" t="s">
        <v>324</v>
      </c>
      <c r="Z9" s="40" t="s">
        <v>341</v>
      </c>
      <c r="AB9" s="3">
        <f t="shared" si="2"/>
        <v>0</v>
      </c>
      <c r="AC9" s="3">
        <f t="shared" si="3"/>
        <v>0</v>
      </c>
      <c r="AD9" s="3">
        <f t="shared" si="4"/>
        <v>1</v>
      </c>
      <c r="AE9" s="3">
        <f t="shared" si="5"/>
        <v>1</v>
      </c>
      <c r="AF9" s="3">
        <f t="shared" si="6"/>
        <v>1</v>
      </c>
      <c r="AG9" s="3">
        <f t="shared" si="7"/>
        <v>0</v>
      </c>
      <c r="AH9" s="3">
        <f t="shared" si="8"/>
        <v>0</v>
      </c>
      <c r="AI9" s="3">
        <f t="shared" si="9"/>
        <v>1</v>
      </c>
      <c r="AJ9" s="3">
        <f t="shared" si="10"/>
        <v>1</v>
      </c>
      <c r="AK9" s="3">
        <f t="shared" si="11"/>
        <v>0</v>
      </c>
      <c r="AL9" s="3">
        <f t="shared" si="12"/>
        <v>1</v>
      </c>
      <c r="AM9" s="3">
        <f t="shared" si="13"/>
        <v>1</v>
      </c>
      <c r="AN9" s="3">
        <f t="shared" si="14"/>
        <v>0</v>
      </c>
      <c r="AO9" s="3">
        <f t="shared" si="15"/>
        <v>0</v>
      </c>
      <c r="AP9" s="3">
        <f t="shared" si="16"/>
        <v>1</v>
      </c>
      <c r="AQ9" s="3">
        <f t="shared" si="17"/>
        <v>0</v>
      </c>
      <c r="AR9" s="3">
        <f t="shared" si="18"/>
        <v>1</v>
      </c>
      <c r="AS9" s="3">
        <f t="shared" si="19"/>
        <v>0</v>
      </c>
      <c r="AT9" s="3">
        <f t="shared" si="20"/>
        <v>0</v>
      </c>
      <c r="AU9" s="39">
        <v>0.5</v>
      </c>
      <c r="AW9" s="3" t="e">
        <f t="shared" si="21"/>
        <v>#N/A</v>
      </c>
      <c r="AX9" s="3" t="e">
        <f t="shared" si="22"/>
        <v>#N/A</v>
      </c>
    </row>
    <row r="10" spans="1:50" x14ac:dyDescent="0.25">
      <c r="A10" s="8" t="s">
        <v>81</v>
      </c>
      <c r="B10" s="4">
        <f t="shared" si="0"/>
        <v>6.5</v>
      </c>
      <c r="C10" s="5">
        <f t="shared" si="1"/>
        <v>0</v>
      </c>
      <c r="D10" s="28" t="s">
        <v>337</v>
      </c>
      <c r="E10" s="4" t="s">
        <v>324</v>
      </c>
      <c r="F10" s="4" t="s">
        <v>325</v>
      </c>
      <c r="G10" s="4" t="s">
        <v>338</v>
      </c>
      <c r="H10" s="4" t="s">
        <v>327</v>
      </c>
      <c r="I10" s="4" t="s">
        <v>344</v>
      </c>
      <c r="J10" s="4" t="s">
        <v>339</v>
      </c>
      <c r="K10" s="4" t="s">
        <v>328</v>
      </c>
      <c r="L10" s="4" t="s">
        <v>329</v>
      </c>
      <c r="M10" s="4" t="s">
        <v>330</v>
      </c>
      <c r="N10" s="4" t="s">
        <v>340</v>
      </c>
      <c r="O10" s="4" t="s">
        <v>331</v>
      </c>
      <c r="P10" s="4" t="s">
        <v>341</v>
      </c>
      <c r="Q10" s="4" t="s">
        <v>332</v>
      </c>
      <c r="R10" s="4" t="s">
        <v>342</v>
      </c>
      <c r="S10" s="4" t="s">
        <v>334</v>
      </c>
      <c r="T10" s="4" t="s">
        <v>343</v>
      </c>
      <c r="U10" s="4" t="s">
        <v>345</v>
      </c>
      <c r="V10" s="4" t="s">
        <v>335</v>
      </c>
      <c r="W10" s="38" t="s">
        <v>336</v>
      </c>
      <c r="Y10" s="40" t="s">
        <v>341</v>
      </c>
      <c r="Z10" s="40" t="s">
        <v>324</v>
      </c>
      <c r="AB10" s="3">
        <f t="shared" si="2"/>
        <v>0</v>
      </c>
      <c r="AC10" s="3">
        <f t="shared" si="3"/>
        <v>0</v>
      </c>
      <c r="AD10" s="3">
        <f t="shared" si="4"/>
        <v>1</v>
      </c>
      <c r="AE10" s="3">
        <f t="shared" si="5"/>
        <v>1</v>
      </c>
      <c r="AF10" s="3">
        <f t="shared" si="6"/>
        <v>0</v>
      </c>
      <c r="AG10" s="3">
        <f t="shared" si="7"/>
        <v>0</v>
      </c>
      <c r="AH10" s="3">
        <f t="shared" si="8"/>
        <v>1</v>
      </c>
      <c r="AI10" s="3">
        <f t="shared" si="9"/>
        <v>0</v>
      </c>
      <c r="AJ10" s="3">
        <f t="shared" si="10"/>
        <v>1</v>
      </c>
      <c r="AK10" s="3">
        <f t="shared" si="11"/>
        <v>0</v>
      </c>
      <c r="AL10" s="3">
        <f t="shared" si="12"/>
        <v>0</v>
      </c>
      <c r="AM10" s="3">
        <f t="shared" si="13"/>
        <v>1</v>
      </c>
      <c r="AN10" s="3">
        <f t="shared" si="14"/>
        <v>0</v>
      </c>
      <c r="AO10" s="3">
        <f t="shared" si="15"/>
        <v>0</v>
      </c>
      <c r="AP10" s="3">
        <f t="shared" si="16"/>
        <v>0</v>
      </c>
      <c r="AQ10" s="3">
        <f t="shared" si="17"/>
        <v>0</v>
      </c>
      <c r="AR10" s="3">
        <f t="shared" si="18"/>
        <v>1</v>
      </c>
      <c r="AS10" s="3">
        <f t="shared" si="19"/>
        <v>0</v>
      </c>
      <c r="AT10" s="3">
        <f t="shared" si="20"/>
        <v>0</v>
      </c>
      <c r="AU10" s="39">
        <v>0.5</v>
      </c>
      <c r="AW10" s="3" t="e">
        <f t="shared" si="21"/>
        <v>#N/A</v>
      </c>
      <c r="AX10" s="3" t="e">
        <f t="shared" si="22"/>
        <v>#N/A</v>
      </c>
    </row>
    <row r="11" spans="1:50" x14ac:dyDescent="0.25">
      <c r="A11" s="8" t="s">
        <v>74</v>
      </c>
      <c r="B11" s="4">
        <f t="shared" si="0"/>
        <v>7.5</v>
      </c>
      <c r="C11" s="44">
        <v>1.5</v>
      </c>
      <c r="D11" s="28" t="s">
        <v>337</v>
      </c>
      <c r="E11" s="4" t="s">
        <v>324</v>
      </c>
      <c r="F11" s="4" t="s">
        <v>325</v>
      </c>
      <c r="G11" s="4" t="s">
        <v>338</v>
      </c>
      <c r="H11" s="4" t="s">
        <v>151</v>
      </c>
      <c r="I11" s="4" t="s">
        <v>190</v>
      </c>
      <c r="J11" s="4" t="s">
        <v>243</v>
      </c>
      <c r="K11" s="4" t="s">
        <v>328</v>
      </c>
      <c r="L11" s="4" t="s">
        <v>122</v>
      </c>
      <c r="M11" s="4" t="s">
        <v>330</v>
      </c>
      <c r="N11" s="4" t="s">
        <v>216</v>
      </c>
      <c r="O11" s="4" t="s">
        <v>331</v>
      </c>
      <c r="P11" s="4" t="s">
        <v>341</v>
      </c>
      <c r="Q11" s="4" t="s">
        <v>332</v>
      </c>
      <c r="R11" s="4" t="s">
        <v>342</v>
      </c>
      <c r="S11" s="4" t="s">
        <v>334</v>
      </c>
      <c r="T11" s="4" t="s">
        <v>343</v>
      </c>
      <c r="U11" s="4" t="s">
        <v>345</v>
      </c>
      <c r="V11" s="4" t="s">
        <v>335</v>
      </c>
      <c r="W11" s="38" t="s">
        <v>336</v>
      </c>
      <c r="Y11" s="38" t="s">
        <v>336</v>
      </c>
      <c r="Z11" s="4" t="s">
        <v>331</v>
      </c>
      <c r="AB11" s="3">
        <f t="shared" si="2"/>
        <v>0</v>
      </c>
      <c r="AC11" s="3">
        <f t="shared" si="3"/>
        <v>0</v>
      </c>
      <c r="AD11" s="3">
        <f t="shared" si="4"/>
        <v>1</v>
      </c>
      <c r="AE11" s="3">
        <f t="shared" si="5"/>
        <v>1</v>
      </c>
      <c r="AF11" s="3">
        <f t="shared" si="6"/>
        <v>1</v>
      </c>
      <c r="AG11" s="3">
        <f t="shared" si="7"/>
        <v>1</v>
      </c>
      <c r="AH11" s="3">
        <f t="shared" si="8"/>
        <v>0</v>
      </c>
      <c r="AI11" s="3">
        <f t="shared" si="9"/>
        <v>0</v>
      </c>
      <c r="AJ11" s="3">
        <f t="shared" si="10"/>
        <v>0</v>
      </c>
      <c r="AK11" s="3">
        <f t="shared" si="11"/>
        <v>0</v>
      </c>
      <c r="AL11" s="3">
        <f t="shared" si="12"/>
        <v>1</v>
      </c>
      <c r="AM11" s="3">
        <f t="shared" si="13"/>
        <v>1</v>
      </c>
      <c r="AN11" s="3">
        <f t="shared" si="14"/>
        <v>0</v>
      </c>
      <c r="AO11" s="3">
        <f t="shared" si="15"/>
        <v>0</v>
      </c>
      <c r="AP11" s="3">
        <f t="shared" si="16"/>
        <v>0</v>
      </c>
      <c r="AQ11" s="3">
        <f t="shared" si="17"/>
        <v>0</v>
      </c>
      <c r="AR11" s="3">
        <f t="shared" si="18"/>
        <v>1</v>
      </c>
      <c r="AS11" s="3">
        <f t="shared" si="19"/>
        <v>0</v>
      </c>
      <c r="AT11" s="3">
        <f t="shared" si="20"/>
        <v>0</v>
      </c>
      <c r="AU11" s="39">
        <v>0.5</v>
      </c>
      <c r="AW11" s="39">
        <v>0.5</v>
      </c>
      <c r="AX11" s="3">
        <f t="shared" si="22"/>
        <v>1</v>
      </c>
    </row>
    <row r="12" spans="1:50" x14ac:dyDescent="0.25">
      <c r="A12" s="8" t="s">
        <v>72</v>
      </c>
      <c r="B12" s="4">
        <f t="shared" si="0"/>
        <v>9.5</v>
      </c>
      <c r="C12" s="5">
        <f t="shared" si="1"/>
        <v>1</v>
      </c>
      <c r="D12" s="28" t="s">
        <v>337</v>
      </c>
      <c r="E12" s="4" t="s">
        <v>177</v>
      </c>
      <c r="F12" s="4" t="s">
        <v>218</v>
      </c>
      <c r="G12" s="4" t="s">
        <v>326</v>
      </c>
      <c r="H12" s="4" t="s">
        <v>151</v>
      </c>
      <c r="I12" s="4" t="s">
        <v>344</v>
      </c>
      <c r="J12" s="4" t="s">
        <v>243</v>
      </c>
      <c r="K12" s="4" t="s">
        <v>328</v>
      </c>
      <c r="L12" s="4" t="s">
        <v>329</v>
      </c>
      <c r="M12" s="4" t="s">
        <v>330</v>
      </c>
      <c r="N12" s="4" t="s">
        <v>340</v>
      </c>
      <c r="O12" s="4" t="s">
        <v>331</v>
      </c>
      <c r="P12" s="4" t="s">
        <v>271</v>
      </c>
      <c r="Q12" s="4" t="s">
        <v>127</v>
      </c>
      <c r="R12" s="4" t="s">
        <v>333</v>
      </c>
      <c r="S12" s="4" t="s">
        <v>346</v>
      </c>
      <c r="T12" s="4" t="s">
        <v>343</v>
      </c>
      <c r="U12" s="4" t="s">
        <v>345</v>
      </c>
      <c r="V12" s="4" t="s">
        <v>335</v>
      </c>
      <c r="W12" s="38" t="s">
        <v>336</v>
      </c>
      <c r="Y12" s="4" t="s">
        <v>127</v>
      </c>
      <c r="Z12" s="40" t="s">
        <v>243</v>
      </c>
      <c r="AB12" s="3">
        <f t="shared" si="2"/>
        <v>0</v>
      </c>
      <c r="AC12" s="3">
        <f t="shared" si="3"/>
        <v>1</v>
      </c>
      <c r="AD12" s="3">
        <f t="shared" si="4"/>
        <v>0</v>
      </c>
      <c r="AE12" s="3">
        <f t="shared" si="5"/>
        <v>0</v>
      </c>
      <c r="AF12" s="3">
        <f t="shared" si="6"/>
        <v>1</v>
      </c>
      <c r="AG12" s="3">
        <f t="shared" si="7"/>
        <v>0</v>
      </c>
      <c r="AH12" s="3">
        <f t="shared" si="8"/>
        <v>0</v>
      </c>
      <c r="AI12" s="3">
        <f t="shared" si="9"/>
        <v>0</v>
      </c>
      <c r="AJ12" s="3">
        <f t="shared" si="10"/>
        <v>1</v>
      </c>
      <c r="AK12" s="3">
        <f t="shared" si="11"/>
        <v>0</v>
      </c>
      <c r="AL12" s="3">
        <f t="shared" si="12"/>
        <v>0</v>
      </c>
      <c r="AM12" s="3">
        <f t="shared" si="13"/>
        <v>1</v>
      </c>
      <c r="AN12" s="3">
        <f t="shared" si="14"/>
        <v>1</v>
      </c>
      <c r="AO12" s="3">
        <f t="shared" si="15"/>
        <v>1</v>
      </c>
      <c r="AP12" s="3">
        <f t="shared" si="16"/>
        <v>1</v>
      </c>
      <c r="AQ12" s="3">
        <f t="shared" si="17"/>
        <v>1</v>
      </c>
      <c r="AR12" s="3">
        <f t="shared" si="18"/>
        <v>1</v>
      </c>
      <c r="AS12" s="3">
        <f t="shared" si="19"/>
        <v>0</v>
      </c>
      <c r="AT12" s="3">
        <f t="shared" si="20"/>
        <v>0</v>
      </c>
      <c r="AU12" s="39">
        <v>0.5</v>
      </c>
      <c r="AW12" s="3">
        <f t="shared" si="21"/>
        <v>1</v>
      </c>
      <c r="AX12" s="3" t="e">
        <f t="shared" si="22"/>
        <v>#N/A</v>
      </c>
    </row>
    <row r="13" spans="1:50" x14ac:dyDescent="0.25">
      <c r="A13" s="8" t="s">
        <v>63</v>
      </c>
      <c r="B13" s="4">
        <f t="shared" si="0"/>
        <v>7.5</v>
      </c>
      <c r="C13" s="5">
        <f t="shared" si="1"/>
        <v>2</v>
      </c>
      <c r="D13" s="28" t="s">
        <v>337</v>
      </c>
      <c r="E13" s="4" t="s">
        <v>324</v>
      </c>
      <c r="F13" s="4" t="s">
        <v>325</v>
      </c>
      <c r="G13" s="4" t="s">
        <v>338</v>
      </c>
      <c r="H13" s="4" t="s">
        <v>151</v>
      </c>
      <c r="I13" s="4" t="s">
        <v>344</v>
      </c>
      <c r="J13" s="4" t="s">
        <v>339</v>
      </c>
      <c r="K13" s="4" t="s">
        <v>328</v>
      </c>
      <c r="L13" s="4" t="s">
        <v>329</v>
      </c>
      <c r="M13" s="4" t="s">
        <v>330</v>
      </c>
      <c r="N13" s="4" t="s">
        <v>340</v>
      </c>
      <c r="O13" s="4" t="s">
        <v>331</v>
      </c>
      <c r="P13" s="4" t="s">
        <v>341</v>
      </c>
      <c r="Q13" s="4" t="s">
        <v>332</v>
      </c>
      <c r="R13" s="4" t="s">
        <v>342</v>
      </c>
      <c r="S13" s="4" t="s">
        <v>334</v>
      </c>
      <c r="T13" s="4" t="s">
        <v>343</v>
      </c>
      <c r="U13" s="4" t="s">
        <v>345</v>
      </c>
      <c r="V13" s="4" t="s">
        <v>335</v>
      </c>
      <c r="W13" s="38" t="s">
        <v>336</v>
      </c>
      <c r="Y13" s="4" t="s">
        <v>343</v>
      </c>
      <c r="Z13" s="4" t="s">
        <v>331</v>
      </c>
      <c r="AB13" s="3">
        <f t="shared" si="2"/>
        <v>0</v>
      </c>
      <c r="AC13" s="3">
        <f t="shared" si="3"/>
        <v>0</v>
      </c>
      <c r="AD13" s="3">
        <f t="shared" si="4"/>
        <v>1</v>
      </c>
      <c r="AE13" s="3">
        <f t="shared" si="5"/>
        <v>1</v>
      </c>
      <c r="AF13" s="3">
        <f t="shared" si="6"/>
        <v>1</v>
      </c>
      <c r="AG13" s="3">
        <f t="shared" si="7"/>
        <v>0</v>
      </c>
      <c r="AH13" s="3">
        <f t="shared" si="8"/>
        <v>1</v>
      </c>
      <c r="AI13" s="3">
        <f t="shared" si="9"/>
        <v>0</v>
      </c>
      <c r="AJ13" s="3">
        <f t="shared" si="10"/>
        <v>1</v>
      </c>
      <c r="AK13" s="3">
        <f t="shared" si="11"/>
        <v>0</v>
      </c>
      <c r="AL13" s="3">
        <f t="shared" si="12"/>
        <v>0</v>
      </c>
      <c r="AM13" s="3">
        <f t="shared" si="13"/>
        <v>1</v>
      </c>
      <c r="AN13" s="3">
        <f t="shared" si="14"/>
        <v>0</v>
      </c>
      <c r="AO13" s="3">
        <f t="shared" si="15"/>
        <v>0</v>
      </c>
      <c r="AP13" s="3">
        <f t="shared" si="16"/>
        <v>0</v>
      </c>
      <c r="AQ13" s="3">
        <f t="shared" si="17"/>
        <v>0</v>
      </c>
      <c r="AR13" s="3">
        <f t="shared" si="18"/>
        <v>1</v>
      </c>
      <c r="AS13" s="3">
        <f t="shared" si="19"/>
        <v>0</v>
      </c>
      <c r="AT13" s="3">
        <f t="shared" si="20"/>
        <v>0</v>
      </c>
      <c r="AU13" s="39">
        <v>0.5</v>
      </c>
      <c r="AW13" s="3">
        <f t="shared" si="21"/>
        <v>1</v>
      </c>
      <c r="AX13" s="3">
        <f t="shared" si="22"/>
        <v>1</v>
      </c>
    </row>
    <row r="14" spans="1:50" x14ac:dyDescent="0.25">
      <c r="A14" s="8" t="s">
        <v>71</v>
      </c>
      <c r="B14" s="4">
        <f t="shared" si="0"/>
        <v>9.5</v>
      </c>
      <c r="C14" s="5">
        <f t="shared" si="1"/>
        <v>1</v>
      </c>
      <c r="D14" s="28" t="s">
        <v>337</v>
      </c>
      <c r="E14" s="4" t="s">
        <v>177</v>
      </c>
      <c r="F14" s="4" t="s">
        <v>218</v>
      </c>
      <c r="G14" s="4" t="s">
        <v>326</v>
      </c>
      <c r="H14" s="4" t="s">
        <v>151</v>
      </c>
      <c r="I14" s="4" t="s">
        <v>344</v>
      </c>
      <c r="J14" s="4" t="s">
        <v>243</v>
      </c>
      <c r="K14" s="4" t="s">
        <v>328</v>
      </c>
      <c r="L14" s="4" t="s">
        <v>329</v>
      </c>
      <c r="M14" s="4" t="s">
        <v>330</v>
      </c>
      <c r="N14" s="4" t="s">
        <v>216</v>
      </c>
      <c r="O14" s="4" t="s">
        <v>331</v>
      </c>
      <c r="P14" s="4" t="s">
        <v>271</v>
      </c>
      <c r="Q14" s="4" t="s">
        <v>332</v>
      </c>
      <c r="R14" s="4" t="s">
        <v>333</v>
      </c>
      <c r="S14" s="4" t="s">
        <v>346</v>
      </c>
      <c r="T14" s="4" t="s">
        <v>343</v>
      </c>
      <c r="U14" s="4" t="s">
        <v>345</v>
      </c>
      <c r="V14" s="4" t="s">
        <v>335</v>
      </c>
      <c r="W14" s="38" t="s">
        <v>134</v>
      </c>
      <c r="Y14" s="40" t="s">
        <v>243</v>
      </c>
      <c r="Z14" s="4" t="s">
        <v>346</v>
      </c>
      <c r="AB14" s="3">
        <f t="shared" si="2"/>
        <v>0</v>
      </c>
      <c r="AC14" s="3">
        <f t="shared" si="3"/>
        <v>1</v>
      </c>
      <c r="AD14" s="3">
        <f t="shared" si="4"/>
        <v>0</v>
      </c>
      <c r="AE14" s="3">
        <f t="shared" si="5"/>
        <v>0</v>
      </c>
      <c r="AF14" s="3">
        <f t="shared" si="6"/>
        <v>1</v>
      </c>
      <c r="AG14" s="3">
        <f t="shared" si="7"/>
        <v>0</v>
      </c>
      <c r="AH14" s="3">
        <f t="shared" si="8"/>
        <v>0</v>
      </c>
      <c r="AI14" s="3">
        <f t="shared" si="9"/>
        <v>0</v>
      </c>
      <c r="AJ14" s="3">
        <f t="shared" si="10"/>
        <v>1</v>
      </c>
      <c r="AK14" s="3">
        <f t="shared" si="11"/>
        <v>0</v>
      </c>
      <c r="AL14" s="3">
        <f t="shared" si="12"/>
        <v>1</v>
      </c>
      <c r="AM14" s="3">
        <f t="shared" si="13"/>
        <v>1</v>
      </c>
      <c r="AN14" s="3">
        <f t="shared" si="14"/>
        <v>1</v>
      </c>
      <c r="AO14" s="3">
        <f t="shared" si="15"/>
        <v>0</v>
      </c>
      <c r="AP14" s="3">
        <f t="shared" si="16"/>
        <v>1</v>
      </c>
      <c r="AQ14" s="3">
        <f t="shared" si="17"/>
        <v>1</v>
      </c>
      <c r="AR14" s="3">
        <f t="shared" si="18"/>
        <v>1</v>
      </c>
      <c r="AS14" s="3">
        <f t="shared" si="19"/>
        <v>0</v>
      </c>
      <c r="AT14" s="3">
        <f t="shared" si="20"/>
        <v>0</v>
      </c>
      <c r="AU14" s="39">
        <v>0.5</v>
      </c>
      <c r="AW14" s="3" t="e">
        <f t="shared" si="21"/>
        <v>#N/A</v>
      </c>
      <c r="AX14" s="3">
        <f t="shared" si="22"/>
        <v>1</v>
      </c>
    </row>
    <row r="15" spans="1:50" x14ac:dyDescent="0.25">
      <c r="A15" s="8" t="s">
        <v>60</v>
      </c>
      <c r="B15" s="4">
        <f t="shared" si="0"/>
        <v>6.5</v>
      </c>
      <c r="C15" s="5">
        <f t="shared" si="1"/>
        <v>0</v>
      </c>
      <c r="D15" s="28" t="s">
        <v>337</v>
      </c>
      <c r="E15" s="4" t="s">
        <v>324</v>
      </c>
      <c r="F15" s="4" t="s">
        <v>218</v>
      </c>
      <c r="G15" s="4" t="s">
        <v>338</v>
      </c>
      <c r="H15" s="4" t="s">
        <v>151</v>
      </c>
      <c r="I15" s="4" t="s">
        <v>344</v>
      </c>
      <c r="J15" s="4" t="s">
        <v>339</v>
      </c>
      <c r="K15" s="4" t="s">
        <v>328</v>
      </c>
      <c r="L15" s="4" t="s">
        <v>122</v>
      </c>
      <c r="M15" s="4" t="s">
        <v>330</v>
      </c>
      <c r="N15" s="4" t="s">
        <v>340</v>
      </c>
      <c r="O15" s="4" t="s">
        <v>288</v>
      </c>
      <c r="P15" s="4" t="s">
        <v>271</v>
      </c>
      <c r="Q15" s="4" t="s">
        <v>127</v>
      </c>
      <c r="R15" s="4" t="s">
        <v>342</v>
      </c>
      <c r="S15" s="4" t="s">
        <v>334</v>
      </c>
      <c r="T15" s="4" t="s">
        <v>343</v>
      </c>
      <c r="U15" s="4" t="s">
        <v>345</v>
      </c>
      <c r="V15" s="4" t="s">
        <v>335</v>
      </c>
      <c r="W15" s="38" t="s">
        <v>336</v>
      </c>
      <c r="Y15" s="40" t="s">
        <v>340</v>
      </c>
      <c r="Z15" s="40" t="s">
        <v>324</v>
      </c>
      <c r="AB15" s="3">
        <f t="shared" si="2"/>
        <v>0</v>
      </c>
      <c r="AC15" s="3">
        <f t="shared" si="3"/>
        <v>0</v>
      </c>
      <c r="AD15" s="3">
        <f t="shared" si="4"/>
        <v>0</v>
      </c>
      <c r="AE15" s="3">
        <f t="shared" si="5"/>
        <v>1</v>
      </c>
      <c r="AF15" s="3">
        <f t="shared" si="6"/>
        <v>1</v>
      </c>
      <c r="AG15" s="3">
        <f t="shared" si="7"/>
        <v>0</v>
      </c>
      <c r="AH15" s="3">
        <f t="shared" si="8"/>
        <v>1</v>
      </c>
      <c r="AI15" s="3">
        <f t="shared" si="9"/>
        <v>0</v>
      </c>
      <c r="AJ15" s="3">
        <f t="shared" si="10"/>
        <v>0</v>
      </c>
      <c r="AK15" s="3">
        <f t="shared" si="11"/>
        <v>0</v>
      </c>
      <c r="AL15" s="3">
        <f t="shared" si="12"/>
        <v>0</v>
      </c>
      <c r="AM15" s="3">
        <f t="shared" si="13"/>
        <v>0</v>
      </c>
      <c r="AN15" s="3">
        <f t="shared" si="14"/>
        <v>1</v>
      </c>
      <c r="AO15" s="3">
        <f t="shared" si="15"/>
        <v>1</v>
      </c>
      <c r="AP15" s="3">
        <f t="shared" si="16"/>
        <v>0</v>
      </c>
      <c r="AQ15" s="3">
        <f t="shared" si="17"/>
        <v>0</v>
      </c>
      <c r="AR15" s="3">
        <f t="shared" si="18"/>
        <v>1</v>
      </c>
      <c r="AS15" s="3">
        <f t="shared" si="19"/>
        <v>0</v>
      </c>
      <c r="AT15" s="3">
        <f t="shared" si="20"/>
        <v>0</v>
      </c>
      <c r="AU15" s="39">
        <v>0.5</v>
      </c>
      <c r="AW15" s="3" t="e">
        <f t="shared" si="21"/>
        <v>#N/A</v>
      </c>
      <c r="AX15" s="3" t="e">
        <f t="shared" si="22"/>
        <v>#N/A</v>
      </c>
    </row>
    <row r="16" spans="1:50" x14ac:dyDescent="0.25">
      <c r="A16" s="8" t="s">
        <v>75</v>
      </c>
      <c r="B16" s="4">
        <f t="shared" si="0"/>
        <v>7.5</v>
      </c>
      <c r="C16" s="5">
        <f t="shared" si="1"/>
        <v>1</v>
      </c>
      <c r="D16" s="28" t="s">
        <v>337</v>
      </c>
      <c r="E16" s="4" t="s">
        <v>324</v>
      </c>
      <c r="F16" s="4" t="s">
        <v>325</v>
      </c>
      <c r="G16" s="4" t="s">
        <v>326</v>
      </c>
      <c r="H16" s="4" t="s">
        <v>327</v>
      </c>
      <c r="I16" s="4" t="s">
        <v>344</v>
      </c>
      <c r="J16" s="4" t="s">
        <v>243</v>
      </c>
      <c r="K16" s="4" t="s">
        <v>328</v>
      </c>
      <c r="L16" s="4" t="s">
        <v>329</v>
      </c>
      <c r="M16" s="4" t="s">
        <v>330</v>
      </c>
      <c r="N16" s="4" t="s">
        <v>216</v>
      </c>
      <c r="O16" s="4" t="s">
        <v>288</v>
      </c>
      <c r="P16" s="4" t="s">
        <v>271</v>
      </c>
      <c r="Q16" s="4" t="s">
        <v>127</v>
      </c>
      <c r="R16" s="4" t="s">
        <v>333</v>
      </c>
      <c r="S16" s="4" t="s">
        <v>334</v>
      </c>
      <c r="T16" s="4" t="s">
        <v>125</v>
      </c>
      <c r="U16" s="4" t="s">
        <v>345</v>
      </c>
      <c r="V16" s="4" t="s">
        <v>347</v>
      </c>
      <c r="W16" s="38" t="s">
        <v>336</v>
      </c>
      <c r="Y16" s="40" t="s">
        <v>327</v>
      </c>
      <c r="Z16" s="4" t="s">
        <v>333</v>
      </c>
      <c r="AB16" s="3">
        <f t="shared" si="2"/>
        <v>0</v>
      </c>
      <c r="AC16" s="3">
        <f t="shared" si="3"/>
        <v>0</v>
      </c>
      <c r="AD16" s="3">
        <f t="shared" si="4"/>
        <v>1</v>
      </c>
      <c r="AE16" s="3">
        <f t="shared" si="5"/>
        <v>0</v>
      </c>
      <c r="AF16" s="3">
        <f t="shared" si="6"/>
        <v>0</v>
      </c>
      <c r="AG16" s="3">
        <f t="shared" si="7"/>
        <v>0</v>
      </c>
      <c r="AH16" s="3">
        <f t="shared" si="8"/>
        <v>0</v>
      </c>
      <c r="AI16" s="3">
        <f t="shared" si="9"/>
        <v>0</v>
      </c>
      <c r="AJ16" s="3">
        <f t="shared" si="10"/>
        <v>1</v>
      </c>
      <c r="AK16" s="3">
        <f t="shared" si="11"/>
        <v>0</v>
      </c>
      <c r="AL16" s="3">
        <f t="shared" si="12"/>
        <v>1</v>
      </c>
      <c r="AM16" s="3">
        <f t="shared" si="13"/>
        <v>0</v>
      </c>
      <c r="AN16" s="3">
        <f t="shared" si="14"/>
        <v>1</v>
      </c>
      <c r="AO16" s="3">
        <f t="shared" si="15"/>
        <v>1</v>
      </c>
      <c r="AP16" s="3">
        <f t="shared" si="16"/>
        <v>1</v>
      </c>
      <c r="AQ16" s="3">
        <f t="shared" si="17"/>
        <v>0</v>
      </c>
      <c r="AR16" s="3">
        <f t="shared" si="18"/>
        <v>0</v>
      </c>
      <c r="AS16" s="3">
        <f t="shared" si="19"/>
        <v>0</v>
      </c>
      <c r="AT16" s="3">
        <f t="shared" si="20"/>
        <v>1</v>
      </c>
      <c r="AU16" s="39">
        <v>0.5</v>
      </c>
      <c r="AW16" s="3" t="e">
        <f t="shared" si="21"/>
        <v>#N/A</v>
      </c>
      <c r="AX16" s="3">
        <f t="shared" si="22"/>
        <v>1</v>
      </c>
    </row>
    <row r="17" spans="1:50" x14ac:dyDescent="0.25">
      <c r="A17" s="8" t="s">
        <v>82</v>
      </c>
      <c r="B17" s="4">
        <f t="shared" si="0"/>
        <v>6.5</v>
      </c>
      <c r="C17" s="5">
        <f t="shared" si="1"/>
        <v>1</v>
      </c>
      <c r="D17" s="28" t="s">
        <v>337</v>
      </c>
      <c r="E17" s="4" t="s">
        <v>177</v>
      </c>
      <c r="F17" s="4" t="s">
        <v>218</v>
      </c>
      <c r="G17" s="4" t="s">
        <v>326</v>
      </c>
      <c r="H17" s="4" t="s">
        <v>151</v>
      </c>
      <c r="I17" s="4" t="s">
        <v>344</v>
      </c>
      <c r="J17" s="4" t="s">
        <v>339</v>
      </c>
      <c r="K17" s="4" t="s">
        <v>328</v>
      </c>
      <c r="L17" s="4" t="s">
        <v>122</v>
      </c>
      <c r="M17" s="4" t="s">
        <v>330</v>
      </c>
      <c r="N17" s="4" t="s">
        <v>340</v>
      </c>
      <c r="O17" s="4" t="s">
        <v>331</v>
      </c>
      <c r="P17" s="4" t="s">
        <v>271</v>
      </c>
      <c r="Q17" s="4" t="s">
        <v>332</v>
      </c>
      <c r="R17" s="4" t="s">
        <v>342</v>
      </c>
      <c r="S17" s="4" t="s">
        <v>334</v>
      </c>
      <c r="T17" s="4" t="s">
        <v>343</v>
      </c>
      <c r="U17" s="4" t="s">
        <v>345</v>
      </c>
      <c r="V17" s="4" t="s">
        <v>335</v>
      </c>
      <c r="W17" s="38" t="s">
        <v>134</v>
      </c>
      <c r="Y17" s="4" t="s">
        <v>271</v>
      </c>
      <c r="Z17" s="40" t="s">
        <v>332</v>
      </c>
      <c r="AB17" s="3">
        <f t="shared" si="2"/>
        <v>0</v>
      </c>
      <c r="AC17" s="3">
        <f t="shared" si="3"/>
        <v>1</v>
      </c>
      <c r="AD17" s="3">
        <f t="shared" si="4"/>
        <v>0</v>
      </c>
      <c r="AE17" s="3">
        <f t="shared" si="5"/>
        <v>0</v>
      </c>
      <c r="AF17" s="3">
        <f t="shared" si="6"/>
        <v>1</v>
      </c>
      <c r="AG17" s="3">
        <f t="shared" si="7"/>
        <v>0</v>
      </c>
      <c r="AH17" s="3">
        <f t="shared" si="8"/>
        <v>1</v>
      </c>
      <c r="AI17" s="3">
        <f t="shared" si="9"/>
        <v>0</v>
      </c>
      <c r="AJ17" s="3">
        <f t="shared" si="10"/>
        <v>0</v>
      </c>
      <c r="AK17" s="3">
        <f t="shared" si="11"/>
        <v>0</v>
      </c>
      <c r="AL17" s="3">
        <f t="shared" si="12"/>
        <v>0</v>
      </c>
      <c r="AM17" s="3">
        <f t="shared" si="13"/>
        <v>1</v>
      </c>
      <c r="AN17" s="3">
        <f t="shared" si="14"/>
        <v>1</v>
      </c>
      <c r="AO17" s="3">
        <f t="shared" si="15"/>
        <v>0</v>
      </c>
      <c r="AP17" s="3">
        <f t="shared" si="16"/>
        <v>0</v>
      </c>
      <c r="AQ17" s="3">
        <f t="shared" si="17"/>
        <v>0</v>
      </c>
      <c r="AR17" s="3">
        <f t="shared" si="18"/>
        <v>1</v>
      </c>
      <c r="AS17" s="3">
        <f t="shared" si="19"/>
        <v>0</v>
      </c>
      <c r="AT17" s="3">
        <f t="shared" si="20"/>
        <v>0</v>
      </c>
      <c r="AU17" s="39">
        <v>0.5</v>
      </c>
      <c r="AW17" s="3">
        <f t="shared" si="21"/>
        <v>1</v>
      </c>
      <c r="AX17" s="3" t="e">
        <f t="shared" si="22"/>
        <v>#N/A</v>
      </c>
    </row>
    <row r="18" spans="1:50" x14ac:dyDescent="0.25">
      <c r="A18" s="8" t="s">
        <v>187</v>
      </c>
      <c r="B18" s="4">
        <f t="shared" si="0"/>
        <v>10.5</v>
      </c>
      <c r="C18" s="5">
        <f t="shared" si="1"/>
        <v>0</v>
      </c>
      <c r="D18" s="28" t="s">
        <v>337</v>
      </c>
      <c r="E18" s="4" t="s">
        <v>324</v>
      </c>
      <c r="F18" s="4" t="s">
        <v>325</v>
      </c>
      <c r="G18" s="4" t="s">
        <v>338</v>
      </c>
      <c r="H18" s="4" t="s">
        <v>327</v>
      </c>
      <c r="I18" s="4" t="s">
        <v>190</v>
      </c>
      <c r="J18" s="4" t="s">
        <v>339</v>
      </c>
      <c r="K18" s="4" t="s">
        <v>136</v>
      </c>
      <c r="L18" s="4" t="s">
        <v>329</v>
      </c>
      <c r="M18" s="4" t="s">
        <v>330</v>
      </c>
      <c r="N18" s="4" t="s">
        <v>340</v>
      </c>
      <c r="O18" s="4" t="s">
        <v>331</v>
      </c>
      <c r="P18" s="4" t="s">
        <v>341</v>
      </c>
      <c r="Q18" s="4" t="s">
        <v>332</v>
      </c>
      <c r="R18" s="4" t="s">
        <v>333</v>
      </c>
      <c r="S18" s="4" t="s">
        <v>346</v>
      </c>
      <c r="T18" s="4" t="s">
        <v>125</v>
      </c>
      <c r="U18" s="4" t="s">
        <v>204</v>
      </c>
      <c r="V18" s="4" t="s">
        <v>335</v>
      </c>
      <c r="W18" s="38" t="s">
        <v>336</v>
      </c>
      <c r="Y18" s="40" t="s">
        <v>324</v>
      </c>
      <c r="Z18" s="40" t="s">
        <v>341</v>
      </c>
      <c r="AB18" s="3">
        <f t="shared" si="2"/>
        <v>0</v>
      </c>
      <c r="AC18" s="3">
        <f t="shared" si="3"/>
        <v>0</v>
      </c>
      <c r="AD18" s="3">
        <f t="shared" si="4"/>
        <v>1</v>
      </c>
      <c r="AE18" s="3">
        <f t="shared" si="5"/>
        <v>1</v>
      </c>
      <c r="AF18" s="3">
        <f t="shared" si="6"/>
        <v>0</v>
      </c>
      <c r="AG18" s="3">
        <f t="shared" si="7"/>
        <v>1</v>
      </c>
      <c r="AH18" s="3">
        <f t="shared" si="8"/>
        <v>1</v>
      </c>
      <c r="AI18" s="3">
        <f t="shared" si="9"/>
        <v>1</v>
      </c>
      <c r="AJ18" s="3">
        <f t="shared" si="10"/>
        <v>1</v>
      </c>
      <c r="AK18" s="3">
        <f t="shared" si="11"/>
        <v>0</v>
      </c>
      <c r="AL18" s="3">
        <f t="shared" si="12"/>
        <v>0</v>
      </c>
      <c r="AM18" s="3">
        <f t="shared" si="13"/>
        <v>1</v>
      </c>
      <c r="AN18" s="3">
        <f t="shared" si="14"/>
        <v>0</v>
      </c>
      <c r="AO18" s="3">
        <f t="shared" si="15"/>
        <v>0</v>
      </c>
      <c r="AP18" s="3">
        <f t="shared" si="16"/>
        <v>1</v>
      </c>
      <c r="AQ18" s="3">
        <f t="shared" si="17"/>
        <v>1</v>
      </c>
      <c r="AR18" s="3">
        <f t="shared" si="18"/>
        <v>0</v>
      </c>
      <c r="AS18" s="3">
        <f t="shared" si="19"/>
        <v>1</v>
      </c>
      <c r="AT18" s="3">
        <f t="shared" si="20"/>
        <v>0</v>
      </c>
      <c r="AU18" s="39">
        <v>0.5</v>
      </c>
      <c r="AW18" s="3" t="e">
        <f t="shared" si="21"/>
        <v>#N/A</v>
      </c>
      <c r="AX18" s="3" t="e">
        <f t="shared" si="22"/>
        <v>#N/A</v>
      </c>
    </row>
    <row r="19" spans="1:50" x14ac:dyDescent="0.25">
      <c r="A19" s="8" t="s">
        <v>89</v>
      </c>
      <c r="B19" s="4">
        <f t="shared" si="0"/>
        <v>10.5</v>
      </c>
      <c r="C19" s="5">
        <f t="shared" si="1"/>
        <v>1</v>
      </c>
      <c r="D19" s="28" t="s">
        <v>337</v>
      </c>
      <c r="E19" s="4" t="s">
        <v>324</v>
      </c>
      <c r="F19" s="4" t="s">
        <v>325</v>
      </c>
      <c r="G19" s="4" t="s">
        <v>338</v>
      </c>
      <c r="H19" s="4" t="s">
        <v>327</v>
      </c>
      <c r="I19" s="4" t="s">
        <v>344</v>
      </c>
      <c r="J19" s="4" t="s">
        <v>339</v>
      </c>
      <c r="K19" s="4" t="s">
        <v>328</v>
      </c>
      <c r="L19" s="4" t="s">
        <v>122</v>
      </c>
      <c r="M19" s="4" t="s">
        <v>330</v>
      </c>
      <c r="N19" s="4" t="s">
        <v>216</v>
      </c>
      <c r="O19" s="4" t="s">
        <v>331</v>
      </c>
      <c r="P19" s="4" t="s">
        <v>341</v>
      </c>
      <c r="Q19" s="4" t="s">
        <v>332</v>
      </c>
      <c r="R19" s="4" t="s">
        <v>333</v>
      </c>
      <c r="S19" s="4" t="s">
        <v>346</v>
      </c>
      <c r="T19" s="4" t="s">
        <v>343</v>
      </c>
      <c r="U19" s="4" t="s">
        <v>204</v>
      </c>
      <c r="V19" s="4" t="s">
        <v>347</v>
      </c>
      <c r="W19" s="38" t="s">
        <v>336</v>
      </c>
      <c r="Y19" s="4" t="s">
        <v>339</v>
      </c>
      <c r="Z19" s="40" t="s">
        <v>341</v>
      </c>
      <c r="AB19" s="3">
        <f t="shared" si="2"/>
        <v>0</v>
      </c>
      <c r="AC19" s="3">
        <f t="shared" si="3"/>
        <v>0</v>
      </c>
      <c r="AD19" s="3">
        <f t="shared" si="4"/>
        <v>1</v>
      </c>
      <c r="AE19" s="3">
        <f t="shared" si="5"/>
        <v>1</v>
      </c>
      <c r="AF19" s="3">
        <f t="shared" si="6"/>
        <v>0</v>
      </c>
      <c r="AG19" s="3">
        <f t="shared" si="7"/>
        <v>0</v>
      </c>
      <c r="AH19" s="3">
        <f t="shared" si="8"/>
        <v>1</v>
      </c>
      <c r="AI19" s="3">
        <f t="shared" si="9"/>
        <v>0</v>
      </c>
      <c r="AJ19" s="3">
        <f t="shared" si="10"/>
        <v>0</v>
      </c>
      <c r="AK19" s="3">
        <f t="shared" si="11"/>
        <v>0</v>
      </c>
      <c r="AL19" s="3">
        <f t="shared" si="12"/>
        <v>1</v>
      </c>
      <c r="AM19" s="3">
        <f t="shared" si="13"/>
        <v>1</v>
      </c>
      <c r="AN19" s="3">
        <f t="shared" si="14"/>
        <v>0</v>
      </c>
      <c r="AO19" s="3">
        <f t="shared" si="15"/>
        <v>0</v>
      </c>
      <c r="AP19" s="3">
        <f t="shared" si="16"/>
        <v>1</v>
      </c>
      <c r="AQ19" s="3">
        <f t="shared" si="17"/>
        <v>1</v>
      </c>
      <c r="AR19" s="3">
        <f t="shared" si="18"/>
        <v>1</v>
      </c>
      <c r="AS19" s="3">
        <f t="shared" si="19"/>
        <v>1</v>
      </c>
      <c r="AT19" s="3">
        <f t="shared" si="20"/>
        <v>1</v>
      </c>
      <c r="AU19" s="39">
        <v>0.5</v>
      </c>
      <c r="AW19" s="3">
        <f t="shared" si="21"/>
        <v>1</v>
      </c>
      <c r="AX19" s="3" t="e">
        <f t="shared" si="22"/>
        <v>#N/A</v>
      </c>
    </row>
    <row r="20" spans="1:50" x14ac:dyDescent="0.25">
      <c r="A20" s="8" t="s">
        <v>58</v>
      </c>
      <c r="B20" s="4">
        <f t="shared" si="0"/>
        <v>7.5</v>
      </c>
      <c r="C20" s="44">
        <v>0.5</v>
      </c>
      <c r="D20" s="28" t="s">
        <v>337</v>
      </c>
      <c r="E20" s="4" t="s">
        <v>324</v>
      </c>
      <c r="F20" s="4" t="s">
        <v>218</v>
      </c>
      <c r="G20" s="4" t="s">
        <v>338</v>
      </c>
      <c r="H20" s="4" t="s">
        <v>327</v>
      </c>
      <c r="I20" s="4" t="s">
        <v>190</v>
      </c>
      <c r="J20" s="4" t="s">
        <v>243</v>
      </c>
      <c r="K20" s="4" t="s">
        <v>328</v>
      </c>
      <c r="L20" s="4" t="s">
        <v>329</v>
      </c>
      <c r="M20" s="4" t="s">
        <v>330</v>
      </c>
      <c r="N20" s="4" t="s">
        <v>216</v>
      </c>
      <c r="O20" s="4" t="s">
        <v>288</v>
      </c>
      <c r="P20" s="4" t="s">
        <v>341</v>
      </c>
      <c r="Q20" s="4" t="s">
        <v>332</v>
      </c>
      <c r="R20" s="4" t="s">
        <v>342</v>
      </c>
      <c r="S20" s="4" t="s">
        <v>346</v>
      </c>
      <c r="T20" s="4" t="s">
        <v>343</v>
      </c>
      <c r="U20" s="4" t="s">
        <v>204</v>
      </c>
      <c r="V20" s="4" t="s">
        <v>335</v>
      </c>
      <c r="W20" s="38" t="s">
        <v>336</v>
      </c>
      <c r="Y20" s="38" t="s">
        <v>336</v>
      </c>
      <c r="Z20" s="40" t="s">
        <v>335</v>
      </c>
      <c r="AB20" s="3">
        <f t="shared" si="2"/>
        <v>0</v>
      </c>
      <c r="AC20" s="3">
        <f t="shared" si="3"/>
        <v>0</v>
      </c>
      <c r="AD20" s="3">
        <f t="shared" si="4"/>
        <v>0</v>
      </c>
      <c r="AE20" s="3">
        <f t="shared" si="5"/>
        <v>1</v>
      </c>
      <c r="AF20" s="3">
        <f t="shared" si="6"/>
        <v>0</v>
      </c>
      <c r="AG20" s="3">
        <f t="shared" si="7"/>
        <v>1</v>
      </c>
      <c r="AH20" s="3">
        <f t="shared" si="8"/>
        <v>0</v>
      </c>
      <c r="AI20" s="3">
        <f t="shared" si="9"/>
        <v>0</v>
      </c>
      <c r="AJ20" s="3">
        <f t="shared" si="10"/>
        <v>1</v>
      </c>
      <c r="AK20" s="3">
        <f t="shared" si="11"/>
        <v>0</v>
      </c>
      <c r="AL20" s="3">
        <f t="shared" si="12"/>
        <v>1</v>
      </c>
      <c r="AM20" s="3">
        <f t="shared" si="13"/>
        <v>0</v>
      </c>
      <c r="AN20" s="3">
        <f t="shared" si="14"/>
        <v>0</v>
      </c>
      <c r="AO20" s="3">
        <f t="shared" si="15"/>
        <v>0</v>
      </c>
      <c r="AP20" s="3">
        <f t="shared" si="16"/>
        <v>0</v>
      </c>
      <c r="AQ20" s="3">
        <f t="shared" si="17"/>
        <v>1</v>
      </c>
      <c r="AR20" s="3">
        <f t="shared" si="18"/>
        <v>1</v>
      </c>
      <c r="AS20" s="3">
        <f t="shared" si="19"/>
        <v>1</v>
      </c>
      <c r="AT20" s="3">
        <f t="shared" si="20"/>
        <v>0</v>
      </c>
      <c r="AU20" s="39">
        <v>0.5</v>
      </c>
      <c r="AW20" s="39">
        <v>0.5</v>
      </c>
      <c r="AX20" s="3" t="e">
        <f t="shared" si="22"/>
        <v>#N/A</v>
      </c>
    </row>
    <row r="21" spans="1:50" x14ac:dyDescent="0.25">
      <c r="A21" s="8" t="s">
        <v>70</v>
      </c>
      <c r="B21" s="4">
        <f t="shared" si="0"/>
        <v>7.5</v>
      </c>
      <c r="C21" s="5">
        <f t="shared" si="1"/>
        <v>1</v>
      </c>
      <c r="D21" s="28" t="s">
        <v>337</v>
      </c>
      <c r="E21" s="4" t="s">
        <v>324</v>
      </c>
      <c r="F21" s="4" t="s">
        <v>325</v>
      </c>
      <c r="G21" s="4" t="s">
        <v>326</v>
      </c>
      <c r="H21" s="4" t="s">
        <v>327</v>
      </c>
      <c r="I21" s="4" t="s">
        <v>190</v>
      </c>
      <c r="J21" s="4" t="s">
        <v>339</v>
      </c>
      <c r="K21" s="4" t="s">
        <v>328</v>
      </c>
      <c r="L21" s="4" t="s">
        <v>122</v>
      </c>
      <c r="M21" s="4" t="s">
        <v>330</v>
      </c>
      <c r="N21" s="4" t="s">
        <v>216</v>
      </c>
      <c r="O21" s="4" t="s">
        <v>331</v>
      </c>
      <c r="P21" s="4" t="s">
        <v>271</v>
      </c>
      <c r="Q21" s="4" t="s">
        <v>332</v>
      </c>
      <c r="R21" s="4" t="s">
        <v>342</v>
      </c>
      <c r="S21" s="4" t="s">
        <v>334</v>
      </c>
      <c r="T21" s="4" t="s">
        <v>343</v>
      </c>
      <c r="U21" s="4" t="s">
        <v>345</v>
      </c>
      <c r="V21" s="4" t="s">
        <v>335</v>
      </c>
      <c r="W21" s="38" t="s">
        <v>336</v>
      </c>
      <c r="Y21" s="4" t="s">
        <v>343</v>
      </c>
      <c r="Z21" s="40" t="s">
        <v>328</v>
      </c>
      <c r="AB21" s="3">
        <f t="shared" si="2"/>
        <v>0</v>
      </c>
      <c r="AC21" s="3">
        <f t="shared" si="3"/>
        <v>0</v>
      </c>
      <c r="AD21" s="3">
        <f t="shared" si="4"/>
        <v>1</v>
      </c>
      <c r="AE21" s="3">
        <f t="shared" si="5"/>
        <v>0</v>
      </c>
      <c r="AF21" s="3">
        <f t="shared" si="6"/>
        <v>0</v>
      </c>
      <c r="AG21" s="3">
        <f t="shared" si="7"/>
        <v>1</v>
      </c>
      <c r="AH21" s="3">
        <f t="shared" si="8"/>
        <v>1</v>
      </c>
      <c r="AI21" s="3">
        <f t="shared" si="9"/>
        <v>0</v>
      </c>
      <c r="AJ21" s="3">
        <f t="shared" si="10"/>
        <v>0</v>
      </c>
      <c r="AK21" s="3">
        <f t="shared" si="11"/>
        <v>0</v>
      </c>
      <c r="AL21" s="3">
        <f t="shared" si="12"/>
        <v>1</v>
      </c>
      <c r="AM21" s="3">
        <f t="shared" si="13"/>
        <v>1</v>
      </c>
      <c r="AN21" s="3">
        <f t="shared" si="14"/>
        <v>1</v>
      </c>
      <c r="AO21" s="3">
        <f t="shared" si="15"/>
        <v>0</v>
      </c>
      <c r="AP21" s="3">
        <f t="shared" si="16"/>
        <v>0</v>
      </c>
      <c r="AQ21" s="3">
        <f t="shared" si="17"/>
        <v>0</v>
      </c>
      <c r="AR21" s="3">
        <f t="shared" si="18"/>
        <v>1</v>
      </c>
      <c r="AS21" s="3">
        <f t="shared" si="19"/>
        <v>0</v>
      </c>
      <c r="AT21" s="3">
        <f t="shared" si="20"/>
        <v>0</v>
      </c>
      <c r="AU21" s="39">
        <v>0.5</v>
      </c>
      <c r="AW21" s="3">
        <f t="shared" si="21"/>
        <v>1</v>
      </c>
      <c r="AX21" s="3" t="e">
        <f t="shared" si="22"/>
        <v>#N/A</v>
      </c>
    </row>
    <row r="22" spans="1:50" x14ac:dyDescent="0.25">
      <c r="A22" s="8" t="s">
        <v>83</v>
      </c>
      <c r="B22" s="4">
        <f t="shared" si="0"/>
        <v>13.5</v>
      </c>
      <c r="C22" s="5">
        <f t="shared" si="1"/>
        <v>1</v>
      </c>
      <c r="D22" s="28" t="s">
        <v>259</v>
      </c>
      <c r="E22" s="4" t="s">
        <v>324</v>
      </c>
      <c r="F22" s="4" t="s">
        <v>325</v>
      </c>
      <c r="G22" s="4" t="s">
        <v>326</v>
      </c>
      <c r="H22" s="4" t="s">
        <v>151</v>
      </c>
      <c r="I22" s="4" t="s">
        <v>190</v>
      </c>
      <c r="J22" s="4" t="s">
        <v>339</v>
      </c>
      <c r="K22" s="4" t="s">
        <v>136</v>
      </c>
      <c r="L22" s="4" t="s">
        <v>329</v>
      </c>
      <c r="M22" s="4" t="s">
        <v>330</v>
      </c>
      <c r="N22" s="4" t="s">
        <v>340</v>
      </c>
      <c r="O22" s="4" t="s">
        <v>331</v>
      </c>
      <c r="P22" s="4" t="s">
        <v>341</v>
      </c>
      <c r="Q22" s="4" t="s">
        <v>332</v>
      </c>
      <c r="R22" s="4" t="s">
        <v>333</v>
      </c>
      <c r="S22" s="4" t="s">
        <v>346</v>
      </c>
      <c r="T22" s="4" t="s">
        <v>343</v>
      </c>
      <c r="U22" s="4" t="s">
        <v>204</v>
      </c>
      <c r="V22" s="4" t="s">
        <v>347</v>
      </c>
      <c r="W22" s="38" t="s">
        <v>336</v>
      </c>
      <c r="Y22" s="4" t="s">
        <v>347</v>
      </c>
      <c r="Z22" s="40" t="s">
        <v>340</v>
      </c>
      <c r="AB22" s="3">
        <f t="shared" si="2"/>
        <v>1</v>
      </c>
      <c r="AC22" s="3">
        <f t="shared" si="3"/>
        <v>0</v>
      </c>
      <c r="AD22" s="3">
        <f t="shared" si="4"/>
        <v>1</v>
      </c>
      <c r="AE22" s="3">
        <f t="shared" si="5"/>
        <v>0</v>
      </c>
      <c r="AF22" s="3">
        <f t="shared" si="6"/>
        <v>1</v>
      </c>
      <c r="AG22" s="3">
        <f t="shared" si="7"/>
        <v>1</v>
      </c>
      <c r="AH22" s="3">
        <f t="shared" si="8"/>
        <v>1</v>
      </c>
      <c r="AI22" s="3">
        <f t="shared" si="9"/>
        <v>1</v>
      </c>
      <c r="AJ22" s="3">
        <f t="shared" si="10"/>
        <v>1</v>
      </c>
      <c r="AK22" s="3">
        <f t="shared" si="11"/>
        <v>0</v>
      </c>
      <c r="AL22" s="3">
        <f t="shared" si="12"/>
        <v>0</v>
      </c>
      <c r="AM22" s="3">
        <f t="shared" si="13"/>
        <v>1</v>
      </c>
      <c r="AN22" s="3">
        <f t="shared" si="14"/>
        <v>0</v>
      </c>
      <c r="AO22" s="3">
        <f t="shared" si="15"/>
        <v>0</v>
      </c>
      <c r="AP22" s="3">
        <f t="shared" si="16"/>
        <v>1</v>
      </c>
      <c r="AQ22" s="3">
        <f t="shared" si="17"/>
        <v>1</v>
      </c>
      <c r="AR22" s="3">
        <f t="shared" si="18"/>
        <v>1</v>
      </c>
      <c r="AS22" s="3">
        <f t="shared" si="19"/>
        <v>1</v>
      </c>
      <c r="AT22" s="3">
        <f t="shared" si="20"/>
        <v>1</v>
      </c>
      <c r="AU22" s="39">
        <v>0.5</v>
      </c>
      <c r="AW22" s="3">
        <f t="shared" si="21"/>
        <v>1</v>
      </c>
      <c r="AX22" s="3" t="e">
        <f t="shared" si="22"/>
        <v>#N/A</v>
      </c>
    </row>
    <row r="23" spans="1:50" x14ac:dyDescent="0.25">
      <c r="A23" s="8" t="s">
        <v>84</v>
      </c>
      <c r="B23" s="4">
        <f t="shared" si="0"/>
        <v>6.5</v>
      </c>
      <c r="C23" s="5">
        <f t="shared" si="1"/>
        <v>2</v>
      </c>
      <c r="D23" s="28" t="s">
        <v>337</v>
      </c>
      <c r="E23" s="4" t="s">
        <v>139</v>
      </c>
      <c r="F23" s="4" t="s">
        <v>139</v>
      </c>
      <c r="G23" s="4" t="s">
        <v>139</v>
      </c>
      <c r="H23" s="4" t="s">
        <v>139</v>
      </c>
      <c r="I23" s="4" t="s">
        <v>139</v>
      </c>
      <c r="J23" s="4" t="s">
        <v>339</v>
      </c>
      <c r="K23" s="4" t="s">
        <v>328</v>
      </c>
      <c r="L23" s="4" t="s">
        <v>122</v>
      </c>
      <c r="M23" s="4" t="s">
        <v>330</v>
      </c>
      <c r="N23" s="4" t="s">
        <v>340</v>
      </c>
      <c r="O23" s="4" t="s">
        <v>331</v>
      </c>
      <c r="P23" s="4" t="s">
        <v>271</v>
      </c>
      <c r="Q23" s="4" t="s">
        <v>332</v>
      </c>
      <c r="R23" s="4" t="s">
        <v>333</v>
      </c>
      <c r="S23" s="4" t="s">
        <v>346</v>
      </c>
      <c r="T23" s="4" t="s">
        <v>343</v>
      </c>
      <c r="U23" s="4" t="s">
        <v>345</v>
      </c>
      <c r="V23" s="4" t="s">
        <v>335</v>
      </c>
      <c r="W23" s="38" t="s">
        <v>134</v>
      </c>
      <c r="Y23" s="4" t="s">
        <v>339</v>
      </c>
      <c r="Z23" s="4" t="s">
        <v>333</v>
      </c>
      <c r="AB23" s="3">
        <f t="shared" si="2"/>
        <v>0</v>
      </c>
      <c r="AC23" s="3">
        <f t="shared" si="3"/>
        <v>0</v>
      </c>
      <c r="AD23" s="3">
        <f t="shared" si="4"/>
        <v>0</v>
      </c>
      <c r="AE23" s="3">
        <f t="shared" si="5"/>
        <v>0</v>
      </c>
      <c r="AF23" s="3">
        <f t="shared" si="6"/>
        <v>0</v>
      </c>
      <c r="AG23" s="3">
        <f t="shared" si="7"/>
        <v>0</v>
      </c>
      <c r="AH23" s="3">
        <f t="shared" si="8"/>
        <v>1</v>
      </c>
      <c r="AI23" s="3">
        <f t="shared" si="9"/>
        <v>0</v>
      </c>
      <c r="AJ23" s="3">
        <f t="shared" si="10"/>
        <v>0</v>
      </c>
      <c r="AK23" s="3">
        <f t="shared" si="11"/>
        <v>0</v>
      </c>
      <c r="AL23" s="3">
        <f t="shared" si="12"/>
        <v>0</v>
      </c>
      <c r="AM23" s="3">
        <f t="shared" si="13"/>
        <v>1</v>
      </c>
      <c r="AN23" s="3">
        <f t="shared" si="14"/>
        <v>1</v>
      </c>
      <c r="AO23" s="3">
        <f t="shared" si="15"/>
        <v>0</v>
      </c>
      <c r="AP23" s="3">
        <f t="shared" si="16"/>
        <v>1</v>
      </c>
      <c r="AQ23" s="3">
        <f t="shared" si="17"/>
        <v>1</v>
      </c>
      <c r="AR23" s="3">
        <f t="shared" si="18"/>
        <v>1</v>
      </c>
      <c r="AS23" s="3">
        <f t="shared" si="19"/>
        <v>0</v>
      </c>
      <c r="AT23" s="3">
        <f t="shared" si="20"/>
        <v>0</v>
      </c>
      <c r="AU23" s="39">
        <v>0.5</v>
      </c>
      <c r="AW23" s="3">
        <f t="shared" si="21"/>
        <v>1</v>
      </c>
      <c r="AX23" s="3">
        <f t="shared" si="22"/>
        <v>1</v>
      </c>
    </row>
    <row r="24" spans="1:50" x14ac:dyDescent="0.25">
      <c r="A24" s="8" t="s">
        <v>85</v>
      </c>
      <c r="B24" s="4">
        <f t="shared" si="0"/>
        <v>10.5</v>
      </c>
      <c r="C24" s="44">
        <v>1.5</v>
      </c>
      <c r="D24" s="28" t="s">
        <v>337</v>
      </c>
      <c r="E24" s="4" t="s">
        <v>177</v>
      </c>
      <c r="F24" s="4" t="s">
        <v>325</v>
      </c>
      <c r="G24" s="4" t="s">
        <v>338</v>
      </c>
      <c r="H24" s="4" t="s">
        <v>151</v>
      </c>
      <c r="I24" s="4" t="s">
        <v>344</v>
      </c>
      <c r="J24" s="4" t="s">
        <v>243</v>
      </c>
      <c r="K24" s="4" t="s">
        <v>136</v>
      </c>
      <c r="L24" s="4" t="s">
        <v>329</v>
      </c>
      <c r="M24" s="4" t="s">
        <v>330</v>
      </c>
      <c r="N24" s="4" t="s">
        <v>340</v>
      </c>
      <c r="O24" s="4" t="s">
        <v>331</v>
      </c>
      <c r="P24" s="4" t="s">
        <v>271</v>
      </c>
      <c r="Q24" s="4" t="s">
        <v>127</v>
      </c>
      <c r="R24" s="4" t="s">
        <v>342</v>
      </c>
      <c r="S24" s="4" t="s">
        <v>334</v>
      </c>
      <c r="T24" s="4" t="s">
        <v>343</v>
      </c>
      <c r="U24" s="4" t="s">
        <v>345</v>
      </c>
      <c r="V24" s="4" t="s">
        <v>335</v>
      </c>
      <c r="W24" s="38" t="s">
        <v>336</v>
      </c>
      <c r="Y24" s="38" t="s">
        <v>336</v>
      </c>
      <c r="Z24" s="4" t="s">
        <v>343</v>
      </c>
      <c r="AB24" s="3">
        <f t="shared" si="2"/>
        <v>0</v>
      </c>
      <c r="AC24" s="3">
        <f t="shared" si="3"/>
        <v>1</v>
      </c>
      <c r="AD24" s="3">
        <f t="shared" si="4"/>
        <v>1</v>
      </c>
      <c r="AE24" s="3">
        <f t="shared" si="5"/>
        <v>1</v>
      </c>
      <c r="AF24" s="3">
        <f t="shared" si="6"/>
        <v>1</v>
      </c>
      <c r="AG24" s="3">
        <f t="shared" si="7"/>
        <v>0</v>
      </c>
      <c r="AH24" s="3">
        <f t="shared" si="8"/>
        <v>0</v>
      </c>
      <c r="AI24" s="3">
        <f t="shared" si="9"/>
        <v>1</v>
      </c>
      <c r="AJ24" s="3">
        <f t="shared" si="10"/>
        <v>1</v>
      </c>
      <c r="AK24" s="3">
        <f t="shared" si="11"/>
        <v>0</v>
      </c>
      <c r="AL24" s="3">
        <f t="shared" si="12"/>
        <v>0</v>
      </c>
      <c r="AM24" s="3">
        <f t="shared" si="13"/>
        <v>1</v>
      </c>
      <c r="AN24" s="3">
        <f t="shared" si="14"/>
        <v>1</v>
      </c>
      <c r="AO24" s="3">
        <f t="shared" si="15"/>
        <v>1</v>
      </c>
      <c r="AP24" s="3">
        <f t="shared" si="16"/>
        <v>0</v>
      </c>
      <c r="AQ24" s="3">
        <f t="shared" si="17"/>
        <v>0</v>
      </c>
      <c r="AR24" s="3">
        <f t="shared" si="18"/>
        <v>1</v>
      </c>
      <c r="AS24" s="3">
        <f t="shared" si="19"/>
        <v>0</v>
      </c>
      <c r="AT24" s="3">
        <f t="shared" si="20"/>
        <v>0</v>
      </c>
      <c r="AU24" s="39">
        <v>0.5</v>
      </c>
      <c r="AW24" s="39">
        <v>0.5</v>
      </c>
      <c r="AX24" s="3">
        <f t="shared" si="22"/>
        <v>1</v>
      </c>
    </row>
    <row r="25" spans="1:50" x14ac:dyDescent="0.25">
      <c r="A25" s="8" t="s">
        <v>86</v>
      </c>
      <c r="B25" s="4">
        <f t="shared" si="0"/>
        <v>9.5</v>
      </c>
      <c r="C25" s="5">
        <f t="shared" si="1"/>
        <v>2</v>
      </c>
      <c r="D25" s="28" t="s">
        <v>259</v>
      </c>
      <c r="E25" s="4" t="s">
        <v>177</v>
      </c>
      <c r="F25" s="4" t="s">
        <v>325</v>
      </c>
      <c r="G25" s="4" t="s">
        <v>326</v>
      </c>
      <c r="H25" s="4" t="s">
        <v>151</v>
      </c>
      <c r="I25" s="4" t="s">
        <v>344</v>
      </c>
      <c r="J25" s="4" t="s">
        <v>339</v>
      </c>
      <c r="K25" s="4" t="s">
        <v>328</v>
      </c>
      <c r="L25" s="4" t="s">
        <v>329</v>
      </c>
      <c r="M25" s="4" t="s">
        <v>330</v>
      </c>
      <c r="N25" s="4" t="s">
        <v>340</v>
      </c>
      <c r="O25" s="4" t="s">
        <v>288</v>
      </c>
      <c r="P25" s="4" t="s">
        <v>271</v>
      </c>
      <c r="Q25" s="4" t="s">
        <v>332</v>
      </c>
      <c r="R25" s="4" t="s">
        <v>342</v>
      </c>
      <c r="S25" s="4" t="s">
        <v>334</v>
      </c>
      <c r="T25" s="4" t="s">
        <v>343</v>
      </c>
      <c r="U25" s="4" t="s">
        <v>345</v>
      </c>
      <c r="V25" s="4" t="s">
        <v>347</v>
      </c>
      <c r="W25" s="38" t="s">
        <v>134</v>
      </c>
      <c r="Y25" s="4" t="s">
        <v>151</v>
      </c>
      <c r="Z25" s="4" t="s">
        <v>343</v>
      </c>
      <c r="AB25" s="3">
        <f t="shared" si="2"/>
        <v>1</v>
      </c>
      <c r="AC25" s="3">
        <f t="shared" si="3"/>
        <v>1</v>
      </c>
      <c r="AD25" s="3">
        <f t="shared" si="4"/>
        <v>1</v>
      </c>
      <c r="AE25" s="3">
        <f t="shared" si="5"/>
        <v>0</v>
      </c>
      <c r="AF25" s="3">
        <f t="shared" si="6"/>
        <v>1</v>
      </c>
      <c r="AG25" s="3">
        <f t="shared" si="7"/>
        <v>0</v>
      </c>
      <c r="AH25" s="3">
        <f t="shared" si="8"/>
        <v>1</v>
      </c>
      <c r="AI25" s="3">
        <f t="shared" si="9"/>
        <v>0</v>
      </c>
      <c r="AJ25" s="3">
        <f t="shared" si="10"/>
        <v>1</v>
      </c>
      <c r="AK25" s="3">
        <f t="shared" si="11"/>
        <v>0</v>
      </c>
      <c r="AL25" s="3">
        <f t="shared" si="12"/>
        <v>0</v>
      </c>
      <c r="AM25" s="3">
        <f t="shared" si="13"/>
        <v>0</v>
      </c>
      <c r="AN25" s="3">
        <f t="shared" si="14"/>
        <v>1</v>
      </c>
      <c r="AO25" s="3">
        <f t="shared" si="15"/>
        <v>0</v>
      </c>
      <c r="AP25" s="3">
        <f t="shared" si="16"/>
        <v>0</v>
      </c>
      <c r="AQ25" s="3">
        <f t="shared" si="17"/>
        <v>0</v>
      </c>
      <c r="AR25" s="3">
        <f t="shared" si="18"/>
        <v>1</v>
      </c>
      <c r="AS25" s="3">
        <f t="shared" si="19"/>
        <v>0</v>
      </c>
      <c r="AT25" s="3">
        <f t="shared" si="20"/>
        <v>1</v>
      </c>
      <c r="AU25" s="39">
        <v>0.5</v>
      </c>
      <c r="AW25" s="3">
        <f t="shared" si="21"/>
        <v>1</v>
      </c>
      <c r="AX25" s="3">
        <f t="shared" si="22"/>
        <v>1</v>
      </c>
    </row>
    <row r="26" spans="1:50" x14ac:dyDescent="0.25">
      <c r="A26" s="8" t="s">
        <v>224</v>
      </c>
      <c r="B26" s="4">
        <f t="shared" si="0"/>
        <v>13.5</v>
      </c>
      <c r="C26" s="5">
        <f t="shared" si="1"/>
        <v>2</v>
      </c>
      <c r="D26" s="28" t="s">
        <v>259</v>
      </c>
      <c r="E26" s="4" t="s">
        <v>324</v>
      </c>
      <c r="F26" s="4" t="s">
        <v>218</v>
      </c>
      <c r="G26" s="4" t="s">
        <v>338</v>
      </c>
      <c r="H26" s="4" t="s">
        <v>151</v>
      </c>
      <c r="I26" s="4" t="s">
        <v>190</v>
      </c>
      <c r="J26" s="4" t="s">
        <v>339</v>
      </c>
      <c r="K26" s="4" t="s">
        <v>136</v>
      </c>
      <c r="L26" s="4" t="s">
        <v>122</v>
      </c>
      <c r="M26" s="4" t="s">
        <v>173</v>
      </c>
      <c r="N26" s="4" t="s">
        <v>340</v>
      </c>
      <c r="O26" s="4" t="s">
        <v>331</v>
      </c>
      <c r="P26" s="4" t="s">
        <v>271</v>
      </c>
      <c r="Q26" s="4" t="s">
        <v>127</v>
      </c>
      <c r="R26" s="4" t="s">
        <v>333</v>
      </c>
      <c r="S26" s="4" t="s">
        <v>346</v>
      </c>
      <c r="T26" s="4" t="s">
        <v>343</v>
      </c>
      <c r="U26" s="4" t="s">
        <v>345</v>
      </c>
      <c r="V26" s="4" t="s">
        <v>335</v>
      </c>
      <c r="W26" s="38" t="s">
        <v>336</v>
      </c>
      <c r="Y26" s="4" t="s">
        <v>333</v>
      </c>
      <c r="Z26" s="4" t="s">
        <v>331</v>
      </c>
      <c r="AB26" s="3">
        <f t="shared" si="2"/>
        <v>1</v>
      </c>
      <c r="AC26" s="3">
        <f t="shared" si="3"/>
        <v>0</v>
      </c>
      <c r="AD26" s="3">
        <f t="shared" si="4"/>
        <v>0</v>
      </c>
      <c r="AE26" s="3">
        <f t="shared" si="5"/>
        <v>1</v>
      </c>
      <c r="AF26" s="3">
        <f t="shared" si="6"/>
        <v>1</v>
      </c>
      <c r="AG26" s="3">
        <f t="shared" si="7"/>
        <v>1</v>
      </c>
      <c r="AH26" s="3">
        <f t="shared" si="8"/>
        <v>1</v>
      </c>
      <c r="AI26" s="3">
        <f t="shared" si="9"/>
        <v>1</v>
      </c>
      <c r="AJ26" s="3">
        <f t="shared" si="10"/>
        <v>0</v>
      </c>
      <c r="AK26" s="3">
        <f t="shared" si="11"/>
        <v>1</v>
      </c>
      <c r="AL26" s="3">
        <f t="shared" si="12"/>
        <v>0</v>
      </c>
      <c r="AM26" s="3">
        <f t="shared" si="13"/>
        <v>1</v>
      </c>
      <c r="AN26" s="3">
        <f t="shared" si="14"/>
        <v>1</v>
      </c>
      <c r="AO26" s="3">
        <f t="shared" si="15"/>
        <v>1</v>
      </c>
      <c r="AP26" s="3">
        <f t="shared" si="16"/>
        <v>1</v>
      </c>
      <c r="AQ26" s="3">
        <f t="shared" si="17"/>
        <v>1</v>
      </c>
      <c r="AR26" s="3">
        <f t="shared" si="18"/>
        <v>1</v>
      </c>
      <c r="AS26" s="3">
        <f t="shared" si="19"/>
        <v>0</v>
      </c>
      <c r="AT26" s="3">
        <f t="shared" si="20"/>
        <v>0</v>
      </c>
      <c r="AU26" s="39">
        <v>0.5</v>
      </c>
      <c r="AW26" s="3">
        <f t="shared" si="21"/>
        <v>1</v>
      </c>
      <c r="AX26" s="3">
        <f t="shared" si="22"/>
        <v>1</v>
      </c>
    </row>
    <row r="27" spans="1:50" x14ac:dyDescent="0.25">
      <c r="A27" s="8" t="s">
        <v>79</v>
      </c>
      <c r="B27" s="4">
        <f t="shared" si="0"/>
        <v>11.5</v>
      </c>
      <c r="C27" s="44">
        <v>0.5</v>
      </c>
      <c r="D27" s="28" t="s">
        <v>337</v>
      </c>
      <c r="E27" s="4" t="s">
        <v>324</v>
      </c>
      <c r="F27" s="4" t="s">
        <v>325</v>
      </c>
      <c r="G27" s="4" t="s">
        <v>338</v>
      </c>
      <c r="H27" s="4" t="s">
        <v>151</v>
      </c>
      <c r="I27" s="4" t="s">
        <v>190</v>
      </c>
      <c r="J27" s="4" t="s">
        <v>339</v>
      </c>
      <c r="K27" s="4" t="s">
        <v>328</v>
      </c>
      <c r="L27" s="4" t="s">
        <v>329</v>
      </c>
      <c r="M27" s="4" t="s">
        <v>330</v>
      </c>
      <c r="N27" s="4" t="s">
        <v>340</v>
      </c>
      <c r="O27" s="4" t="s">
        <v>331</v>
      </c>
      <c r="P27" s="4" t="s">
        <v>271</v>
      </c>
      <c r="Q27" s="4" t="s">
        <v>332</v>
      </c>
      <c r="R27" s="4" t="s">
        <v>333</v>
      </c>
      <c r="S27" s="4" t="s">
        <v>346</v>
      </c>
      <c r="T27" s="4" t="s">
        <v>343</v>
      </c>
      <c r="U27" s="4" t="s">
        <v>345</v>
      </c>
      <c r="V27" s="4" t="s">
        <v>335</v>
      </c>
      <c r="W27" s="38" t="s">
        <v>336</v>
      </c>
      <c r="Y27" s="40" t="s">
        <v>335</v>
      </c>
      <c r="Z27" s="38" t="s">
        <v>336</v>
      </c>
      <c r="AB27" s="3">
        <f t="shared" si="2"/>
        <v>0</v>
      </c>
      <c r="AC27" s="3">
        <f t="shared" si="3"/>
        <v>0</v>
      </c>
      <c r="AD27" s="3">
        <f t="shared" si="4"/>
        <v>1</v>
      </c>
      <c r="AE27" s="3">
        <f t="shared" si="5"/>
        <v>1</v>
      </c>
      <c r="AF27" s="3">
        <f t="shared" si="6"/>
        <v>1</v>
      </c>
      <c r="AG27" s="3">
        <f t="shared" si="7"/>
        <v>1</v>
      </c>
      <c r="AH27" s="3">
        <f t="shared" si="8"/>
        <v>1</v>
      </c>
      <c r="AI27" s="3">
        <f t="shared" si="9"/>
        <v>0</v>
      </c>
      <c r="AJ27" s="3">
        <f t="shared" si="10"/>
        <v>1</v>
      </c>
      <c r="AK27" s="3">
        <f t="shared" si="11"/>
        <v>0</v>
      </c>
      <c r="AL27" s="3">
        <f t="shared" si="12"/>
        <v>0</v>
      </c>
      <c r="AM27" s="3">
        <f t="shared" si="13"/>
        <v>1</v>
      </c>
      <c r="AN27" s="3">
        <f t="shared" si="14"/>
        <v>1</v>
      </c>
      <c r="AO27" s="3">
        <f t="shared" si="15"/>
        <v>0</v>
      </c>
      <c r="AP27" s="3">
        <f t="shared" si="16"/>
        <v>1</v>
      </c>
      <c r="AQ27" s="3">
        <f t="shared" si="17"/>
        <v>1</v>
      </c>
      <c r="AR27" s="3">
        <f t="shared" si="18"/>
        <v>1</v>
      </c>
      <c r="AS27" s="3">
        <f t="shared" si="19"/>
        <v>0</v>
      </c>
      <c r="AT27" s="3">
        <f t="shared" si="20"/>
        <v>0</v>
      </c>
      <c r="AU27" s="39">
        <v>0.5</v>
      </c>
      <c r="AW27" s="3" t="e">
        <f t="shared" si="21"/>
        <v>#N/A</v>
      </c>
      <c r="AX27" s="39">
        <v>0.5</v>
      </c>
    </row>
    <row r="28" spans="1:50" x14ac:dyDescent="0.25">
      <c r="A28" s="8" t="s">
        <v>62</v>
      </c>
      <c r="B28" s="4">
        <f t="shared" si="0"/>
        <v>11.5</v>
      </c>
      <c r="C28" s="5">
        <f t="shared" si="1"/>
        <v>1</v>
      </c>
      <c r="D28" s="28" t="s">
        <v>259</v>
      </c>
      <c r="E28" s="4" t="s">
        <v>324</v>
      </c>
      <c r="F28" s="4" t="s">
        <v>325</v>
      </c>
      <c r="G28" s="4" t="s">
        <v>338</v>
      </c>
      <c r="H28" s="4" t="s">
        <v>327</v>
      </c>
      <c r="I28" s="4" t="s">
        <v>190</v>
      </c>
      <c r="J28" s="4" t="s">
        <v>243</v>
      </c>
      <c r="K28" s="4" t="s">
        <v>136</v>
      </c>
      <c r="L28" s="4" t="s">
        <v>329</v>
      </c>
      <c r="M28" s="4" t="s">
        <v>330</v>
      </c>
      <c r="N28" s="4" t="s">
        <v>216</v>
      </c>
      <c r="O28" s="4" t="s">
        <v>288</v>
      </c>
      <c r="P28" s="4" t="s">
        <v>271</v>
      </c>
      <c r="Q28" s="4" t="s">
        <v>127</v>
      </c>
      <c r="R28" s="4" t="s">
        <v>342</v>
      </c>
      <c r="S28" s="4" t="s">
        <v>346</v>
      </c>
      <c r="T28" s="4" t="s">
        <v>343</v>
      </c>
      <c r="U28" s="4" t="s">
        <v>345</v>
      </c>
      <c r="V28" s="4" t="s">
        <v>335</v>
      </c>
      <c r="W28" s="38" t="s">
        <v>336</v>
      </c>
      <c r="Y28" s="40" t="s">
        <v>243</v>
      </c>
      <c r="Z28" s="4" t="s">
        <v>346</v>
      </c>
      <c r="AB28" s="3">
        <f t="shared" si="2"/>
        <v>1</v>
      </c>
      <c r="AC28" s="3">
        <f t="shared" si="3"/>
        <v>0</v>
      </c>
      <c r="AD28" s="3">
        <f t="shared" si="4"/>
        <v>1</v>
      </c>
      <c r="AE28" s="3">
        <f t="shared" si="5"/>
        <v>1</v>
      </c>
      <c r="AF28" s="3">
        <f t="shared" si="6"/>
        <v>0</v>
      </c>
      <c r="AG28" s="3">
        <f t="shared" si="7"/>
        <v>1</v>
      </c>
      <c r="AH28" s="3">
        <f t="shared" si="8"/>
        <v>0</v>
      </c>
      <c r="AI28" s="3">
        <f t="shared" si="9"/>
        <v>1</v>
      </c>
      <c r="AJ28" s="3">
        <f t="shared" si="10"/>
        <v>1</v>
      </c>
      <c r="AK28" s="3">
        <f t="shared" si="11"/>
        <v>0</v>
      </c>
      <c r="AL28" s="3">
        <f t="shared" si="12"/>
        <v>1</v>
      </c>
      <c r="AM28" s="3">
        <f t="shared" si="13"/>
        <v>0</v>
      </c>
      <c r="AN28" s="3">
        <f t="shared" si="14"/>
        <v>1</v>
      </c>
      <c r="AO28" s="3">
        <f t="shared" si="15"/>
        <v>1</v>
      </c>
      <c r="AP28" s="3">
        <f t="shared" si="16"/>
        <v>0</v>
      </c>
      <c r="AQ28" s="3">
        <f t="shared" si="17"/>
        <v>1</v>
      </c>
      <c r="AR28" s="3">
        <f t="shared" si="18"/>
        <v>1</v>
      </c>
      <c r="AS28" s="3">
        <f t="shared" si="19"/>
        <v>0</v>
      </c>
      <c r="AT28" s="3">
        <f t="shared" si="20"/>
        <v>0</v>
      </c>
      <c r="AU28" s="39">
        <v>0.5</v>
      </c>
      <c r="AW28" s="3" t="e">
        <f t="shared" si="21"/>
        <v>#N/A</v>
      </c>
      <c r="AX28" s="3">
        <f t="shared" si="22"/>
        <v>1</v>
      </c>
    </row>
    <row r="29" spans="1:50" x14ac:dyDescent="0.25">
      <c r="A29" s="8" t="s">
        <v>67</v>
      </c>
      <c r="B29" s="4">
        <f t="shared" si="0"/>
        <v>8.5</v>
      </c>
      <c r="C29" s="5">
        <f t="shared" si="1"/>
        <v>1</v>
      </c>
      <c r="D29" s="28" t="s">
        <v>337</v>
      </c>
      <c r="E29" s="4" t="s">
        <v>324</v>
      </c>
      <c r="F29" s="4" t="s">
        <v>325</v>
      </c>
      <c r="G29" s="4" t="s">
        <v>326</v>
      </c>
      <c r="H29" s="4" t="s">
        <v>151</v>
      </c>
      <c r="I29" s="4" t="s">
        <v>344</v>
      </c>
      <c r="J29" s="4" t="s">
        <v>243</v>
      </c>
      <c r="K29" s="4" t="s">
        <v>328</v>
      </c>
      <c r="L29" s="4" t="s">
        <v>122</v>
      </c>
      <c r="M29" s="4" t="s">
        <v>330</v>
      </c>
      <c r="N29" s="4" t="s">
        <v>216</v>
      </c>
      <c r="O29" s="4" t="s">
        <v>331</v>
      </c>
      <c r="P29" s="4" t="s">
        <v>271</v>
      </c>
      <c r="Q29" s="4" t="s">
        <v>332</v>
      </c>
      <c r="R29" s="4" t="s">
        <v>342</v>
      </c>
      <c r="S29" s="4" t="s">
        <v>346</v>
      </c>
      <c r="T29" s="4" t="s">
        <v>343</v>
      </c>
      <c r="U29" s="4" t="s">
        <v>204</v>
      </c>
      <c r="V29" s="4" t="s">
        <v>335</v>
      </c>
      <c r="W29" s="38" t="s">
        <v>134</v>
      </c>
      <c r="Y29" s="40" t="s">
        <v>328</v>
      </c>
      <c r="Z29" s="4" t="s">
        <v>331</v>
      </c>
      <c r="AB29" s="3">
        <f t="shared" si="2"/>
        <v>0</v>
      </c>
      <c r="AC29" s="3">
        <f t="shared" si="3"/>
        <v>0</v>
      </c>
      <c r="AD29" s="3">
        <f t="shared" si="4"/>
        <v>1</v>
      </c>
      <c r="AE29" s="3">
        <f t="shared" si="5"/>
        <v>0</v>
      </c>
      <c r="AF29" s="3">
        <f t="shared" si="6"/>
        <v>1</v>
      </c>
      <c r="AG29" s="3">
        <f t="shared" si="7"/>
        <v>0</v>
      </c>
      <c r="AH29" s="3">
        <f t="shared" si="8"/>
        <v>0</v>
      </c>
      <c r="AI29" s="3">
        <f t="shared" si="9"/>
        <v>0</v>
      </c>
      <c r="AJ29" s="3">
        <f t="shared" si="10"/>
        <v>0</v>
      </c>
      <c r="AK29" s="3">
        <f t="shared" si="11"/>
        <v>0</v>
      </c>
      <c r="AL29" s="3">
        <f t="shared" si="12"/>
        <v>1</v>
      </c>
      <c r="AM29" s="3">
        <f t="shared" si="13"/>
        <v>1</v>
      </c>
      <c r="AN29" s="3">
        <f t="shared" si="14"/>
        <v>1</v>
      </c>
      <c r="AO29" s="3">
        <f t="shared" si="15"/>
        <v>0</v>
      </c>
      <c r="AP29" s="3">
        <f t="shared" si="16"/>
        <v>0</v>
      </c>
      <c r="AQ29" s="3">
        <f t="shared" si="17"/>
        <v>1</v>
      </c>
      <c r="AR29" s="3">
        <f t="shared" si="18"/>
        <v>1</v>
      </c>
      <c r="AS29" s="3">
        <f t="shared" si="19"/>
        <v>1</v>
      </c>
      <c r="AT29" s="3">
        <f t="shared" si="20"/>
        <v>0</v>
      </c>
      <c r="AU29" s="39">
        <v>0.5</v>
      </c>
      <c r="AW29" s="3" t="e">
        <f t="shared" si="21"/>
        <v>#N/A</v>
      </c>
      <c r="AX29" s="3">
        <f t="shared" si="22"/>
        <v>1</v>
      </c>
    </row>
    <row r="30" spans="1:50" x14ac:dyDescent="0.25">
      <c r="A30" s="8" t="s">
        <v>64</v>
      </c>
      <c r="B30" s="4">
        <f t="shared" si="0"/>
        <v>4.5</v>
      </c>
      <c r="C30" s="5">
        <f t="shared" si="1"/>
        <v>1</v>
      </c>
      <c r="D30" s="28" t="s">
        <v>337</v>
      </c>
      <c r="E30" s="4" t="s">
        <v>324</v>
      </c>
      <c r="F30" s="4" t="s">
        <v>218</v>
      </c>
      <c r="G30" s="4" t="s">
        <v>338</v>
      </c>
      <c r="H30" s="4" t="s">
        <v>151</v>
      </c>
      <c r="I30" s="4" t="s">
        <v>344</v>
      </c>
      <c r="J30" s="4" t="s">
        <v>243</v>
      </c>
      <c r="K30" s="4" t="s">
        <v>328</v>
      </c>
      <c r="L30" s="4" t="s">
        <v>122</v>
      </c>
      <c r="M30" s="4" t="s">
        <v>330</v>
      </c>
      <c r="N30" s="4" t="s">
        <v>340</v>
      </c>
      <c r="O30" s="4" t="s">
        <v>288</v>
      </c>
      <c r="P30" s="4" t="s">
        <v>271</v>
      </c>
      <c r="Q30" s="4" t="s">
        <v>332</v>
      </c>
      <c r="R30" s="4" t="s">
        <v>342</v>
      </c>
      <c r="S30" s="4" t="s">
        <v>334</v>
      </c>
      <c r="T30" s="4" t="s">
        <v>343</v>
      </c>
      <c r="U30" s="4" t="s">
        <v>345</v>
      </c>
      <c r="V30" s="4" t="s">
        <v>335</v>
      </c>
      <c r="W30" s="38" t="s">
        <v>134</v>
      </c>
      <c r="Y30" s="40" t="s">
        <v>330</v>
      </c>
      <c r="Z30" s="4" t="s">
        <v>339</v>
      </c>
      <c r="AB30" s="3">
        <f t="shared" si="2"/>
        <v>0</v>
      </c>
      <c r="AC30" s="3">
        <f t="shared" si="3"/>
        <v>0</v>
      </c>
      <c r="AD30" s="3">
        <f t="shared" si="4"/>
        <v>0</v>
      </c>
      <c r="AE30" s="3">
        <f t="shared" si="5"/>
        <v>1</v>
      </c>
      <c r="AF30" s="3">
        <f t="shared" si="6"/>
        <v>1</v>
      </c>
      <c r="AG30" s="3">
        <f t="shared" si="7"/>
        <v>0</v>
      </c>
      <c r="AH30" s="3">
        <f t="shared" si="8"/>
        <v>0</v>
      </c>
      <c r="AI30" s="3">
        <f t="shared" si="9"/>
        <v>0</v>
      </c>
      <c r="AJ30" s="3">
        <f t="shared" si="10"/>
        <v>0</v>
      </c>
      <c r="AK30" s="3">
        <f t="shared" si="11"/>
        <v>0</v>
      </c>
      <c r="AL30" s="3">
        <f t="shared" si="12"/>
        <v>0</v>
      </c>
      <c r="AM30" s="3">
        <f t="shared" si="13"/>
        <v>0</v>
      </c>
      <c r="AN30" s="3">
        <f t="shared" si="14"/>
        <v>1</v>
      </c>
      <c r="AO30" s="3">
        <f t="shared" si="15"/>
        <v>0</v>
      </c>
      <c r="AP30" s="3">
        <f t="shared" si="16"/>
        <v>0</v>
      </c>
      <c r="AQ30" s="3">
        <f t="shared" si="17"/>
        <v>0</v>
      </c>
      <c r="AR30" s="3">
        <f t="shared" si="18"/>
        <v>1</v>
      </c>
      <c r="AS30" s="3">
        <f t="shared" si="19"/>
        <v>0</v>
      </c>
      <c r="AT30" s="3">
        <f t="shared" si="20"/>
        <v>0</v>
      </c>
      <c r="AU30" s="39">
        <v>0.5</v>
      </c>
      <c r="AW30" s="3" t="e">
        <f t="shared" si="21"/>
        <v>#N/A</v>
      </c>
      <c r="AX30" s="3">
        <f t="shared" si="22"/>
        <v>1</v>
      </c>
    </row>
    <row r="31" spans="1:50" x14ac:dyDescent="0.25">
      <c r="A31" s="8" t="s">
        <v>65</v>
      </c>
      <c r="B31" s="4">
        <f t="shared" si="0"/>
        <v>5.5</v>
      </c>
      <c r="C31" s="5">
        <f t="shared" si="1"/>
        <v>2</v>
      </c>
      <c r="D31" s="28" t="s">
        <v>337</v>
      </c>
      <c r="E31" s="4" t="s">
        <v>324</v>
      </c>
      <c r="F31" s="4" t="s">
        <v>218</v>
      </c>
      <c r="G31" s="4" t="s">
        <v>338</v>
      </c>
      <c r="H31" s="4" t="s">
        <v>151</v>
      </c>
      <c r="I31" s="4" t="s">
        <v>344</v>
      </c>
      <c r="J31" s="4" t="s">
        <v>339</v>
      </c>
      <c r="K31" s="4" t="s">
        <v>328</v>
      </c>
      <c r="L31" s="4" t="s">
        <v>122</v>
      </c>
      <c r="M31" s="4" t="s">
        <v>330</v>
      </c>
      <c r="N31" s="4" t="s">
        <v>340</v>
      </c>
      <c r="O31" s="4" t="s">
        <v>288</v>
      </c>
      <c r="P31" s="4" t="s">
        <v>271</v>
      </c>
      <c r="Q31" s="4" t="s">
        <v>332</v>
      </c>
      <c r="R31" s="4" t="s">
        <v>342</v>
      </c>
      <c r="S31" s="4" t="s">
        <v>334</v>
      </c>
      <c r="T31" s="4" t="s">
        <v>343</v>
      </c>
      <c r="U31" s="4" t="s">
        <v>345</v>
      </c>
      <c r="V31" s="4" t="s">
        <v>335</v>
      </c>
      <c r="W31" s="38" t="s">
        <v>336</v>
      </c>
      <c r="Y31" s="4" t="s">
        <v>339</v>
      </c>
      <c r="Z31" s="4" t="s">
        <v>338</v>
      </c>
      <c r="AB31" s="3">
        <f t="shared" si="2"/>
        <v>0</v>
      </c>
      <c r="AC31" s="3">
        <f t="shared" si="3"/>
        <v>0</v>
      </c>
      <c r="AD31" s="3">
        <f t="shared" si="4"/>
        <v>0</v>
      </c>
      <c r="AE31" s="3">
        <f t="shared" si="5"/>
        <v>1</v>
      </c>
      <c r="AF31" s="3">
        <f t="shared" si="6"/>
        <v>1</v>
      </c>
      <c r="AG31" s="3">
        <f t="shared" si="7"/>
        <v>0</v>
      </c>
      <c r="AH31" s="3">
        <f t="shared" si="8"/>
        <v>1</v>
      </c>
      <c r="AI31" s="3">
        <f t="shared" si="9"/>
        <v>0</v>
      </c>
      <c r="AJ31" s="3">
        <f t="shared" si="10"/>
        <v>0</v>
      </c>
      <c r="AK31" s="3">
        <f t="shared" si="11"/>
        <v>0</v>
      </c>
      <c r="AL31" s="3">
        <f t="shared" si="12"/>
        <v>0</v>
      </c>
      <c r="AM31" s="3">
        <f t="shared" si="13"/>
        <v>0</v>
      </c>
      <c r="AN31" s="3">
        <f t="shared" si="14"/>
        <v>1</v>
      </c>
      <c r="AO31" s="3">
        <f t="shared" si="15"/>
        <v>0</v>
      </c>
      <c r="AP31" s="3">
        <f t="shared" si="16"/>
        <v>0</v>
      </c>
      <c r="AQ31" s="3">
        <f t="shared" si="17"/>
        <v>0</v>
      </c>
      <c r="AR31" s="3">
        <f t="shared" si="18"/>
        <v>1</v>
      </c>
      <c r="AS31" s="3">
        <f t="shared" si="19"/>
        <v>0</v>
      </c>
      <c r="AT31" s="3">
        <f t="shared" si="20"/>
        <v>0</v>
      </c>
      <c r="AU31" s="39">
        <v>0.5</v>
      </c>
      <c r="AW31" s="3">
        <f t="shared" si="21"/>
        <v>1</v>
      </c>
      <c r="AX31" s="3">
        <f t="shared" si="22"/>
        <v>1</v>
      </c>
    </row>
    <row r="32" spans="1:50" x14ac:dyDescent="0.25">
      <c r="A32" s="8" t="s">
        <v>87</v>
      </c>
      <c r="B32" s="45">
        <v>3.5</v>
      </c>
      <c r="C32" s="5">
        <f t="shared" si="1"/>
        <v>0</v>
      </c>
      <c r="D32" s="28" t="s">
        <v>139</v>
      </c>
      <c r="E32" s="4" t="s">
        <v>139</v>
      </c>
      <c r="F32" s="4" t="s">
        <v>139</v>
      </c>
      <c r="G32" s="4" t="s">
        <v>139</v>
      </c>
      <c r="H32" s="4" t="s">
        <v>139</v>
      </c>
      <c r="I32" s="4" t="s">
        <v>139</v>
      </c>
      <c r="J32" s="4" t="s">
        <v>139</v>
      </c>
      <c r="K32" s="4" t="s">
        <v>139</v>
      </c>
      <c r="L32" s="4" t="s">
        <v>139</v>
      </c>
      <c r="M32" s="4" t="s">
        <v>139</v>
      </c>
      <c r="N32" s="4" t="s">
        <v>139</v>
      </c>
      <c r="O32" s="4" t="s">
        <v>139</v>
      </c>
      <c r="P32" s="4" t="s">
        <v>139</v>
      </c>
      <c r="Q32" s="4" t="s">
        <v>139</v>
      </c>
      <c r="R32" s="4" t="s">
        <v>139</v>
      </c>
      <c r="S32" s="4" t="s">
        <v>139</v>
      </c>
      <c r="T32" s="4" t="s">
        <v>139</v>
      </c>
      <c r="U32" s="4" t="s">
        <v>139</v>
      </c>
      <c r="V32" s="4" t="s">
        <v>139</v>
      </c>
      <c r="W32" s="38" t="s">
        <v>139</v>
      </c>
      <c r="Y32" s="40" t="s">
        <v>139</v>
      </c>
      <c r="Z32" s="40" t="s">
        <v>139</v>
      </c>
      <c r="AB32" s="3">
        <f t="shared" si="2"/>
        <v>0</v>
      </c>
      <c r="AC32" s="3">
        <f t="shared" si="3"/>
        <v>0</v>
      </c>
      <c r="AD32" s="3">
        <f t="shared" si="4"/>
        <v>0</v>
      </c>
      <c r="AE32" s="3">
        <f t="shared" si="5"/>
        <v>0</v>
      </c>
      <c r="AF32" s="3">
        <f t="shared" si="6"/>
        <v>0</v>
      </c>
      <c r="AG32" s="3">
        <f t="shared" si="7"/>
        <v>0</v>
      </c>
      <c r="AH32" s="3">
        <f t="shared" si="8"/>
        <v>0</v>
      </c>
      <c r="AI32" s="3">
        <f t="shared" si="9"/>
        <v>0</v>
      </c>
      <c r="AJ32" s="3">
        <f t="shared" si="10"/>
        <v>0</v>
      </c>
      <c r="AK32" s="3">
        <f t="shared" si="11"/>
        <v>0</v>
      </c>
      <c r="AL32" s="3">
        <f t="shared" si="12"/>
        <v>0</v>
      </c>
      <c r="AM32" s="3">
        <f t="shared" si="13"/>
        <v>0</v>
      </c>
      <c r="AN32" s="3">
        <f t="shared" si="14"/>
        <v>0</v>
      </c>
      <c r="AO32" s="3">
        <f t="shared" si="15"/>
        <v>0</v>
      </c>
      <c r="AP32" s="3">
        <f t="shared" si="16"/>
        <v>0</v>
      </c>
      <c r="AQ32" s="3">
        <f t="shared" si="17"/>
        <v>0</v>
      </c>
      <c r="AR32" s="3">
        <f t="shared" si="18"/>
        <v>0</v>
      </c>
      <c r="AS32" s="3">
        <f t="shared" si="19"/>
        <v>0</v>
      </c>
      <c r="AT32" s="3">
        <f t="shared" si="20"/>
        <v>0</v>
      </c>
      <c r="AU32" s="39">
        <v>0.5</v>
      </c>
      <c r="AW32" s="3" t="e">
        <f t="shared" si="21"/>
        <v>#N/A</v>
      </c>
      <c r="AX32" s="3" t="e">
        <f t="shared" si="22"/>
        <v>#N/A</v>
      </c>
    </row>
    <row r="33" spans="1:50" x14ac:dyDescent="0.25">
      <c r="A33" s="8" t="s">
        <v>78</v>
      </c>
      <c r="B33" s="4">
        <f t="shared" si="0"/>
        <v>9.5</v>
      </c>
      <c r="C33" s="5">
        <f t="shared" si="1"/>
        <v>1</v>
      </c>
      <c r="D33" s="28" t="s">
        <v>337</v>
      </c>
      <c r="E33" s="4" t="s">
        <v>324</v>
      </c>
      <c r="F33" s="4" t="s">
        <v>325</v>
      </c>
      <c r="G33" s="4" t="s">
        <v>338</v>
      </c>
      <c r="H33" s="4" t="s">
        <v>327</v>
      </c>
      <c r="I33" s="4" t="s">
        <v>190</v>
      </c>
      <c r="J33" s="4" t="s">
        <v>339</v>
      </c>
      <c r="K33" s="4" t="s">
        <v>328</v>
      </c>
      <c r="L33" s="4" t="s">
        <v>329</v>
      </c>
      <c r="M33" s="4" t="s">
        <v>173</v>
      </c>
      <c r="N33" s="4" t="s">
        <v>340</v>
      </c>
      <c r="O33" s="4" t="s">
        <v>331</v>
      </c>
      <c r="P33" s="4" t="s">
        <v>341</v>
      </c>
      <c r="Q33" s="4" t="s">
        <v>332</v>
      </c>
      <c r="R33" s="4" t="s">
        <v>342</v>
      </c>
      <c r="S33" s="4" t="s">
        <v>346</v>
      </c>
      <c r="T33" s="4" t="s">
        <v>343</v>
      </c>
      <c r="U33" s="4" t="s">
        <v>345</v>
      </c>
      <c r="V33" s="4" t="s">
        <v>335</v>
      </c>
      <c r="W33" s="38" t="s">
        <v>336</v>
      </c>
      <c r="Y33" s="4" t="s">
        <v>339</v>
      </c>
      <c r="Z33" s="40" t="s">
        <v>341</v>
      </c>
      <c r="AB33" s="3">
        <f t="shared" si="2"/>
        <v>0</v>
      </c>
      <c r="AC33" s="3">
        <f t="shared" si="3"/>
        <v>0</v>
      </c>
      <c r="AD33" s="3">
        <f t="shared" si="4"/>
        <v>1</v>
      </c>
      <c r="AE33" s="3">
        <f t="shared" si="5"/>
        <v>1</v>
      </c>
      <c r="AF33" s="3">
        <f t="shared" si="6"/>
        <v>0</v>
      </c>
      <c r="AG33" s="3">
        <f t="shared" si="7"/>
        <v>1</v>
      </c>
      <c r="AH33" s="3">
        <f t="shared" si="8"/>
        <v>1</v>
      </c>
      <c r="AI33" s="3">
        <f t="shared" si="9"/>
        <v>0</v>
      </c>
      <c r="AJ33" s="3">
        <f t="shared" si="10"/>
        <v>1</v>
      </c>
      <c r="AK33" s="3">
        <f t="shared" si="11"/>
        <v>1</v>
      </c>
      <c r="AL33" s="3">
        <f t="shared" si="12"/>
        <v>0</v>
      </c>
      <c r="AM33" s="3">
        <f t="shared" si="13"/>
        <v>1</v>
      </c>
      <c r="AN33" s="3">
        <f t="shared" si="14"/>
        <v>0</v>
      </c>
      <c r="AO33" s="3">
        <f t="shared" si="15"/>
        <v>0</v>
      </c>
      <c r="AP33" s="3">
        <f t="shared" si="16"/>
        <v>0</v>
      </c>
      <c r="AQ33" s="3">
        <f t="shared" si="17"/>
        <v>1</v>
      </c>
      <c r="AR33" s="3">
        <f t="shared" si="18"/>
        <v>1</v>
      </c>
      <c r="AS33" s="3">
        <f t="shared" si="19"/>
        <v>0</v>
      </c>
      <c r="AT33" s="3">
        <f t="shared" si="20"/>
        <v>0</v>
      </c>
      <c r="AU33" s="39">
        <v>0.5</v>
      </c>
      <c r="AW33" s="3">
        <f t="shared" si="21"/>
        <v>1</v>
      </c>
      <c r="AX33" s="3" t="e">
        <f t="shared" si="22"/>
        <v>#N/A</v>
      </c>
    </row>
    <row r="34" spans="1:50" x14ac:dyDescent="0.25">
      <c r="A34" s="8" t="s">
        <v>68</v>
      </c>
      <c r="B34" s="4">
        <f t="shared" si="0"/>
        <v>10.5</v>
      </c>
      <c r="C34" s="5">
        <f t="shared" si="1"/>
        <v>1</v>
      </c>
      <c r="D34" s="28" t="s">
        <v>337</v>
      </c>
      <c r="E34" s="4" t="s">
        <v>324</v>
      </c>
      <c r="F34" s="4" t="s">
        <v>325</v>
      </c>
      <c r="G34" s="4" t="s">
        <v>338</v>
      </c>
      <c r="H34" s="4" t="s">
        <v>151</v>
      </c>
      <c r="I34" s="4" t="s">
        <v>344</v>
      </c>
      <c r="J34" s="4" t="s">
        <v>339</v>
      </c>
      <c r="K34" s="4" t="s">
        <v>328</v>
      </c>
      <c r="L34" s="4" t="s">
        <v>329</v>
      </c>
      <c r="M34" s="4" t="s">
        <v>330</v>
      </c>
      <c r="N34" s="4" t="s">
        <v>340</v>
      </c>
      <c r="O34" s="4" t="s">
        <v>331</v>
      </c>
      <c r="P34" s="4" t="s">
        <v>271</v>
      </c>
      <c r="Q34" s="4" t="s">
        <v>332</v>
      </c>
      <c r="R34" s="4" t="s">
        <v>342</v>
      </c>
      <c r="S34" s="4" t="s">
        <v>346</v>
      </c>
      <c r="T34" s="4" t="s">
        <v>343</v>
      </c>
      <c r="U34" s="4" t="s">
        <v>345</v>
      </c>
      <c r="V34" s="4" t="s">
        <v>347</v>
      </c>
      <c r="W34" s="38" t="s">
        <v>134</v>
      </c>
      <c r="Y34" s="40" t="s">
        <v>332</v>
      </c>
      <c r="Z34" s="4" t="s">
        <v>343</v>
      </c>
      <c r="AB34" s="3">
        <f t="shared" si="2"/>
        <v>0</v>
      </c>
      <c r="AC34" s="3">
        <f t="shared" si="3"/>
        <v>0</v>
      </c>
      <c r="AD34" s="3">
        <f t="shared" si="4"/>
        <v>1</v>
      </c>
      <c r="AE34" s="3">
        <f t="shared" si="5"/>
        <v>1</v>
      </c>
      <c r="AF34" s="3">
        <f t="shared" si="6"/>
        <v>1</v>
      </c>
      <c r="AG34" s="3">
        <f t="shared" si="7"/>
        <v>0</v>
      </c>
      <c r="AH34" s="3">
        <f t="shared" si="8"/>
        <v>1</v>
      </c>
      <c r="AI34" s="3">
        <f t="shared" si="9"/>
        <v>0</v>
      </c>
      <c r="AJ34" s="3">
        <f t="shared" si="10"/>
        <v>1</v>
      </c>
      <c r="AK34" s="3">
        <f t="shared" si="11"/>
        <v>0</v>
      </c>
      <c r="AL34" s="3">
        <f t="shared" si="12"/>
        <v>0</v>
      </c>
      <c r="AM34" s="3">
        <f t="shared" si="13"/>
        <v>1</v>
      </c>
      <c r="AN34" s="3">
        <f t="shared" si="14"/>
        <v>1</v>
      </c>
      <c r="AO34" s="3">
        <f t="shared" si="15"/>
        <v>0</v>
      </c>
      <c r="AP34" s="3">
        <f t="shared" si="16"/>
        <v>0</v>
      </c>
      <c r="AQ34" s="3">
        <f t="shared" si="17"/>
        <v>1</v>
      </c>
      <c r="AR34" s="3">
        <f t="shared" si="18"/>
        <v>1</v>
      </c>
      <c r="AS34" s="3">
        <f t="shared" si="19"/>
        <v>0</v>
      </c>
      <c r="AT34" s="3">
        <f t="shared" si="20"/>
        <v>1</v>
      </c>
      <c r="AU34" s="39">
        <v>0.5</v>
      </c>
      <c r="AW34" s="3" t="e">
        <f t="shared" si="21"/>
        <v>#N/A</v>
      </c>
      <c r="AX34" s="3">
        <f t="shared" si="22"/>
        <v>1</v>
      </c>
    </row>
    <row r="35" spans="1:50" x14ac:dyDescent="0.25">
      <c r="A35" s="8" t="s">
        <v>57</v>
      </c>
      <c r="B35" s="4">
        <f t="shared" si="0"/>
        <v>10.5</v>
      </c>
      <c r="C35" s="44">
        <v>1.5</v>
      </c>
      <c r="D35" s="28" t="s">
        <v>337</v>
      </c>
      <c r="E35" s="4" t="s">
        <v>324</v>
      </c>
      <c r="F35" s="4" t="s">
        <v>325</v>
      </c>
      <c r="G35" s="4" t="s">
        <v>338</v>
      </c>
      <c r="H35" s="4" t="s">
        <v>327</v>
      </c>
      <c r="I35" s="4" t="s">
        <v>190</v>
      </c>
      <c r="J35" s="4" t="s">
        <v>339</v>
      </c>
      <c r="K35" s="4" t="s">
        <v>328</v>
      </c>
      <c r="L35" s="4" t="s">
        <v>329</v>
      </c>
      <c r="M35" s="4" t="s">
        <v>330</v>
      </c>
      <c r="N35" s="4" t="s">
        <v>340</v>
      </c>
      <c r="O35" s="4" t="s">
        <v>331</v>
      </c>
      <c r="P35" s="4" t="s">
        <v>271</v>
      </c>
      <c r="Q35" s="4" t="s">
        <v>332</v>
      </c>
      <c r="R35" s="4" t="s">
        <v>342</v>
      </c>
      <c r="S35" s="4" t="s">
        <v>346</v>
      </c>
      <c r="T35" s="4" t="s">
        <v>343</v>
      </c>
      <c r="U35" s="4" t="s">
        <v>204</v>
      </c>
      <c r="V35" s="4" t="s">
        <v>335</v>
      </c>
      <c r="W35" s="38" t="s">
        <v>336</v>
      </c>
      <c r="Y35" s="38" t="s">
        <v>336</v>
      </c>
      <c r="Z35" s="4" t="s">
        <v>339</v>
      </c>
      <c r="AB35" s="3">
        <f t="shared" si="2"/>
        <v>0</v>
      </c>
      <c r="AC35" s="3">
        <f t="shared" si="3"/>
        <v>0</v>
      </c>
      <c r="AD35" s="3">
        <f t="shared" si="4"/>
        <v>1</v>
      </c>
      <c r="AE35" s="3">
        <f t="shared" si="5"/>
        <v>1</v>
      </c>
      <c r="AF35" s="3">
        <f t="shared" si="6"/>
        <v>0</v>
      </c>
      <c r="AG35" s="3">
        <f t="shared" si="7"/>
        <v>1</v>
      </c>
      <c r="AH35" s="3">
        <f t="shared" si="8"/>
        <v>1</v>
      </c>
      <c r="AI35" s="3">
        <f t="shared" si="9"/>
        <v>0</v>
      </c>
      <c r="AJ35" s="3">
        <f t="shared" si="10"/>
        <v>1</v>
      </c>
      <c r="AK35" s="3">
        <f t="shared" si="11"/>
        <v>0</v>
      </c>
      <c r="AL35" s="3">
        <f t="shared" si="12"/>
        <v>0</v>
      </c>
      <c r="AM35" s="3">
        <f t="shared" si="13"/>
        <v>1</v>
      </c>
      <c r="AN35" s="3">
        <f t="shared" si="14"/>
        <v>1</v>
      </c>
      <c r="AO35" s="3">
        <f t="shared" si="15"/>
        <v>0</v>
      </c>
      <c r="AP35" s="3">
        <f t="shared" si="16"/>
        <v>0</v>
      </c>
      <c r="AQ35" s="3">
        <f t="shared" si="17"/>
        <v>1</v>
      </c>
      <c r="AR35" s="3">
        <f t="shared" si="18"/>
        <v>1</v>
      </c>
      <c r="AS35" s="3">
        <f t="shared" si="19"/>
        <v>1</v>
      </c>
      <c r="AT35" s="3">
        <f t="shared" si="20"/>
        <v>0</v>
      </c>
      <c r="AU35" s="39">
        <v>0.5</v>
      </c>
      <c r="AW35" s="39">
        <v>0.5</v>
      </c>
      <c r="AX35" s="3">
        <f t="shared" si="22"/>
        <v>1</v>
      </c>
    </row>
    <row r="36" spans="1:50" x14ac:dyDescent="0.25">
      <c r="A36" s="8" t="s">
        <v>88</v>
      </c>
      <c r="B36" s="4">
        <f t="shared" si="0"/>
        <v>8.5</v>
      </c>
      <c r="C36" s="44">
        <v>0.5</v>
      </c>
      <c r="D36" s="28" t="s">
        <v>337</v>
      </c>
      <c r="E36" s="4" t="s">
        <v>324</v>
      </c>
      <c r="F36" s="4" t="s">
        <v>325</v>
      </c>
      <c r="G36" s="4" t="s">
        <v>338</v>
      </c>
      <c r="H36" s="4" t="s">
        <v>151</v>
      </c>
      <c r="I36" s="4" t="s">
        <v>190</v>
      </c>
      <c r="J36" s="4" t="s">
        <v>243</v>
      </c>
      <c r="K36" s="4" t="s">
        <v>328</v>
      </c>
      <c r="L36" s="4" t="s">
        <v>329</v>
      </c>
      <c r="M36" s="4" t="s">
        <v>330</v>
      </c>
      <c r="N36" s="4" t="s">
        <v>216</v>
      </c>
      <c r="O36" s="4" t="s">
        <v>331</v>
      </c>
      <c r="P36" s="4" t="s">
        <v>341</v>
      </c>
      <c r="Q36" s="4" t="s">
        <v>332</v>
      </c>
      <c r="R36" s="4" t="s">
        <v>342</v>
      </c>
      <c r="S36" s="4" t="s">
        <v>334</v>
      </c>
      <c r="T36" s="4" t="s">
        <v>343</v>
      </c>
      <c r="U36" s="4" t="s">
        <v>345</v>
      </c>
      <c r="V36" s="4" t="s">
        <v>335</v>
      </c>
      <c r="W36" s="38" t="s">
        <v>336</v>
      </c>
      <c r="Y36" s="38" t="s">
        <v>336</v>
      </c>
      <c r="Z36" s="40" t="s">
        <v>332</v>
      </c>
      <c r="AB36" s="3">
        <f t="shared" si="2"/>
        <v>0</v>
      </c>
      <c r="AC36" s="3">
        <f t="shared" si="3"/>
        <v>0</v>
      </c>
      <c r="AD36" s="3">
        <f t="shared" si="4"/>
        <v>1</v>
      </c>
      <c r="AE36" s="3">
        <f t="shared" si="5"/>
        <v>1</v>
      </c>
      <c r="AF36" s="3">
        <f t="shared" si="6"/>
        <v>1</v>
      </c>
      <c r="AG36" s="3">
        <f t="shared" si="7"/>
        <v>1</v>
      </c>
      <c r="AH36" s="3">
        <f t="shared" si="8"/>
        <v>0</v>
      </c>
      <c r="AI36" s="3">
        <f t="shared" si="9"/>
        <v>0</v>
      </c>
      <c r="AJ36" s="3">
        <f t="shared" si="10"/>
        <v>1</v>
      </c>
      <c r="AK36" s="3">
        <f t="shared" si="11"/>
        <v>0</v>
      </c>
      <c r="AL36" s="3">
        <f t="shared" si="12"/>
        <v>1</v>
      </c>
      <c r="AM36" s="3">
        <f t="shared" si="13"/>
        <v>1</v>
      </c>
      <c r="AN36" s="3">
        <f t="shared" si="14"/>
        <v>0</v>
      </c>
      <c r="AO36" s="3">
        <f t="shared" si="15"/>
        <v>0</v>
      </c>
      <c r="AP36" s="3">
        <f t="shared" si="16"/>
        <v>0</v>
      </c>
      <c r="AQ36" s="3">
        <f t="shared" si="17"/>
        <v>0</v>
      </c>
      <c r="AR36" s="3">
        <f t="shared" si="18"/>
        <v>1</v>
      </c>
      <c r="AS36" s="3">
        <f t="shared" si="19"/>
        <v>0</v>
      </c>
      <c r="AT36" s="3">
        <f t="shared" si="20"/>
        <v>0</v>
      </c>
      <c r="AU36" s="39">
        <v>0.5</v>
      </c>
      <c r="AW36" s="39">
        <v>0.5</v>
      </c>
      <c r="AX36" s="3" t="e">
        <f t="shared" si="22"/>
        <v>#N/A</v>
      </c>
    </row>
    <row r="37" spans="1:50" x14ac:dyDescent="0.25">
      <c r="A37" s="8" t="s">
        <v>97</v>
      </c>
      <c r="B37" s="45">
        <v>3.5</v>
      </c>
      <c r="C37" s="5">
        <f t="shared" si="1"/>
        <v>0</v>
      </c>
      <c r="D37" s="28" t="s">
        <v>139</v>
      </c>
      <c r="E37" s="4" t="s">
        <v>139</v>
      </c>
      <c r="F37" s="4" t="s">
        <v>139</v>
      </c>
      <c r="G37" s="4" t="s">
        <v>139</v>
      </c>
      <c r="H37" s="4" t="s">
        <v>139</v>
      </c>
      <c r="I37" s="4" t="s">
        <v>139</v>
      </c>
      <c r="J37" s="4" t="s">
        <v>139</v>
      </c>
      <c r="K37" s="4" t="s">
        <v>139</v>
      </c>
      <c r="L37" s="4" t="s">
        <v>139</v>
      </c>
      <c r="M37" s="4" t="s">
        <v>139</v>
      </c>
      <c r="N37" s="4" t="s">
        <v>139</v>
      </c>
      <c r="O37" s="4" t="s">
        <v>139</v>
      </c>
      <c r="P37" s="4" t="s">
        <v>139</v>
      </c>
      <c r="Q37" s="4" t="s">
        <v>139</v>
      </c>
      <c r="R37" s="4" t="s">
        <v>139</v>
      </c>
      <c r="S37" s="4" t="s">
        <v>139</v>
      </c>
      <c r="T37" s="4" t="s">
        <v>139</v>
      </c>
      <c r="U37" s="4" t="s">
        <v>139</v>
      </c>
      <c r="V37" s="4" t="s">
        <v>139</v>
      </c>
      <c r="W37" s="38" t="s">
        <v>139</v>
      </c>
      <c r="Y37" s="40" t="s">
        <v>139</v>
      </c>
      <c r="Z37" s="40" t="s">
        <v>139</v>
      </c>
      <c r="AB37" s="3">
        <f t="shared" si="2"/>
        <v>0</v>
      </c>
      <c r="AC37" s="3">
        <f t="shared" si="3"/>
        <v>0</v>
      </c>
      <c r="AD37" s="3">
        <f t="shared" si="4"/>
        <v>0</v>
      </c>
      <c r="AE37" s="3">
        <f t="shared" si="5"/>
        <v>0</v>
      </c>
      <c r="AF37" s="3">
        <f t="shared" si="6"/>
        <v>0</v>
      </c>
      <c r="AG37" s="3">
        <f t="shared" si="7"/>
        <v>0</v>
      </c>
      <c r="AH37" s="3">
        <f t="shared" si="8"/>
        <v>0</v>
      </c>
      <c r="AI37" s="3">
        <f t="shared" si="9"/>
        <v>0</v>
      </c>
      <c r="AJ37" s="3">
        <f t="shared" si="10"/>
        <v>0</v>
      </c>
      <c r="AK37" s="3">
        <f t="shared" si="11"/>
        <v>0</v>
      </c>
      <c r="AL37" s="3">
        <f t="shared" si="12"/>
        <v>0</v>
      </c>
      <c r="AM37" s="3">
        <f t="shared" si="13"/>
        <v>0</v>
      </c>
      <c r="AN37" s="3">
        <f t="shared" si="14"/>
        <v>0</v>
      </c>
      <c r="AO37" s="3">
        <f t="shared" si="15"/>
        <v>0</v>
      </c>
      <c r="AP37" s="3">
        <f t="shared" si="16"/>
        <v>0</v>
      </c>
      <c r="AQ37" s="3">
        <f t="shared" si="17"/>
        <v>0</v>
      </c>
      <c r="AR37" s="3">
        <f t="shared" si="18"/>
        <v>0</v>
      </c>
      <c r="AS37" s="3">
        <f t="shared" si="19"/>
        <v>0</v>
      </c>
      <c r="AT37" s="3">
        <f t="shared" si="20"/>
        <v>0</v>
      </c>
      <c r="AU37" s="39">
        <v>0.5</v>
      </c>
      <c r="AW37" s="3" t="e">
        <f t="shared" si="21"/>
        <v>#N/A</v>
      </c>
      <c r="AX37" s="3" t="e">
        <f t="shared" si="22"/>
        <v>#N/A</v>
      </c>
    </row>
    <row r="38" spans="1:50" x14ac:dyDescent="0.25">
      <c r="A38" s="8" t="s">
        <v>138</v>
      </c>
      <c r="B38" s="4">
        <f t="shared" si="0"/>
        <v>9.5</v>
      </c>
      <c r="C38" s="5">
        <f t="shared" si="1"/>
        <v>1</v>
      </c>
      <c r="D38" s="28" t="s">
        <v>337</v>
      </c>
      <c r="E38" s="4" t="s">
        <v>324</v>
      </c>
      <c r="F38" s="4" t="s">
        <v>325</v>
      </c>
      <c r="G38" s="4" t="s">
        <v>338</v>
      </c>
      <c r="H38" s="4" t="s">
        <v>151</v>
      </c>
      <c r="I38" s="4" t="s">
        <v>344</v>
      </c>
      <c r="J38" s="4" t="s">
        <v>243</v>
      </c>
      <c r="K38" s="4" t="s">
        <v>328</v>
      </c>
      <c r="L38" s="4" t="s">
        <v>122</v>
      </c>
      <c r="M38" s="4" t="s">
        <v>330</v>
      </c>
      <c r="N38" s="4" t="s">
        <v>340</v>
      </c>
      <c r="O38" s="4" t="s">
        <v>331</v>
      </c>
      <c r="P38" s="4" t="s">
        <v>341</v>
      </c>
      <c r="Q38" s="4" t="s">
        <v>127</v>
      </c>
      <c r="R38" s="4" t="s">
        <v>342</v>
      </c>
      <c r="S38" s="4" t="s">
        <v>346</v>
      </c>
      <c r="T38" s="4" t="s">
        <v>343</v>
      </c>
      <c r="U38" s="4" t="s">
        <v>204</v>
      </c>
      <c r="V38" s="4" t="s">
        <v>347</v>
      </c>
      <c r="W38" s="38" t="s">
        <v>336</v>
      </c>
      <c r="Y38" s="4" t="s">
        <v>347</v>
      </c>
      <c r="Z38" s="40" t="s">
        <v>342</v>
      </c>
      <c r="AB38" s="3">
        <f t="shared" si="2"/>
        <v>0</v>
      </c>
      <c r="AC38" s="3">
        <f t="shared" si="3"/>
        <v>0</v>
      </c>
      <c r="AD38" s="3">
        <f t="shared" si="4"/>
        <v>1</v>
      </c>
      <c r="AE38" s="3">
        <f t="shared" si="5"/>
        <v>1</v>
      </c>
      <c r="AF38" s="3">
        <f t="shared" si="6"/>
        <v>1</v>
      </c>
      <c r="AG38" s="3">
        <f t="shared" si="7"/>
        <v>0</v>
      </c>
      <c r="AH38" s="3">
        <f t="shared" si="8"/>
        <v>0</v>
      </c>
      <c r="AI38" s="3">
        <f t="shared" si="9"/>
        <v>0</v>
      </c>
      <c r="AJ38" s="3">
        <f t="shared" si="10"/>
        <v>0</v>
      </c>
      <c r="AK38" s="3">
        <f t="shared" si="11"/>
        <v>0</v>
      </c>
      <c r="AL38" s="3">
        <f t="shared" si="12"/>
        <v>0</v>
      </c>
      <c r="AM38" s="3">
        <f t="shared" si="13"/>
        <v>1</v>
      </c>
      <c r="AN38" s="3">
        <f t="shared" si="14"/>
        <v>0</v>
      </c>
      <c r="AO38" s="3">
        <f t="shared" si="15"/>
        <v>1</v>
      </c>
      <c r="AP38" s="3">
        <f t="shared" si="16"/>
        <v>0</v>
      </c>
      <c r="AQ38" s="3">
        <f t="shared" si="17"/>
        <v>1</v>
      </c>
      <c r="AR38" s="3">
        <f t="shared" si="18"/>
        <v>1</v>
      </c>
      <c r="AS38" s="3">
        <f t="shared" si="19"/>
        <v>1</v>
      </c>
      <c r="AT38" s="3">
        <f t="shared" si="20"/>
        <v>1</v>
      </c>
      <c r="AU38" s="39">
        <v>0.5</v>
      </c>
      <c r="AW38" s="3">
        <f t="shared" si="21"/>
        <v>1</v>
      </c>
      <c r="AX38" s="3" t="e">
        <f t="shared" si="22"/>
        <v>#N/A</v>
      </c>
    </row>
    <row r="39" spans="1:50" x14ac:dyDescent="0.25">
      <c r="A39" s="8" t="s">
        <v>59</v>
      </c>
      <c r="B39" s="4">
        <f t="shared" si="0"/>
        <v>7.5</v>
      </c>
      <c r="C39" s="5">
        <f t="shared" si="1"/>
        <v>1</v>
      </c>
      <c r="D39" s="28" t="s">
        <v>337</v>
      </c>
      <c r="E39" s="4" t="s">
        <v>324</v>
      </c>
      <c r="F39" s="4" t="s">
        <v>325</v>
      </c>
      <c r="G39" s="4" t="s">
        <v>326</v>
      </c>
      <c r="H39" s="4" t="s">
        <v>151</v>
      </c>
      <c r="I39" s="4" t="s">
        <v>344</v>
      </c>
      <c r="J39" s="4" t="s">
        <v>243</v>
      </c>
      <c r="K39" s="4" t="s">
        <v>328</v>
      </c>
      <c r="L39" s="4" t="s">
        <v>329</v>
      </c>
      <c r="M39" s="4" t="s">
        <v>330</v>
      </c>
      <c r="N39" s="4" t="s">
        <v>340</v>
      </c>
      <c r="O39" s="4" t="s">
        <v>331</v>
      </c>
      <c r="P39" s="4" t="s">
        <v>341</v>
      </c>
      <c r="Q39" s="4" t="s">
        <v>332</v>
      </c>
      <c r="R39" s="4" t="s">
        <v>342</v>
      </c>
      <c r="S39" s="4" t="s">
        <v>346</v>
      </c>
      <c r="T39" s="4" t="s">
        <v>343</v>
      </c>
      <c r="U39" s="4" t="s">
        <v>204</v>
      </c>
      <c r="V39" s="4" t="s">
        <v>335</v>
      </c>
      <c r="W39" s="38" t="s">
        <v>134</v>
      </c>
      <c r="Y39" s="40" t="s">
        <v>328</v>
      </c>
      <c r="Z39" s="4" t="s">
        <v>331</v>
      </c>
      <c r="AB39" s="3">
        <f t="shared" si="2"/>
        <v>0</v>
      </c>
      <c r="AC39" s="3">
        <f t="shared" si="3"/>
        <v>0</v>
      </c>
      <c r="AD39" s="3">
        <f t="shared" si="4"/>
        <v>1</v>
      </c>
      <c r="AE39" s="3">
        <f t="shared" si="5"/>
        <v>0</v>
      </c>
      <c r="AF39" s="3">
        <f t="shared" si="6"/>
        <v>1</v>
      </c>
      <c r="AG39" s="3">
        <f t="shared" si="7"/>
        <v>0</v>
      </c>
      <c r="AH39" s="3">
        <f t="shared" si="8"/>
        <v>0</v>
      </c>
      <c r="AI39" s="3">
        <f t="shared" si="9"/>
        <v>0</v>
      </c>
      <c r="AJ39" s="3">
        <f t="shared" si="10"/>
        <v>1</v>
      </c>
      <c r="AK39" s="3">
        <f t="shared" si="11"/>
        <v>0</v>
      </c>
      <c r="AL39" s="3">
        <f t="shared" si="12"/>
        <v>0</v>
      </c>
      <c r="AM39" s="3">
        <f t="shared" si="13"/>
        <v>1</v>
      </c>
      <c r="AN39" s="3">
        <f t="shared" si="14"/>
        <v>0</v>
      </c>
      <c r="AO39" s="3">
        <f t="shared" si="15"/>
        <v>0</v>
      </c>
      <c r="AP39" s="3">
        <f t="shared" si="16"/>
        <v>0</v>
      </c>
      <c r="AQ39" s="3">
        <f t="shared" si="17"/>
        <v>1</v>
      </c>
      <c r="AR39" s="3">
        <f t="shared" si="18"/>
        <v>1</v>
      </c>
      <c r="AS39" s="3">
        <f t="shared" si="19"/>
        <v>1</v>
      </c>
      <c r="AT39" s="3">
        <f t="shared" si="20"/>
        <v>0</v>
      </c>
      <c r="AU39" s="39">
        <v>0.5</v>
      </c>
      <c r="AW39" s="3" t="e">
        <f t="shared" si="21"/>
        <v>#N/A</v>
      </c>
      <c r="AX39" s="3">
        <f t="shared" si="22"/>
        <v>1</v>
      </c>
    </row>
    <row r="40" spans="1:50" x14ac:dyDescent="0.25">
      <c r="A40" s="8" t="s">
        <v>77</v>
      </c>
      <c r="B40" s="4">
        <f t="shared" si="0"/>
        <v>11.5</v>
      </c>
      <c r="C40" s="44">
        <v>1.5</v>
      </c>
      <c r="D40" s="28" t="s">
        <v>337</v>
      </c>
      <c r="E40" s="4" t="s">
        <v>324</v>
      </c>
      <c r="F40" s="4" t="s">
        <v>325</v>
      </c>
      <c r="G40" s="4" t="s">
        <v>326</v>
      </c>
      <c r="H40" s="4" t="s">
        <v>151</v>
      </c>
      <c r="I40" s="4" t="s">
        <v>190</v>
      </c>
      <c r="J40" s="4" t="s">
        <v>339</v>
      </c>
      <c r="K40" s="4" t="s">
        <v>136</v>
      </c>
      <c r="L40" s="4" t="s">
        <v>122</v>
      </c>
      <c r="M40" s="4" t="s">
        <v>173</v>
      </c>
      <c r="N40" s="4" t="s">
        <v>340</v>
      </c>
      <c r="O40" s="4" t="s">
        <v>288</v>
      </c>
      <c r="P40" s="4" t="s">
        <v>271</v>
      </c>
      <c r="Q40" s="4" t="s">
        <v>332</v>
      </c>
      <c r="R40" s="4" t="s">
        <v>333</v>
      </c>
      <c r="S40" s="4" t="s">
        <v>346</v>
      </c>
      <c r="T40" s="4" t="s">
        <v>343</v>
      </c>
      <c r="U40" s="4" t="s">
        <v>345</v>
      </c>
      <c r="V40" s="4" t="s">
        <v>347</v>
      </c>
      <c r="W40" s="38" t="s">
        <v>336</v>
      </c>
      <c r="Y40" s="38" t="s">
        <v>336</v>
      </c>
      <c r="Z40" s="4" t="s">
        <v>339</v>
      </c>
      <c r="AB40" s="3">
        <f t="shared" si="2"/>
        <v>0</v>
      </c>
      <c r="AC40" s="3">
        <f t="shared" si="3"/>
        <v>0</v>
      </c>
      <c r="AD40" s="3">
        <f t="shared" si="4"/>
        <v>1</v>
      </c>
      <c r="AE40" s="3">
        <f t="shared" si="5"/>
        <v>0</v>
      </c>
      <c r="AF40" s="3">
        <f t="shared" si="6"/>
        <v>1</v>
      </c>
      <c r="AG40" s="3">
        <f t="shared" si="7"/>
        <v>1</v>
      </c>
      <c r="AH40" s="3">
        <f t="shared" si="8"/>
        <v>1</v>
      </c>
      <c r="AI40" s="3">
        <f t="shared" si="9"/>
        <v>1</v>
      </c>
      <c r="AJ40" s="3">
        <f t="shared" si="10"/>
        <v>0</v>
      </c>
      <c r="AK40" s="3">
        <f t="shared" si="11"/>
        <v>1</v>
      </c>
      <c r="AL40" s="3">
        <f t="shared" si="12"/>
        <v>0</v>
      </c>
      <c r="AM40" s="3">
        <f t="shared" si="13"/>
        <v>0</v>
      </c>
      <c r="AN40" s="3">
        <f t="shared" si="14"/>
        <v>1</v>
      </c>
      <c r="AO40" s="3">
        <f t="shared" si="15"/>
        <v>0</v>
      </c>
      <c r="AP40" s="3">
        <f t="shared" si="16"/>
        <v>1</v>
      </c>
      <c r="AQ40" s="3">
        <f t="shared" si="17"/>
        <v>1</v>
      </c>
      <c r="AR40" s="3">
        <f t="shared" si="18"/>
        <v>1</v>
      </c>
      <c r="AS40" s="3">
        <f t="shared" si="19"/>
        <v>0</v>
      </c>
      <c r="AT40" s="3">
        <f t="shared" si="20"/>
        <v>1</v>
      </c>
      <c r="AU40" s="39">
        <v>0.5</v>
      </c>
      <c r="AW40" s="39">
        <v>0.5</v>
      </c>
      <c r="AX40" s="3">
        <f t="shared" si="22"/>
        <v>1</v>
      </c>
    </row>
    <row r="41" spans="1:50" ht="15.75" thickBot="1" x14ac:dyDescent="0.3">
      <c r="A41" s="29" t="s">
        <v>55</v>
      </c>
      <c r="B41" s="6">
        <f t="shared" si="0"/>
        <v>9.5</v>
      </c>
      <c r="C41" s="7">
        <f t="shared" si="1"/>
        <v>1</v>
      </c>
      <c r="D41" s="28" t="str">
        <f>IF(D51&gt;0.5, D47, D48)</f>
        <v>UTAH (-6.5)</v>
      </c>
      <c r="E41" s="4" t="str">
        <f t="shared" ref="E41:W41" si="23">IF(E51&gt;0.5, E47, E48)</f>
        <v>ALA (-21)</v>
      </c>
      <c r="F41" s="4" t="str">
        <f t="shared" si="23"/>
        <v>CLEM (-20)</v>
      </c>
      <c r="G41" s="4" t="str">
        <f t="shared" si="23"/>
        <v>MIZ (-27.5)</v>
      </c>
      <c r="H41" s="4" t="str">
        <f t="shared" si="23"/>
        <v>IOWA (-2.5)</v>
      </c>
      <c r="I41" s="4" t="str">
        <f t="shared" si="23"/>
        <v>RUT (-2.5)</v>
      </c>
      <c r="J41" s="4" t="str">
        <f t="shared" si="23"/>
        <v>TEX (-14)</v>
      </c>
      <c r="K41" s="4" t="str">
        <f t="shared" si="23"/>
        <v>PSU (-5.5)</v>
      </c>
      <c r="L41" s="4" t="str">
        <f t="shared" si="23"/>
        <v>ND (-24)</v>
      </c>
      <c r="M41" s="4" t="str">
        <f t="shared" si="23"/>
        <v>PITT (-3)</v>
      </c>
      <c r="N41" s="4" t="str">
        <f t="shared" si="23"/>
        <v>ILL (-19.5)</v>
      </c>
      <c r="O41" s="4" t="str">
        <f t="shared" si="23"/>
        <v>BYU (-4)</v>
      </c>
      <c r="P41" s="4" t="str">
        <f t="shared" si="23"/>
        <v>MSST</v>
      </c>
      <c r="Q41" s="4" t="str">
        <f t="shared" si="23"/>
        <v>TENN (-15.5)</v>
      </c>
      <c r="R41" s="4" t="str">
        <f t="shared" si="23"/>
        <v>OSU (-3)</v>
      </c>
      <c r="S41" s="4" t="str">
        <f t="shared" si="23"/>
        <v>LSU</v>
      </c>
      <c r="T41" s="4" t="str">
        <f t="shared" si="23"/>
        <v>ISU (-3)</v>
      </c>
      <c r="U41" s="4" t="str">
        <f t="shared" si="23"/>
        <v>MINN (-5.5)</v>
      </c>
      <c r="V41" s="4" t="str">
        <f t="shared" si="23"/>
        <v>KSU (-4.5)</v>
      </c>
      <c r="W41" s="38" t="str">
        <f t="shared" si="23"/>
        <v>BOIS (-21)</v>
      </c>
      <c r="Y41" s="4" t="s">
        <v>339</v>
      </c>
      <c r="Z41" s="40" t="s">
        <v>324</v>
      </c>
      <c r="AB41" s="3">
        <f t="shared" si="2"/>
        <v>0</v>
      </c>
      <c r="AC41" s="3">
        <f t="shared" si="3"/>
        <v>0</v>
      </c>
      <c r="AD41" s="3">
        <f t="shared" si="4"/>
        <v>1</v>
      </c>
      <c r="AE41" s="3">
        <f t="shared" si="5"/>
        <v>1</v>
      </c>
      <c r="AF41" s="3">
        <f t="shared" si="6"/>
        <v>1</v>
      </c>
      <c r="AG41" s="3">
        <f t="shared" si="7"/>
        <v>0</v>
      </c>
      <c r="AH41" s="3">
        <f t="shared" si="8"/>
        <v>1</v>
      </c>
      <c r="AI41" s="3">
        <f t="shared" si="9"/>
        <v>0</v>
      </c>
      <c r="AJ41" s="3">
        <f t="shared" si="10"/>
        <v>1</v>
      </c>
      <c r="AK41" s="3">
        <f t="shared" si="11"/>
        <v>0</v>
      </c>
      <c r="AL41" s="3">
        <f t="shared" si="12"/>
        <v>0</v>
      </c>
      <c r="AM41" s="3">
        <f t="shared" si="13"/>
        <v>1</v>
      </c>
      <c r="AN41" s="3">
        <f t="shared" si="14"/>
        <v>1</v>
      </c>
      <c r="AO41" s="3">
        <f t="shared" si="15"/>
        <v>0</v>
      </c>
      <c r="AP41" s="3">
        <f t="shared" si="16"/>
        <v>0</v>
      </c>
      <c r="AQ41" s="3">
        <f t="shared" si="17"/>
        <v>1</v>
      </c>
      <c r="AR41" s="3">
        <f t="shared" si="18"/>
        <v>1</v>
      </c>
      <c r="AS41" s="3">
        <f t="shared" si="19"/>
        <v>0</v>
      </c>
      <c r="AT41" s="3">
        <f t="shared" si="20"/>
        <v>0</v>
      </c>
      <c r="AU41" s="39">
        <v>0.5</v>
      </c>
      <c r="AW41" s="3">
        <f t="shared" si="21"/>
        <v>1</v>
      </c>
      <c r="AX41" s="3" t="e">
        <f t="shared" si="22"/>
        <v>#N/A</v>
      </c>
    </row>
    <row r="42" spans="1:50" x14ac:dyDescent="0.25">
      <c r="A42" s="3" t="s">
        <v>225</v>
      </c>
      <c r="B42" s="46" t="s">
        <v>322</v>
      </c>
    </row>
    <row r="43" spans="1:50" x14ac:dyDescent="0.25">
      <c r="D43" s="4" t="s">
        <v>259</v>
      </c>
      <c r="E43" s="4" t="s">
        <v>177</v>
      </c>
      <c r="F43" s="4" t="s">
        <v>325</v>
      </c>
      <c r="G43" s="4" t="s">
        <v>338</v>
      </c>
      <c r="H43" s="4" t="s">
        <v>151</v>
      </c>
      <c r="I43" s="4" t="s">
        <v>190</v>
      </c>
      <c r="J43" s="4" t="s">
        <v>339</v>
      </c>
      <c r="K43" s="4" t="s">
        <v>136</v>
      </c>
      <c r="L43" s="4" t="s">
        <v>329</v>
      </c>
      <c r="M43" s="4" t="s">
        <v>173</v>
      </c>
      <c r="N43" s="4" t="s">
        <v>216</v>
      </c>
      <c r="O43" s="4" t="s">
        <v>331</v>
      </c>
      <c r="P43" s="4" t="s">
        <v>271</v>
      </c>
      <c r="Q43" s="4" t="s">
        <v>127</v>
      </c>
      <c r="R43" s="4" t="s">
        <v>333</v>
      </c>
      <c r="S43" s="4" t="s">
        <v>346</v>
      </c>
      <c r="T43" s="4" t="s">
        <v>343</v>
      </c>
      <c r="U43" s="4" t="s">
        <v>204</v>
      </c>
      <c r="V43" s="4" t="s">
        <v>347</v>
      </c>
      <c r="W43" s="38" t="s">
        <v>140</v>
      </c>
    </row>
    <row r="44" spans="1:50" x14ac:dyDescent="0.25">
      <c r="A44"/>
      <c r="D44" s="3">
        <v>1</v>
      </c>
      <c r="E44" s="3">
        <v>1</v>
      </c>
      <c r="F44" s="3">
        <v>1</v>
      </c>
      <c r="G44" s="3">
        <v>1</v>
      </c>
      <c r="H44" s="3">
        <v>1</v>
      </c>
      <c r="I44" s="3">
        <v>1</v>
      </c>
      <c r="J44" s="3">
        <v>1</v>
      </c>
      <c r="K44" s="3">
        <v>1</v>
      </c>
      <c r="L44" s="3">
        <v>1</v>
      </c>
      <c r="M44" s="3">
        <v>1</v>
      </c>
      <c r="N44" s="3">
        <v>1</v>
      </c>
      <c r="O44" s="3">
        <v>1</v>
      </c>
      <c r="P44" s="3">
        <v>1</v>
      </c>
      <c r="Q44" s="3">
        <v>1</v>
      </c>
      <c r="R44" s="3">
        <v>1</v>
      </c>
      <c r="S44" s="3">
        <v>1</v>
      </c>
      <c r="T44" s="3">
        <v>1</v>
      </c>
      <c r="U44" s="3">
        <v>1</v>
      </c>
      <c r="V44" s="3">
        <v>1</v>
      </c>
      <c r="W44" s="3">
        <v>1</v>
      </c>
    </row>
    <row r="46" spans="1:50" s="35" customFormat="1" x14ac:dyDescent="0.25">
      <c r="A46" s="33" t="s">
        <v>91</v>
      </c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</row>
    <row r="47" spans="1:50" x14ac:dyDescent="0.25">
      <c r="A47" s="36" t="s">
        <v>92</v>
      </c>
      <c r="D47" s="3" t="s">
        <v>337</v>
      </c>
      <c r="E47" s="3" t="s">
        <v>324</v>
      </c>
      <c r="F47" s="3" t="s">
        <v>325</v>
      </c>
      <c r="G47" s="3" t="s">
        <v>338</v>
      </c>
      <c r="H47" s="3" t="s">
        <v>151</v>
      </c>
      <c r="I47" s="3" t="s">
        <v>344</v>
      </c>
      <c r="J47" s="3" t="s">
        <v>339</v>
      </c>
      <c r="K47" s="3" t="s">
        <v>328</v>
      </c>
      <c r="L47" s="3" t="s">
        <v>329</v>
      </c>
      <c r="M47" s="3" t="s">
        <v>330</v>
      </c>
      <c r="N47" s="3" t="s">
        <v>340</v>
      </c>
      <c r="O47" s="3" t="s">
        <v>331</v>
      </c>
      <c r="P47" s="3" t="s">
        <v>341</v>
      </c>
      <c r="Q47" s="3" t="s">
        <v>332</v>
      </c>
      <c r="R47" s="3" t="s">
        <v>342</v>
      </c>
      <c r="S47" s="3" t="s">
        <v>334</v>
      </c>
      <c r="T47" s="3" t="s">
        <v>343</v>
      </c>
      <c r="U47" s="3" t="s">
        <v>345</v>
      </c>
      <c r="V47" s="3" t="s">
        <v>335</v>
      </c>
      <c r="W47" s="3" t="s">
        <v>336</v>
      </c>
      <c r="AV47"/>
      <c r="AW47"/>
      <c r="AX47"/>
    </row>
    <row r="48" spans="1:50" x14ac:dyDescent="0.25">
      <c r="A48" s="36" t="s">
        <v>93</v>
      </c>
      <c r="D48" s="3" t="s">
        <v>259</v>
      </c>
      <c r="E48" s="3" t="s">
        <v>177</v>
      </c>
      <c r="F48" s="3" t="s">
        <v>218</v>
      </c>
      <c r="G48" s="3" t="s">
        <v>326</v>
      </c>
      <c r="H48" s="3" t="s">
        <v>327</v>
      </c>
      <c r="I48" s="3" t="s">
        <v>190</v>
      </c>
      <c r="J48" s="3" t="s">
        <v>243</v>
      </c>
      <c r="K48" s="3" t="s">
        <v>136</v>
      </c>
      <c r="L48" s="3" t="s">
        <v>122</v>
      </c>
      <c r="M48" s="3" t="s">
        <v>173</v>
      </c>
      <c r="N48" s="3" t="s">
        <v>216</v>
      </c>
      <c r="O48" s="3" t="s">
        <v>288</v>
      </c>
      <c r="P48" s="3" t="s">
        <v>271</v>
      </c>
      <c r="Q48" s="3" t="s">
        <v>127</v>
      </c>
      <c r="R48" s="3" t="s">
        <v>333</v>
      </c>
      <c r="S48" s="3" t="s">
        <v>346</v>
      </c>
      <c r="T48" s="3" t="s">
        <v>125</v>
      </c>
      <c r="U48" s="3" t="s">
        <v>204</v>
      </c>
      <c r="V48" s="3" t="s">
        <v>347</v>
      </c>
      <c r="W48" s="3" t="s">
        <v>134</v>
      </c>
      <c r="AV48"/>
      <c r="AW48"/>
      <c r="AX48"/>
    </row>
    <row r="49" spans="1:50" x14ac:dyDescent="0.25">
      <c r="A49" s="36" t="s">
        <v>94</v>
      </c>
      <c r="D49" s="3">
        <f t="shared" ref="D49:W49" si="24">COUNTIF(D3:D40,D47)</f>
        <v>29</v>
      </c>
      <c r="E49" s="3">
        <f t="shared" si="24"/>
        <v>29</v>
      </c>
      <c r="F49" s="3">
        <f t="shared" si="24"/>
        <v>25</v>
      </c>
      <c r="G49" s="3">
        <f t="shared" si="24"/>
        <v>23</v>
      </c>
      <c r="H49" s="3">
        <f t="shared" si="24"/>
        <v>25</v>
      </c>
      <c r="I49" s="3">
        <f t="shared" si="24"/>
        <v>21</v>
      </c>
      <c r="J49" s="3">
        <f t="shared" si="24"/>
        <v>20</v>
      </c>
      <c r="K49" s="3">
        <f t="shared" si="24"/>
        <v>27</v>
      </c>
      <c r="L49" s="3">
        <f t="shared" si="24"/>
        <v>22</v>
      </c>
      <c r="M49" s="3">
        <f t="shared" si="24"/>
        <v>33</v>
      </c>
      <c r="N49" s="3">
        <f t="shared" si="24"/>
        <v>24</v>
      </c>
      <c r="O49" s="3">
        <f t="shared" si="24"/>
        <v>26</v>
      </c>
      <c r="P49" s="3">
        <f t="shared" si="24"/>
        <v>16</v>
      </c>
      <c r="Q49" s="3">
        <f t="shared" si="24"/>
        <v>27</v>
      </c>
      <c r="R49" s="3">
        <f t="shared" si="24"/>
        <v>23</v>
      </c>
      <c r="S49" s="3">
        <f t="shared" si="24"/>
        <v>16</v>
      </c>
      <c r="T49" s="3">
        <f t="shared" si="24"/>
        <v>32</v>
      </c>
      <c r="U49" s="3">
        <f t="shared" si="24"/>
        <v>25</v>
      </c>
      <c r="V49" s="3">
        <f t="shared" si="24"/>
        <v>28</v>
      </c>
      <c r="W49" s="3">
        <f t="shared" si="24"/>
        <v>26</v>
      </c>
      <c r="AV49"/>
      <c r="AW49"/>
      <c r="AX49"/>
    </row>
    <row r="50" spans="1:50" x14ac:dyDescent="0.25">
      <c r="A50" s="36" t="s">
        <v>95</v>
      </c>
      <c r="D50" s="3">
        <f t="shared" ref="D50:W50" si="25">COUNTIF(D3:D40,D48)</f>
        <v>7</v>
      </c>
      <c r="E50" s="3">
        <f t="shared" si="25"/>
        <v>6</v>
      </c>
      <c r="F50" s="3">
        <f t="shared" si="25"/>
        <v>10</v>
      </c>
      <c r="G50" s="3">
        <f t="shared" si="25"/>
        <v>12</v>
      </c>
      <c r="H50" s="3">
        <f t="shared" si="25"/>
        <v>10</v>
      </c>
      <c r="I50" s="3">
        <f t="shared" si="25"/>
        <v>14</v>
      </c>
      <c r="J50" s="3">
        <f t="shared" si="25"/>
        <v>16</v>
      </c>
      <c r="K50" s="3">
        <f t="shared" si="25"/>
        <v>9</v>
      </c>
      <c r="L50" s="3">
        <f t="shared" si="25"/>
        <v>14</v>
      </c>
      <c r="M50" s="3">
        <f t="shared" si="25"/>
        <v>3</v>
      </c>
      <c r="N50" s="3">
        <f t="shared" si="25"/>
        <v>12</v>
      </c>
      <c r="O50" s="3">
        <f t="shared" si="25"/>
        <v>10</v>
      </c>
      <c r="P50" s="3">
        <f t="shared" si="25"/>
        <v>20</v>
      </c>
      <c r="Q50" s="3">
        <f t="shared" si="25"/>
        <v>9</v>
      </c>
      <c r="R50" s="3">
        <f t="shared" si="25"/>
        <v>13</v>
      </c>
      <c r="S50" s="3">
        <f t="shared" si="25"/>
        <v>20</v>
      </c>
      <c r="T50" s="3">
        <f t="shared" si="25"/>
        <v>4</v>
      </c>
      <c r="U50" s="3">
        <f t="shared" si="25"/>
        <v>11</v>
      </c>
      <c r="V50" s="3">
        <f t="shared" si="25"/>
        <v>8</v>
      </c>
      <c r="W50" s="3">
        <f t="shared" si="25"/>
        <v>10</v>
      </c>
      <c r="AV50"/>
      <c r="AW50"/>
      <c r="AX50"/>
    </row>
    <row r="51" spans="1:50" x14ac:dyDescent="0.25">
      <c r="A51" s="36" t="s">
        <v>96</v>
      </c>
      <c r="D51" s="37">
        <f>D49/SUM(D49:D50)</f>
        <v>0.80555555555555558</v>
      </c>
      <c r="E51" s="37">
        <f t="shared" ref="E51:W51" si="26">E49/SUM(E49:E50)</f>
        <v>0.82857142857142863</v>
      </c>
      <c r="F51" s="37">
        <f t="shared" si="26"/>
        <v>0.7142857142857143</v>
      </c>
      <c r="G51" s="37">
        <f t="shared" si="26"/>
        <v>0.65714285714285714</v>
      </c>
      <c r="H51" s="37">
        <f t="shared" si="26"/>
        <v>0.7142857142857143</v>
      </c>
      <c r="I51" s="37">
        <f t="shared" si="26"/>
        <v>0.6</v>
      </c>
      <c r="J51" s="37">
        <f t="shared" si="26"/>
        <v>0.55555555555555558</v>
      </c>
      <c r="K51" s="37">
        <f t="shared" si="26"/>
        <v>0.75</v>
      </c>
      <c r="L51" s="37">
        <f t="shared" si="26"/>
        <v>0.61111111111111116</v>
      </c>
      <c r="M51" s="37">
        <f t="shared" si="26"/>
        <v>0.91666666666666663</v>
      </c>
      <c r="N51" s="37">
        <f t="shared" si="26"/>
        <v>0.66666666666666663</v>
      </c>
      <c r="O51" s="37">
        <f t="shared" si="26"/>
        <v>0.72222222222222221</v>
      </c>
      <c r="P51" s="37">
        <f t="shared" si="26"/>
        <v>0.44444444444444442</v>
      </c>
      <c r="Q51" s="37">
        <f t="shared" si="26"/>
        <v>0.75</v>
      </c>
      <c r="R51" s="37">
        <f t="shared" si="26"/>
        <v>0.63888888888888884</v>
      </c>
      <c r="S51" s="37">
        <f t="shared" si="26"/>
        <v>0.44444444444444442</v>
      </c>
      <c r="T51" s="37">
        <f t="shared" si="26"/>
        <v>0.88888888888888884</v>
      </c>
      <c r="U51" s="37">
        <f t="shared" si="26"/>
        <v>0.69444444444444442</v>
      </c>
      <c r="V51" s="37">
        <f t="shared" si="26"/>
        <v>0.77777777777777779</v>
      </c>
      <c r="W51" s="37">
        <f t="shared" si="26"/>
        <v>0.72222222222222221</v>
      </c>
      <c r="AV51"/>
      <c r="AW51"/>
      <c r="AX51"/>
    </row>
    <row r="52" spans="1:50" x14ac:dyDescent="0.25">
      <c r="AV52"/>
      <c r="AW52"/>
      <c r="AX52"/>
    </row>
    <row r="53" spans="1:50" s="35" customFormat="1" x14ac:dyDescent="0.25">
      <c r="A53" s="33" t="s">
        <v>36</v>
      </c>
      <c r="B53" s="39">
        <v>7.5</v>
      </c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</row>
  </sheetData>
  <conditionalFormatting sqref="D3:D41">
    <cfRule type="cellIs" dxfId="186" priority="299" operator="notEqual">
      <formula>$D$43</formula>
    </cfRule>
  </conditionalFormatting>
  <conditionalFormatting sqref="E3:E41">
    <cfRule type="cellIs" dxfId="185" priority="301" operator="notEqual">
      <formula>$E$43</formula>
    </cfRule>
  </conditionalFormatting>
  <conditionalFormatting sqref="F3:F41">
    <cfRule type="cellIs" dxfId="184" priority="303" operator="notEqual">
      <formula>$F$43</formula>
    </cfRule>
  </conditionalFormatting>
  <conditionalFormatting sqref="G3:G41">
    <cfRule type="cellIs" dxfId="183" priority="305" operator="notEqual">
      <formula>$G$43</formula>
    </cfRule>
  </conditionalFormatting>
  <conditionalFormatting sqref="H3:H41">
    <cfRule type="cellIs" dxfId="182" priority="307" operator="notEqual">
      <formula>$H$43</formula>
    </cfRule>
  </conditionalFormatting>
  <conditionalFormatting sqref="I3:I41">
    <cfRule type="cellIs" dxfId="181" priority="309" operator="notEqual">
      <formula>$I$43</formula>
    </cfRule>
  </conditionalFormatting>
  <conditionalFormatting sqref="J3:J41">
    <cfRule type="cellIs" dxfId="180" priority="311" operator="notEqual">
      <formula>$J$43</formula>
    </cfRule>
  </conditionalFormatting>
  <conditionalFormatting sqref="K3:K41">
    <cfRule type="cellIs" dxfId="179" priority="313" operator="notEqual">
      <formula>$K$43</formula>
    </cfRule>
  </conditionalFormatting>
  <conditionalFormatting sqref="L3:L41">
    <cfRule type="cellIs" dxfId="178" priority="315" operator="notEqual">
      <formula>$L$43</formula>
    </cfRule>
  </conditionalFormatting>
  <conditionalFormatting sqref="M3:M41">
    <cfRule type="cellIs" dxfId="177" priority="317" operator="notEqual">
      <formula>$M$43</formula>
    </cfRule>
  </conditionalFormatting>
  <conditionalFormatting sqref="N3:N41">
    <cfRule type="cellIs" dxfId="176" priority="319" operator="notEqual">
      <formula>$N$43</formula>
    </cfRule>
  </conditionalFormatting>
  <conditionalFormatting sqref="O3:O41">
    <cfRule type="cellIs" dxfId="175" priority="321" operator="notEqual">
      <formula>$O$43</formula>
    </cfRule>
  </conditionalFormatting>
  <conditionalFormatting sqref="P3:P41">
    <cfRule type="cellIs" dxfId="174" priority="323" operator="notEqual">
      <formula>$P$43</formula>
    </cfRule>
  </conditionalFormatting>
  <conditionalFormatting sqref="Q3:Q41">
    <cfRule type="cellIs" dxfId="173" priority="325" operator="notEqual">
      <formula>$Q$43</formula>
    </cfRule>
  </conditionalFormatting>
  <conditionalFormatting sqref="R3:R41">
    <cfRule type="cellIs" dxfId="172" priority="327" operator="notEqual">
      <formula>$R$43</formula>
    </cfRule>
  </conditionalFormatting>
  <conditionalFormatting sqref="S3:S41">
    <cfRule type="cellIs" dxfId="171" priority="329" operator="notEqual">
      <formula>$S$43</formula>
    </cfRule>
  </conditionalFormatting>
  <conditionalFormatting sqref="T3:T41">
    <cfRule type="cellIs" dxfId="170" priority="331" operator="notEqual">
      <formula>$T$43</formula>
    </cfRule>
  </conditionalFormatting>
  <conditionalFormatting sqref="U3:U41">
    <cfRule type="cellIs" dxfId="169" priority="333" operator="notEqual">
      <formula>$U$43</formula>
    </cfRule>
  </conditionalFormatting>
  <conditionalFormatting sqref="V3:V41">
    <cfRule type="cellIs" dxfId="168" priority="335" operator="notEqual">
      <formula>$V$43</formula>
    </cfRule>
  </conditionalFormatting>
  <pageMargins left="0.7" right="0.7" top="0.75" bottom="0.75" header="0.3" footer="0.3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53"/>
  <sheetViews>
    <sheetView zoomScaleNormal="100" workbookViewId="0">
      <selection activeCell="F1" sqref="F1"/>
    </sheetView>
  </sheetViews>
  <sheetFormatPr defaultColWidth="8.85546875" defaultRowHeight="15" x14ac:dyDescent="0.25"/>
  <cols>
    <col min="1" max="1" width="19.7109375" style="1" customWidth="1"/>
    <col min="2" max="2" width="7.42578125" style="3" bestFit="1" customWidth="1"/>
    <col min="3" max="3" width="5.85546875" style="3" customWidth="1"/>
    <col min="4" max="4" width="10.7109375" style="3" bestFit="1" customWidth="1"/>
    <col min="5" max="5" width="8" style="3" bestFit="1" customWidth="1"/>
    <col min="6" max="6" width="9.7109375" style="3" bestFit="1" customWidth="1"/>
    <col min="7" max="7" width="11.85546875" style="3" bestFit="1" customWidth="1"/>
    <col min="8" max="8" width="8" style="3" bestFit="1" customWidth="1"/>
    <col min="9" max="9" width="9.42578125" style="3" bestFit="1" customWidth="1"/>
    <col min="10" max="10" width="10.7109375" style="3" bestFit="1" customWidth="1"/>
    <col min="11" max="11" width="7.28515625" style="3" bestFit="1" customWidth="1"/>
    <col min="12" max="12" width="8" style="3" bestFit="1" customWidth="1"/>
    <col min="13" max="13" width="8.28515625" style="3" bestFit="1" customWidth="1"/>
    <col min="14" max="14" width="9.28515625" style="3" bestFit="1" customWidth="1"/>
    <col min="15" max="15" width="10.42578125" style="3" bestFit="1" customWidth="1"/>
    <col min="16" max="16" width="11.28515625" style="3" bestFit="1" customWidth="1"/>
    <col min="17" max="17" width="9.42578125" style="3" bestFit="1" customWidth="1"/>
    <col min="18" max="18" width="12.42578125" style="3" bestFit="1" customWidth="1"/>
    <col min="19" max="20" width="9.28515625" style="3" bestFit="1" customWidth="1"/>
    <col min="21" max="21" width="8.42578125" style="3" bestFit="1" customWidth="1"/>
    <col min="22" max="22" width="8" style="3" bestFit="1" customWidth="1"/>
    <col min="23" max="23" width="11" style="3" bestFit="1" customWidth="1"/>
    <col min="24" max="24" width="2.7109375" style="3" customWidth="1"/>
    <col min="25" max="25" width="12.42578125" style="3" bestFit="1" customWidth="1"/>
    <col min="26" max="26" width="11.28515625" style="3" bestFit="1" customWidth="1"/>
    <col min="27" max="27" width="2.7109375" style="3" customWidth="1"/>
    <col min="28" max="42" width="2" style="3" bestFit="1" customWidth="1"/>
    <col min="43" max="47" width="2" style="3" customWidth="1"/>
    <col min="48" max="48" width="2.7109375" style="3" customWidth="1"/>
    <col min="49" max="50" width="5.42578125" style="3" bestFit="1" customWidth="1"/>
  </cols>
  <sheetData>
    <row r="1" spans="1:50" ht="15.75" x14ac:dyDescent="0.25">
      <c r="A1" s="24" t="s">
        <v>349</v>
      </c>
      <c r="B1" s="25"/>
    </row>
    <row r="2" spans="1:50" ht="15.75" thickBot="1" x14ac:dyDescent="0.3">
      <c r="A2" s="2"/>
      <c r="B2" s="2" t="s">
        <v>0</v>
      </c>
      <c r="C2" s="2" t="s">
        <v>1</v>
      </c>
      <c r="Y2" s="2" t="s">
        <v>1</v>
      </c>
    </row>
    <row r="3" spans="1:50" x14ac:dyDescent="0.25">
      <c r="A3" s="23" t="s">
        <v>73</v>
      </c>
      <c r="B3" s="26">
        <f t="shared" ref="B3:B41" si="0">SUM(AB3:AU3)</f>
        <v>10</v>
      </c>
      <c r="C3" s="27">
        <f t="shared" ref="C3:C41" si="1">COUNT(AW3:AX3)</f>
        <v>2</v>
      </c>
      <c r="D3" s="28" t="s">
        <v>216</v>
      </c>
      <c r="E3" s="4" t="s">
        <v>239</v>
      </c>
      <c r="F3" s="4" t="s">
        <v>351</v>
      </c>
      <c r="G3" s="4" t="s">
        <v>282</v>
      </c>
      <c r="H3" s="4" t="s">
        <v>352</v>
      </c>
      <c r="I3" s="4" t="s">
        <v>353</v>
      </c>
      <c r="J3" s="4" t="s">
        <v>213</v>
      </c>
      <c r="K3" s="4" t="s">
        <v>354</v>
      </c>
      <c r="L3" s="4" t="s">
        <v>355</v>
      </c>
      <c r="M3" s="4" t="s">
        <v>356</v>
      </c>
      <c r="N3" s="4" t="s">
        <v>357</v>
      </c>
      <c r="O3" s="4" t="s">
        <v>358</v>
      </c>
      <c r="P3" s="4" t="s">
        <v>347</v>
      </c>
      <c r="Q3" s="4" t="s">
        <v>359</v>
      </c>
      <c r="R3" s="4" t="s">
        <v>360</v>
      </c>
      <c r="S3" s="4" t="s">
        <v>361</v>
      </c>
      <c r="T3" s="4" t="s">
        <v>362</v>
      </c>
      <c r="U3" s="4" t="s">
        <v>220</v>
      </c>
      <c r="V3" s="4" t="s">
        <v>363</v>
      </c>
      <c r="W3" s="4" t="s">
        <v>286</v>
      </c>
      <c r="Y3" s="4" t="s">
        <v>362</v>
      </c>
      <c r="Z3" s="4" t="s">
        <v>363</v>
      </c>
      <c r="AB3" s="3">
        <f t="shared" ref="AB3:AB41" si="2">IF(D3=$D$43,1,0)</f>
        <v>0</v>
      </c>
      <c r="AC3" s="3">
        <f t="shared" ref="AC3:AC41" si="3">IF(E3=$E$43,1,0)</f>
        <v>1</v>
      </c>
      <c r="AD3" s="3">
        <f t="shared" ref="AD3:AD41" si="4">IF(F3=$F$43,1,0)</f>
        <v>1</v>
      </c>
      <c r="AE3" s="3">
        <f t="shared" ref="AE3:AE41" si="5">IF(G3=$G$43,1,0)</f>
        <v>0</v>
      </c>
      <c r="AF3" s="3">
        <f t="shared" ref="AF3:AF41" si="6">IF(H3=$H$43,1,0)</f>
        <v>0</v>
      </c>
      <c r="AG3" s="3">
        <f t="shared" ref="AG3:AG41" si="7">IF(I3=$I$43,1,0)</f>
        <v>0</v>
      </c>
      <c r="AH3" s="3">
        <f t="shared" ref="AH3:AH41" si="8">IF(J3=$J$43,1,0)</f>
        <v>0</v>
      </c>
      <c r="AI3" s="3">
        <f t="shared" ref="AI3:AI41" si="9">IF(K3=$K$43,1,0)</f>
        <v>0</v>
      </c>
      <c r="AJ3" s="3">
        <f t="shared" ref="AJ3:AJ41" si="10">IF(L3=$L$43,1,0)</f>
        <v>0</v>
      </c>
      <c r="AK3" s="3">
        <f t="shared" ref="AK3:AK41" si="11">IF(M3=$M$43,1,0)</f>
        <v>1</v>
      </c>
      <c r="AL3" s="3">
        <f t="shared" ref="AL3:AL41" si="12">IF(N3=$N$43,1,0)</f>
        <v>0</v>
      </c>
      <c r="AM3" s="3">
        <f t="shared" ref="AM3:AM41" si="13">IF(O3=$O$43,1,0)</f>
        <v>1</v>
      </c>
      <c r="AN3" s="3">
        <f t="shared" ref="AN3:AN41" si="14">IF(P3=$P$43,1,0)</f>
        <v>1</v>
      </c>
      <c r="AO3" s="3">
        <f t="shared" ref="AO3:AO41" si="15">IF(Q3=$Q$43,1,0)</f>
        <v>0</v>
      </c>
      <c r="AP3" s="3">
        <f t="shared" ref="AP3:AP41" si="16">IF(R3=$R$43,1,0)</f>
        <v>0</v>
      </c>
      <c r="AQ3" s="3">
        <f t="shared" ref="AQ3:AQ41" si="17">IF(S3=$S$43,1,0)</f>
        <v>1</v>
      </c>
      <c r="AR3" s="3">
        <f t="shared" ref="AR3:AR41" si="18">IF(T3=$T$43,1,0)</f>
        <v>1</v>
      </c>
      <c r="AS3" s="3">
        <f t="shared" ref="AS3:AS41" si="19">IF(U3=$U$43,1,0)</f>
        <v>1</v>
      </c>
      <c r="AT3" s="3">
        <f t="shared" ref="AT3:AT41" si="20">IF(V3=$V$43,1,0)</f>
        <v>1</v>
      </c>
      <c r="AU3" s="3">
        <f t="shared" ref="AU3:AU41" si="21">IF(W3=$W$43,1,0)</f>
        <v>1</v>
      </c>
      <c r="AW3" s="3">
        <f t="shared" ref="AW3:AW41" si="22">HLOOKUP(Y3,$D$43:$W$44,2,FALSE)</f>
        <v>1</v>
      </c>
      <c r="AX3" s="3">
        <f t="shared" ref="AX3:AX41" si="23">HLOOKUP(Z3,$D$43:$W$44,2,FALSE)</f>
        <v>1</v>
      </c>
    </row>
    <row r="4" spans="1:50" x14ac:dyDescent="0.25">
      <c r="A4" s="8" t="s">
        <v>61</v>
      </c>
      <c r="B4" s="4">
        <f t="shared" si="0"/>
        <v>10</v>
      </c>
      <c r="C4" s="5">
        <f t="shared" si="1"/>
        <v>1</v>
      </c>
      <c r="D4" s="28" t="s">
        <v>139</v>
      </c>
      <c r="E4" s="4" t="s">
        <v>139</v>
      </c>
      <c r="F4" s="4" t="s">
        <v>351</v>
      </c>
      <c r="G4" s="4" t="s">
        <v>282</v>
      </c>
      <c r="H4" s="4" t="s">
        <v>366</v>
      </c>
      <c r="I4" s="4" t="s">
        <v>353</v>
      </c>
      <c r="J4" s="4" t="s">
        <v>367</v>
      </c>
      <c r="K4" s="4" t="s">
        <v>177</v>
      </c>
      <c r="L4" s="4" t="s">
        <v>372</v>
      </c>
      <c r="M4" s="4" t="s">
        <v>356</v>
      </c>
      <c r="N4" s="4" t="s">
        <v>176</v>
      </c>
      <c r="O4" s="4" t="s">
        <v>358</v>
      </c>
      <c r="P4" s="4" t="s">
        <v>368</v>
      </c>
      <c r="Q4" s="4" t="s">
        <v>359</v>
      </c>
      <c r="R4" s="4" t="s">
        <v>360</v>
      </c>
      <c r="S4" s="4" t="s">
        <v>361</v>
      </c>
      <c r="T4" s="4" t="s">
        <v>369</v>
      </c>
      <c r="U4" s="4" t="s">
        <v>370</v>
      </c>
      <c r="V4" s="4" t="s">
        <v>363</v>
      </c>
      <c r="W4" s="4" t="s">
        <v>371</v>
      </c>
      <c r="Y4" s="40" t="s">
        <v>359</v>
      </c>
      <c r="Z4" s="4" t="s">
        <v>351</v>
      </c>
      <c r="AB4" s="3">
        <f t="shared" si="2"/>
        <v>0</v>
      </c>
      <c r="AC4" s="3">
        <f t="shared" si="3"/>
        <v>0</v>
      </c>
      <c r="AD4" s="3">
        <f t="shared" si="4"/>
        <v>1</v>
      </c>
      <c r="AE4" s="3">
        <f t="shared" si="5"/>
        <v>0</v>
      </c>
      <c r="AF4" s="3">
        <f t="shared" si="6"/>
        <v>1</v>
      </c>
      <c r="AG4" s="3">
        <f t="shared" si="7"/>
        <v>0</v>
      </c>
      <c r="AH4" s="3">
        <f t="shared" si="8"/>
        <v>1</v>
      </c>
      <c r="AI4" s="3">
        <f t="shared" si="9"/>
        <v>1</v>
      </c>
      <c r="AJ4" s="3">
        <f t="shared" si="10"/>
        <v>1</v>
      </c>
      <c r="AK4" s="3">
        <f t="shared" si="11"/>
        <v>1</v>
      </c>
      <c r="AL4" s="3">
        <f t="shared" si="12"/>
        <v>1</v>
      </c>
      <c r="AM4" s="3">
        <f t="shared" si="13"/>
        <v>1</v>
      </c>
      <c r="AN4" s="3">
        <f t="shared" si="14"/>
        <v>0</v>
      </c>
      <c r="AO4" s="3">
        <f t="shared" si="15"/>
        <v>0</v>
      </c>
      <c r="AP4" s="3">
        <f t="shared" si="16"/>
        <v>0</v>
      </c>
      <c r="AQ4" s="3">
        <f t="shared" si="17"/>
        <v>1</v>
      </c>
      <c r="AR4" s="3">
        <f t="shared" si="18"/>
        <v>0</v>
      </c>
      <c r="AS4" s="3">
        <f t="shared" si="19"/>
        <v>0</v>
      </c>
      <c r="AT4" s="3">
        <f t="shared" si="20"/>
        <v>1</v>
      </c>
      <c r="AU4" s="3">
        <f t="shared" si="21"/>
        <v>0</v>
      </c>
      <c r="AW4" s="3" t="e">
        <f t="shared" si="22"/>
        <v>#N/A</v>
      </c>
      <c r="AX4" s="3">
        <f t="shared" si="23"/>
        <v>1</v>
      </c>
    </row>
    <row r="5" spans="1:50" x14ac:dyDescent="0.25">
      <c r="A5" s="8" t="s">
        <v>80</v>
      </c>
      <c r="B5" s="4">
        <f t="shared" si="0"/>
        <v>8</v>
      </c>
      <c r="C5" s="5">
        <f t="shared" si="1"/>
        <v>0</v>
      </c>
      <c r="D5" s="28" t="s">
        <v>364</v>
      </c>
      <c r="E5" s="4" t="s">
        <v>365</v>
      </c>
      <c r="F5" s="4" t="s">
        <v>351</v>
      </c>
      <c r="G5" s="4" t="s">
        <v>282</v>
      </c>
      <c r="H5" s="4" t="s">
        <v>366</v>
      </c>
      <c r="I5" s="4" t="s">
        <v>353</v>
      </c>
      <c r="J5" s="4" t="s">
        <v>367</v>
      </c>
      <c r="K5" s="4" t="s">
        <v>354</v>
      </c>
      <c r="L5" s="4" t="s">
        <v>355</v>
      </c>
      <c r="M5" s="4" t="s">
        <v>356</v>
      </c>
      <c r="N5" s="4" t="s">
        <v>357</v>
      </c>
      <c r="O5" s="4" t="s">
        <v>358</v>
      </c>
      <c r="P5" s="4" t="s">
        <v>368</v>
      </c>
      <c r="Q5" s="4" t="s">
        <v>359</v>
      </c>
      <c r="R5" s="4" t="s">
        <v>360</v>
      </c>
      <c r="S5" s="4" t="s">
        <v>361</v>
      </c>
      <c r="T5" s="4" t="s">
        <v>369</v>
      </c>
      <c r="U5" s="4" t="s">
        <v>370</v>
      </c>
      <c r="V5" s="4" t="s">
        <v>363</v>
      </c>
      <c r="W5" s="4" t="s">
        <v>371</v>
      </c>
      <c r="Y5" s="40" t="s">
        <v>354</v>
      </c>
      <c r="Z5" s="40" t="s">
        <v>369</v>
      </c>
      <c r="AB5" s="3">
        <f t="shared" si="2"/>
        <v>1</v>
      </c>
      <c r="AC5" s="3">
        <f t="shared" si="3"/>
        <v>0</v>
      </c>
      <c r="AD5" s="3">
        <f t="shared" si="4"/>
        <v>1</v>
      </c>
      <c r="AE5" s="3">
        <f t="shared" si="5"/>
        <v>0</v>
      </c>
      <c r="AF5" s="3">
        <f t="shared" si="6"/>
        <v>1</v>
      </c>
      <c r="AG5" s="3">
        <f t="shared" si="7"/>
        <v>0</v>
      </c>
      <c r="AH5" s="3">
        <f t="shared" si="8"/>
        <v>1</v>
      </c>
      <c r="AI5" s="3">
        <f t="shared" si="9"/>
        <v>0</v>
      </c>
      <c r="AJ5" s="3">
        <f t="shared" si="10"/>
        <v>0</v>
      </c>
      <c r="AK5" s="3">
        <f t="shared" si="11"/>
        <v>1</v>
      </c>
      <c r="AL5" s="3">
        <f t="shared" si="12"/>
        <v>0</v>
      </c>
      <c r="AM5" s="3">
        <f t="shared" si="13"/>
        <v>1</v>
      </c>
      <c r="AN5" s="3">
        <f t="shared" si="14"/>
        <v>0</v>
      </c>
      <c r="AO5" s="3">
        <f t="shared" si="15"/>
        <v>0</v>
      </c>
      <c r="AP5" s="3">
        <f t="shared" si="16"/>
        <v>0</v>
      </c>
      <c r="AQ5" s="3">
        <f t="shared" si="17"/>
        <v>1</v>
      </c>
      <c r="AR5" s="3">
        <f t="shared" si="18"/>
        <v>0</v>
      </c>
      <c r="AS5" s="3">
        <f t="shared" si="19"/>
        <v>0</v>
      </c>
      <c r="AT5" s="3">
        <f t="shared" si="20"/>
        <v>1</v>
      </c>
      <c r="AU5" s="3">
        <f t="shared" si="21"/>
        <v>0</v>
      </c>
      <c r="AW5" s="3" t="e">
        <f t="shared" si="22"/>
        <v>#N/A</v>
      </c>
      <c r="AX5" s="3" t="e">
        <f t="shared" si="23"/>
        <v>#N/A</v>
      </c>
    </row>
    <row r="6" spans="1:50" x14ac:dyDescent="0.25">
      <c r="A6" s="8" t="s">
        <v>66</v>
      </c>
      <c r="B6" s="4">
        <f t="shared" si="0"/>
        <v>11</v>
      </c>
      <c r="C6" s="5">
        <f t="shared" si="1"/>
        <v>2</v>
      </c>
      <c r="D6" s="28" t="s">
        <v>364</v>
      </c>
      <c r="E6" s="4" t="s">
        <v>239</v>
      </c>
      <c r="F6" s="4" t="s">
        <v>351</v>
      </c>
      <c r="G6" s="4" t="s">
        <v>282</v>
      </c>
      <c r="H6" s="4" t="s">
        <v>352</v>
      </c>
      <c r="I6" s="4" t="s">
        <v>353</v>
      </c>
      <c r="J6" s="4" t="s">
        <v>367</v>
      </c>
      <c r="K6" s="4" t="s">
        <v>354</v>
      </c>
      <c r="L6" s="4" t="s">
        <v>372</v>
      </c>
      <c r="M6" s="4" t="s">
        <v>356</v>
      </c>
      <c r="N6" s="4" t="s">
        <v>176</v>
      </c>
      <c r="O6" s="4" t="s">
        <v>358</v>
      </c>
      <c r="P6" s="4" t="s">
        <v>347</v>
      </c>
      <c r="Q6" s="4" t="s">
        <v>162</v>
      </c>
      <c r="R6" s="4" t="s">
        <v>360</v>
      </c>
      <c r="S6" s="4" t="s">
        <v>169</v>
      </c>
      <c r="T6" s="4" t="s">
        <v>369</v>
      </c>
      <c r="U6" s="4" t="s">
        <v>370</v>
      </c>
      <c r="V6" s="4" t="s">
        <v>363</v>
      </c>
      <c r="W6" s="4" t="s">
        <v>371</v>
      </c>
      <c r="Y6" s="4" t="s">
        <v>364</v>
      </c>
      <c r="Z6" s="4" t="s">
        <v>351</v>
      </c>
      <c r="AB6" s="3">
        <f t="shared" si="2"/>
        <v>1</v>
      </c>
      <c r="AC6" s="3">
        <f t="shared" si="3"/>
        <v>1</v>
      </c>
      <c r="AD6" s="3">
        <f t="shared" si="4"/>
        <v>1</v>
      </c>
      <c r="AE6" s="3">
        <f t="shared" si="5"/>
        <v>0</v>
      </c>
      <c r="AF6" s="3">
        <f t="shared" si="6"/>
        <v>0</v>
      </c>
      <c r="AG6" s="3">
        <f t="shared" si="7"/>
        <v>0</v>
      </c>
      <c r="AH6" s="3">
        <f t="shared" si="8"/>
        <v>1</v>
      </c>
      <c r="AI6" s="3">
        <f t="shared" si="9"/>
        <v>0</v>
      </c>
      <c r="AJ6" s="3">
        <f t="shared" si="10"/>
        <v>1</v>
      </c>
      <c r="AK6" s="3">
        <f t="shared" si="11"/>
        <v>1</v>
      </c>
      <c r="AL6" s="3">
        <f t="shared" si="12"/>
        <v>1</v>
      </c>
      <c r="AM6" s="3">
        <f t="shared" si="13"/>
        <v>1</v>
      </c>
      <c r="AN6" s="3">
        <f t="shared" si="14"/>
        <v>1</v>
      </c>
      <c r="AO6" s="3">
        <f t="shared" si="15"/>
        <v>1</v>
      </c>
      <c r="AP6" s="3">
        <f t="shared" si="16"/>
        <v>0</v>
      </c>
      <c r="AQ6" s="3">
        <f t="shared" si="17"/>
        <v>0</v>
      </c>
      <c r="AR6" s="3">
        <f t="shared" si="18"/>
        <v>0</v>
      </c>
      <c r="AS6" s="3">
        <f t="shared" si="19"/>
        <v>0</v>
      </c>
      <c r="AT6" s="3">
        <f t="shared" si="20"/>
        <v>1</v>
      </c>
      <c r="AU6" s="3">
        <f t="shared" si="21"/>
        <v>0</v>
      </c>
      <c r="AW6" s="3">
        <f t="shared" si="22"/>
        <v>1</v>
      </c>
      <c r="AX6" s="3">
        <f t="shared" si="23"/>
        <v>1</v>
      </c>
    </row>
    <row r="7" spans="1:50" x14ac:dyDescent="0.25">
      <c r="A7" s="8" t="s">
        <v>76</v>
      </c>
      <c r="B7" s="4">
        <f t="shared" si="0"/>
        <v>5</v>
      </c>
      <c r="C7" s="5">
        <f t="shared" si="1"/>
        <v>1</v>
      </c>
      <c r="D7" s="28" t="s">
        <v>216</v>
      </c>
      <c r="E7" s="4" t="s">
        <v>365</v>
      </c>
      <c r="F7" s="4" t="s">
        <v>351</v>
      </c>
      <c r="G7" s="4" t="s">
        <v>282</v>
      </c>
      <c r="H7" s="4" t="s">
        <v>352</v>
      </c>
      <c r="I7" s="4" t="s">
        <v>353</v>
      </c>
      <c r="J7" s="4" t="s">
        <v>367</v>
      </c>
      <c r="K7" s="4" t="s">
        <v>354</v>
      </c>
      <c r="L7" s="4" t="s">
        <v>355</v>
      </c>
      <c r="M7" s="4" t="s">
        <v>237</v>
      </c>
      <c r="N7" s="4" t="s">
        <v>176</v>
      </c>
      <c r="O7" s="4" t="s">
        <v>358</v>
      </c>
      <c r="P7" s="4" t="s">
        <v>347</v>
      </c>
      <c r="Q7" s="4" t="s">
        <v>359</v>
      </c>
      <c r="R7" s="4" t="s">
        <v>360</v>
      </c>
      <c r="S7" s="4" t="s">
        <v>169</v>
      </c>
      <c r="T7" s="4" t="s">
        <v>369</v>
      </c>
      <c r="U7" s="4" t="s">
        <v>370</v>
      </c>
      <c r="V7" s="4" t="s">
        <v>125</v>
      </c>
      <c r="W7" s="4" t="s">
        <v>371</v>
      </c>
      <c r="Y7" s="4" t="s">
        <v>367</v>
      </c>
      <c r="Z7" s="40" t="s">
        <v>371</v>
      </c>
      <c r="AB7" s="3">
        <f t="shared" si="2"/>
        <v>0</v>
      </c>
      <c r="AC7" s="3">
        <f t="shared" si="3"/>
        <v>0</v>
      </c>
      <c r="AD7" s="3">
        <f t="shared" si="4"/>
        <v>1</v>
      </c>
      <c r="AE7" s="3">
        <f t="shared" si="5"/>
        <v>0</v>
      </c>
      <c r="AF7" s="3">
        <f t="shared" si="6"/>
        <v>0</v>
      </c>
      <c r="AG7" s="3">
        <f t="shared" si="7"/>
        <v>0</v>
      </c>
      <c r="AH7" s="3">
        <f t="shared" si="8"/>
        <v>1</v>
      </c>
      <c r="AI7" s="3">
        <f t="shared" si="9"/>
        <v>0</v>
      </c>
      <c r="AJ7" s="3">
        <f t="shared" si="10"/>
        <v>0</v>
      </c>
      <c r="AK7" s="3">
        <f t="shared" si="11"/>
        <v>0</v>
      </c>
      <c r="AL7" s="3">
        <f t="shared" si="12"/>
        <v>1</v>
      </c>
      <c r="AM7" s="3">
        <f t="shared" si="13"/>
        <v>1</v>
      </c>
      <c r="AN7" s="3">
        <f t="shared" si="14"/>
        <v>1</v>
      </c>
      <c r="AO7" s="3">
        <f t="shared" si="15"/>
        <v>0</v>
      </c>
      <c r="AP7" s="3">
        <f t="shared" si="16"/>
        <v>0</v>
      </c>
      <c r="AQ7" s="3">
        <f t="shared" si="17"/>
        <v>0</v>
      </c>
      <c r="AR7" s="3">
        <f t="shared" si="18"/>
        <v>0</v>
      </c>
      <c r="AS7" s="3">
        <f t="shared" si="19"/>
        <v>0</v>
      </c>
      <c r="AT7" s="3">
        <f t="shared" si="20"/>
        <v>0</v>
      </c>
      <c r="AU7" s="3">
        <f t="shared" si="21"/>
        <v>0</v>
      </c>
      <c r="AW7" s="3">
        <f t="shared" si="22"/>
        <v>1</v>
      </c>
      <c r="AX7" s="3" t="e">
        <f t="shared" si="23"/>
        <v>#N/A</v>
      </c>
    </row>
    <row r="8" spans="1:50" x14ac:dyDescent="0.25">
      <c r="A8" s="8" t="s">
        <v>186</v>
      </c>
      <c r="B8" s="4">
        <f t="shared" si="0"/>
        <v>12</v>
      </c>
      <c r="C8" s="5">
        <f t="shared" si="1"/>
        <v>1</v>
      </c>
      <c r="D8" s="28" t="s">
        <v>364</v>
      </c>
      <c r="E8" s="4" t="s">
        <v>365</v>
      </c>
      <c r="F8" s="4" t="s">
        <v>351</v>
      </c>
      <c r="G8" s="4" t="s">
        <v>222</v>
      </c>
      <c r="H8" s="4" t="s">
        <v>366</v>
      </c>
      <c r="I8" s="4" t="s">
        <v>279</v>
      </c>
      <c r="J8" s="4" t="s">
        <v>367</v>
      </c>
      <c r="K8" s="4" t="s">
        <v>354</v>
      </c>
      <c r="L8" s="4" t="s">
        <v>372</v>
      </c>
      <c r="M8" s="4" t="s">
        <v>356</v>
      </c>
      <c r="N8" s="4" t="s">
        <v>357</v>
      </c>
      <c r="O8" s="4" t="s">
        <v>358</v>
      </c>
      <c r="P8" s="4" t="s">
        <v>368</v>
      </c>
      <c r="Q8" s="4" t="s">
        <v>359</v>
      </c>
      <c r="R8" s="4" t="s">
        <v>271</v>
      </c>
      <c r="S8" s="4" t="s">
        <v>361</v>
      </c>
      <c r="T8" s="4" t="s">
        <v>369</v>
      </c>
      <c r="U8" s="4" t="s">
        <v>370</v>
      </c>
      <c r="V8" s="4" t="s">
        <v>363</v>
      </c>
      <c r="W8" s="4" t="s">
        <v>371</v>
      </c>
      <c r="Y8" s="4" t="s">
        <v>356</v>
      </c>
      <c r="Z8" s="40" t="s">
        <v>365</v>
      </c>
      <c r="AB8" s="3">
        <f t="shared" si="2"/>
        <v>1</v>
      </c>
      <c r="AC8" s="3">
        <f t="shared" si="3"/>
        <v>0</v>
      </c>
      <c r="AD8" s="3">
        <f t="shared" si="4"/>
        <v>1</v>
      </c>
      <c r="AE8" s="3">
        <f t="shared" si="5"/>
        <v>1</v>
      </c>
      <c r="AF8" s="3">
        <f t="shared" si="6"/>
        <v>1</v>
      </c>
      <c r="AG8" s="3">
        <f t="shared" si="7"/>
        <v>1</v>
      </c>
      <c r="AH8" s="3">
        <f t="shared" si="8"/>
        <v>1</v>
      </c>
      <c r="AI8" s="3">
        <f t="shared" si="9"/>
        <v>0</v>
      </c>
      <c r="AJ8" s="3">
        <f t="shared" si="10"/>
        <v>1</v>
      </c>
      <c r="AK8" s="3">
        <f t="shared" si="11"/>
        <v>1</v>
      </c>
      <c r="AL8" s="3">
        <f t="shared" si="12"/>
        <v>0</v>
      </c>
      <c r="AM8" s="3">
        <f t="shared" si="13"/>
        <v>1</v>
      </c>
      <c r="AN8" s="3">
        <f t="shared" si="14"/>
        <v>0</v>
      </c>
      <c r="AO8" s="3">
        <f t="shared" si="15"/>
        <v>0</v>
      </c>
      <c r="AP8" s="3">
        <f t="shared" si="16"/>
        <v>1</v>
      </c>
      <c r="AQ8" s="3">
        <f t="shared" si="17"/>
        <v>1</v>
      </c>
      <c r="AR8" s="3">
        <f t="shared" si="18"/>
        <v>0</v>
      </c>
      <c r="AS8" s="3">
        <f t="shared" si="19"/>
        <v>0</v>
      </c>
      <c r="AT8" s="3">
        <f t="shared" si="20"/>
        <v>1</v>
      </c>
      <c r="AU8" s="3">
        <f t="shared" si="21"/>
        <v>0</v>
      </c>
      <c r="AW8" s="3">
        <f t="shared" si="22"/>
        <v>1</v>
      </c>
      <c r="AX8" s="3" t="e">
        <f t="shared" si="23"/>
        <v>#N/A</v>
      </c>
    </row>
    <row r="9" spans="1:50" x14ac:dyDescent="0.25">
      <c r="A9" s="8" t="s">
        <v>69</v>
      </c>
      <c r="B9" s="4">
        <f t="shared" si="0"/>
        <v>9</v>
      </c>
      <c r="C9" s="5">
        <f t="shared" si="1"/>
        <v>2</v>
      </c>
      <c r="D9" s="28" t="s">
        <v>364</v>
      </c>
      <c r="E9" s="4" t="s">
        <v>365</v>
      </c>
      <c r="F9" s="4" t="s">
        <v>351</v>
      </c>
      <c r="G9" s="4" t="s">
        <v>282</v>
      </c>
      <c r="H9" s="4" t="s">
        <v>366</v>
      </c>
      <c r="I9" s="4" t="s">
        <v>353</v>
      </c>
      <c r="J9" s="4" t="s">
        <v>213</v>
      </c>
      <c r="K9" s="4" t="s">
        <v>354</v>
      </c>
      <c r="L9" s="4" t="s">
        <v>355</v>
      </c>
      <c r="M9" s="4" t="s">
        <v>356</v>
      </c>
      <c r="N9" s="4" t="s">
        <v>357</v>
      </c>
      <c r="O9" s="4" t="s">
        <v>358</v>
      </c>
      <c r="P9" s="4" t="s">
        <v>368</v>
      </c>
      <c r="Q9" s="4" t="s">
        <v>359</v>
      </c>
      <c r="R9" s="4" t="s">
        <v>271</v>
      </c>
      <c r="S9" s="4" t="s">
        <v>361</v>
      </c>
      <c r="T9" s="4" t="s">
        <v>362</v>
      </c>
      <c r="U9" s="4" t="s">
        <v>370</v>
      </c>
      <c r="V9" s="4" t="s">
        <v>363</v>
      </c>
      <c r="W9" s="4" t="s">
        <v>371</v>
      </c>
      <c r="Y9" s="4" t="s">
        <v>351</v>
      </c>
      <c r="Z9" s="4" t="s">
        <v>356</v>
      </c>
      <c r="AB9" s="3">
        <f t="shared" si="2"/>
        <v>1</v>
      </c>
      <c r="AC9" s="3">
        <f t="shared" si="3"/>
        <v>0</v>
      </c>
      <c r="AD9" s="3">
        <f t="shared" si="4"/>
        <v>1</v>
      </c>
      <c r="AE9" s="3">
        <f t="shared" si="5"/>
        <v>0</v>
      </c>
      <c r="AF9" s="3">
        <f t="shared" si="6"/>
        <v>1</v>
      </c>
      <c r="AG9" s="3">
        <f t="shared" si="7"/>
        <v>0</v>
      </c>
      <c r="AH9" s="3">
        <f t="shared" si="8"/>
        <v>0</v>
      </c>
      <c r="AI9" s="3">
        <f t="shared" si="9"/>
        <v>0</v>
      </c>
      <c r="AJ9" s="3">
        <f t="shared" si="10"/>
        <v>0</v>
      </c>
      <c r="AK9" s="3">
        <f t="shared" si="11"/>
        <v>1</v>
      </c>
      <c r="AL9" s="3">
        <f t="shared" si="12"/>
        <v>0</v>
      </c>
      <c r="AM9" s="3">
        <f t="shared" si="13"/>
        <v>1</v>
      </c>
      <c r="AN9" s="3">
        <f t="shared" si="14"/>
        <v>0</v>
      </c>
      <c r="AO9" s="3">
        <f t="shared" si="15"/>
        <v>0</v>
      </c>
      <c r="AP9" s="3">
        <f t="shared" si="16"/>
        <v>1</v>
      </c>
      <c r="AQ9" s="3">
        <f t="shared" si="17"/>
        <v>1</v>
      </c>
      <c r="AR9" s="3">
        <f t="shared" si="18"/>
        <v>1</v>
      </c>
      <c r="AS9" s="3">
        <f t="shared" si="19"/>
        <v>0</v>
      </c>
      <c r="AT9" s="3">
        <f t="shared" si="20"/>
        <v>1</v>
      </c>
      <c r="AU9" s="3">
        <f t="shared" si="21"/>
        <v>0</v>
      </c>
      <c r="AW9" s="3">
        <f t="shared" si="22"/>
        <v>1</v>
      </c>
      <c r="AX9" s="3">
        <f t="shared" si="23"/>
        <v>1</v>
      </c>
    </row>
    <row r="10" spans="1:50" x14ac:dyDescent="0.25">
      <c r="A10" s="8" t="s">
        <v>81</v>
      </c>
      <c r="B10" s="4">
        <f t="shared" si="0"/>
        <v>9</v>
      </c>
      <c r="C10" s="5">
        <f t="shared" si="1"/>
        <v>2</v>
      </c>
      <c r="D10" s="28" t="s">
        <v>364</v>
      </c>
      <c r="E10" s="4" t="s">
        <v>365</v>
      </c>
      <c r="F10" s="4" t="s">
        <v>351</v>
      </c>
      <c r="G10" s="4" t="s">
        <v>282</v>
      </c>
      <c r="H10" s="4" t="s">
        <v>366</v>
      </c>
      <c r="I10" s="4" t="s">
        <v>353</v>
      </c>
      <c r="J10" s="4" t="s">
        <v>367</v>
      </c>
      <c r="K10" s="4" t="s">
        <v>354</v>
      </c>
      <c r="L10" s="4" t="s">
        <v>355</v>
      </c>
      <c r="M10" s="4" t="s">
        <v>356</v>
      </c>
      <c r="N10" s="4" t="s">
        <v>357</v>
      </c>
      <c r="O10" s="4" t="s">
        <v>358</v>
      </c>
      <c r="P10" s="4" t="s">
        <v>368</v>
      </c>
      <c r="Q10" s="4" t="s">
        <v>359</v>
      </c>
      <c r="R10" s="4" t="s">
        <v>360</v>
      </c>
      <c r="S10" s="4" t="s">
        <v>361</v>
      </c>
      <c r="T10" s="4" t="s">
        <v>362</v>
      </c>
      <c r="U10" s="4" t="s">
        <v>370</v>
      </c>
      <c r="V10" s="4" t="s">
        <v>363</v>
      </c>
      <c r="W10" s="4" t="s">
        <v>371</v>
      </c>
      <c r="Y10" s="4" t="s">
        <v>367</v>
      </c>
      <c r="Z10" s="4" t="s">
        <v>358</v>
      </c>
      <c r="AB10" s="3">
        <f t="shared" si="2"/>
        <v>1</v>
      </c>
      <c r="AC10" s="3">
        <f t="shared" si="3"/>
        <v>0</v>
      </c>
      <c r="AD10" s="3">
        <f t="shared" si="4"/>
        <v>1</v>
      </c>
      <c r="AE10" s="3">
        <f t="shared" si="5"/>
        <v>0</v>
      </c>
      <c r="AF10" s="3">
        <f t="shared" si="6"/>
        <v>1</v>
      </c>
      <c r="AG10" s="3">
        <f t="shared" si="7"/>
        <v>0</v>
      </c>
      <c r="AH10" s="3">
        <f t="shared" si="8"/>
        <v>1</v>
      </c>
      <c r="AI10" s="3">
        <f t="shared" si="9"/>
        <v>0</v>
      </c>
      <c r="AJ10" s="3">
        <f t="shared" si="10"/>
        <v>0</v>
      </c>
      <c r="AK10" s="3">
        <f t="shared" si="11"/>
        <v>1</v>
      </c>
      <c r="AL10" s="3">
        <f t="shared" si="12"/>
        <v>0</v>
      </c>
      <c r="AM10" s="3">
        <f t="shared" si="13"/>
        <v>1</v>
      </c>
      <c r="AN10" s="3">
        <f t="shared" si="14"/>
        <v>0</v>
      </c>
      <c r="AO10" s="3">
        <f t="shared" si="15"/>
        <v>0</v>
      </c>
      <c r="AP10" s="3">
        <f t="shared" si="16"/>
        <v>0</v>
      </c>
      <c r="AQ10" s="3">
        <f t="shared" si="17"/>
        <v>1</v>
      </c>
      <c r="AR10" s="3">
        <f t="shared" si="18"/>
        <v>1</v>
      </c>
      <c r="AS10" s="3">
        <f t="shared" si="19"/>
        <v>0</v>
      </c>
      <c r="AT10" s="3">
        <f t="shared" si="20"/>
        <v>1</v>
      </c>
      <c r="AU10" s="3">
        <f t="shared" si="21"/>
        <v>0</v>
      </c>
      <c r="AW10" s="3">
        <f t="shared" si="22"/>
        <v>1</v>
      </c>
      <c r="AX10" s="3">
        <f t="shared" si="23"/>
        <v>1</v>
      </c>
    </row>
    <row r="11" spans="1:50" x14ac:dyDescent="0.25">
      <c r="A11" s="8" t="s">
        <v>74</v>
      </c>
      <c r="B11" s="4">
        <f t="shared" si="0"/>
        <v>11</v>
      </c>
      <c r="C11" s="5">
        <f t="shared" si="1"/>
        <v>2</v>
      </c>
      <c r="D11" s="28" t="s">
        <v>364</v>
      </c>
      <c r="E11" s="4" t="s">
        <v>365</v>
      </c>
      <c r="F11" s="4" t="s">
        <v>351</v>
      </c>
      <c r="G11" s="4" t="s">
        <v>282</v>
      </c>
      <c r="H11" s="4" t="s">
        <v>366</v>
      </c>
      <c r="I11" s="4" t="s">
        <v>353</v>
      </c>
      <c r="J11" s="4" t="s">
        <v>367</v>
      </c>
      <c r="K11" s="4" t="s">
        <v>354</v>
      </c>
      <c r="L11" s="4" t="s">
        <v>372</v>
      </c>
      <c r="M11" s="4" t="s">
        <v>356</v>
      </c>
      <c r="N11" s="4" t="s">
        <v>176</v>
      </c>
      <c r="O11" s="4" t="s">
        <v>358</v>
      </c>
      <c r="P11" s="4" t="s">
        <v>368</v>
      </c>
      <c r="Q11" s="4" t="s">
        <v>359</v>
      </c>
      <c r="R11" s="4" t="s">
        <v>271</v>
      </c>
      <c r="S11" s="4" t="s">
        <v>361</v>
      </c>
      <c r="T11" s="4" t="s">
        <v>369</v>
      </c>
      <c r="U11" s="4" t="s">
        <v>370</v>
      </c>
      <c r="V11" s="4" t="s">
        <v>363</v>
      </c>
      <c r="W11" s="4" t="s">
        <v>371</v>
      </c>
      <c r="Y11" s="4" t="s">
        <v>351</v>
      </c>
      <c r="Z11" s="4" t="s">
        <v>363</v>
      </c>
      <c r="AB11" s="3">
        <f t="shared" si="2"/>
        <v>1</v>
      </c>
      <c r="AC11" s="3">
        <f t="shared" si="3"/>
        <v>0</v>
      </c>
      <c r="AD11" s="3">
        <f t="shared" si="4"/>
        <v>1</v>
      </c>
      <c r="AE11" s="3">
        <f t="shared" si="5"/>
        <v>0</v>
      </c>
      <c r="AF11" s="3">
        <f t="shared" si="6"/>
        <v>1</v>
      </c>
      <c r="AG11" s="3">
        <f t="shared" si="7"/>
        <v>0</v>
      </c>
      <c r="AH11" s="3">
        <f t="shared" si="8"/>
        <v>1</v>
      </c>
      <c r="AI11" s="3">
        <f t="shared" si="9"/>
        <v>0</v>
      </c>
      <c r="AJ11" s="3">
        <f t="shared" si="10"/>
        <v>1</v>
      </c>
      <c r="AK11" s="3">
        <f t="shared" si="11"/>
        <v>1</v>
      </c>
      <c r="AL11" s="3">
        <f t="shared" si="12"/>
        <v>1</v>
      </c>
      <c r="AM11" s="3">
        <f t="shared" si="13"/>
        <v>1</v>
      </c>
      <c r="AN11" s="3">
        <f t="shared" si="14"/>
        <v>0</v>
      </c>
      <c r="AO11" s="3">
        <f t="shared" si="15"/>
        <v>0</v>
      </c>
      <c r="AP11" s="3">
        <f t="shared" si="16"/>
        <v>1</v>
      </c>
      <c r="AQ11" s="3">
        <f t="shared" si="17"/>
        <v>1</v>
      </c>
      <c r="AR11" s="3">
        <f t="shared" si="18"/>
        <v>0</v>
      </c>
      <c r="AS11" s="3">
        <f t="shared" si="19"/>
        <v>0</v>
      </c>
      <c r="AT11" s="3">
        <f t="shared" si="20"/>
        <v>1</v>
      </c>
      <c r="AU11" s="3">
        <f t="shared" si="21"/>
        <v>0</v>
      </c>
      <c r="AW11" s="3">
        <f t="shared" si="22"/>
        <v>1</v>
      </c>
      <c r="AX11" s="3">
        <f t="shared" si="23"/>
        <v>1</v>
      </c>
    </row>
    <row r="12" spans="1:50" x14ac:dyDescent="0.25">
      <c r="A12" s="8" t="s">
        <v>72</v>
      </c>
      <c r="B12" s="4">
        <f t="shared" si="0"/>
        <v>8</v>
      </c>
      <c r="C12" s="5">
        <f t="shared" si="1"/>
        <v>0</v>
      </c>
      <c r="D12" s="28" t="s">
        <v>216</v>
      </c>
      <c r="E12" s="4" t="s">
        <v>365</v>
      </c>
      <c r="F12" s="4" t="s">
        <v>351</v>
      </c>
      <c r="G12" s="4" t="s">
        <v>282</v>
      </c>
      <c r="H12" s="4" t="s">
        <v>366</v>
      </c>
      <c r="I12" s="4" t="s">
        <v>353</v>
      </c>
      <c r="J12" s="4" t="s">
        <v>367</v>
      </c>
      <c r="K12" s="4" t="s">
        <v>354</v>
      </c>
      <c r="L12" s="4" t="s">
        <v>355</v>
      </c>
      <c r="M12" s="4" t="s">
        <v>356</v>
      </c>
      <c r="N12" s="4" t="s">
        <v>176</v>
      </c>
      <c r="O12" s="4" t="s">
        <v>358</v>
      </c>
      <c r="P12" s="4" t="s">
        <v>368</v>
      </c>
      <c r="Q12" s="4" t="s">
        <v>359</v>
      </c>
      <c r="R12" s="4" t="s">
        <v>360</v>
      </c>
      <c r="S12" s="4" t="s">
        <v>169</v>
      </c>
      <c r="T12" s="4" t="s">
        <v>362</v>
      </c>
      <c r="U12" s="4" t="s">
        <v>370</v>
      </c>
      <c r="V12" s="4" t="s">
        <v>363</v>
      </c>
      <c r="W12" s="4" t="s">
        <v>371</v>
      </c>
      <c r="Y12" s="40" t="s">
        <v>216</v>
      </c>
      <c r="Z12" s="40" t="s">
        <v>169</v>
      </c>
      <c r="AB12" s="3">
        <f t="shared" si="2"/>
        <v>0</v>
      </c>
      <c r="AC12" s="3">
        <f t="shared" si="3"/>
        <v>0</v>
      </c>
      <c r="AD12" s="3">
        <f t="shared" si="4"/>
        <v>1</v>
      </c>
      <c r="AE12" s="3">
        <f t="shared" si="5"/>
        <v>0</v>
      </c>
      <c r="AF12" s="3">
        <f t="shared" si="6"/>
        <v>1</v>
      </c>
      <c r="AG12" s="3">
        <f t="shared" si="7"/>
        <v>0</v>
      </c>
      <c r="AH12" s="3">
        <f t="shared" si="8"/>
        <v>1</v>
      </c>
      <c r="AI12" s="3">
        <f t="shared" si="9"/>
        <v>0</v>
      </c>
      <c r="AJ12" s="3">
        <f t="shared" si="10"/>
        <v>0</v>
      </c>
      <c r="AK12" s="3">
        <f t="shared" si="11"/>
        <v>1</v>
      </c>
      <c r="AL12" s="3">
        <f t="shared" si="12"/>
        <v>1</v>
      </c>
      <c r="AM12" s="3">
        <f t="shared" si="13"/>
        <v>1</v>
      </c>
      <c r="AN12" s="3">
        <f t="shared" si="14"/>
        <v>0</v>
      </c>
      <c r="AO12" s="3">
        <f t="shared" si="15"/>
        <v>0</v>
      </c>
      <c r="AP12" s="3">
        <f t="shared" si="16"/>
        <v>0</v>
      </c>
      <c r="AQ12" s="3">
        <f t="shared" si="17"/>
        <v>0</v>
      </c>
      <c r="AR12" s="3">
        <f t="shared" si="18"/>
        <v>1</v>
      </c>
      <c r="AS12" s="3">
        <f t="shared" si="19"/>
        <v>0</v>
      </c>
      <c r="AT12" s="3">
        <f t="shared" si="20"/>
        <v>1</v>
      </c>
      <c r="AU12" s="3">
        <f t="shared" si="21"/>
        <v>0</v>
      </c>
      <c r="AW12" s="3" t="e">
        <f t="shared" si="22"/>
        <v>#N/A</v>
      </c>
      <c r="AX12" s="3" t="e">
        <f t="shared" si="23"/>
        <v>#N/A</v>
      </c>
    </row>
    <row r="13" spans="1:50" x14ac:dyDescent="0.25">
      <c r="A13" s="8" t="s">
        <v>63</v>
      </c>
      <c r="B13" s="4">
        <f t="shared" si="0"/>
        <v>9</v>
      </c>
      <c r="C13" s="5">
        <f t="shared" si="1"/>
        <v>1</v>
      </c>
      <c r="D13" s="28" t="s">
        <v>364</v>
      </c>
      <c r="E13" s="4" t="s">
        <v>365</v>
      </c>
      <c r="F13" s="4" t="s">
        <v>351</v>
      </c>
      <c r="G13" s="4" t="s">
        <v>282</v>
      </c>
      <c r="H13" s="4" t="s">
        <v>366</v>
      </c>
      <c r="I13" s="4" t="s">
        <v>353</v>
      </c>
      <c r="J13" s="4" t="s">
        <v>367</v>
      </c>
      <c r="K13" s="4" t="s">
        <v>354</v>
      </c>
      <c r="L13" s="4" t="s">
        <v>372</v>
      </c>
      <c r="M13" s="4" t="s">
        <v>356</v>
      </c>
      <c r="N13" s="4" t="s">
        <v>357</v>
      </c>
      <c r="O13" s="4" t="s">
        <v>358</v>
      </c>
      <c r="P13" s="4" t="s">
        <v>368</v>
      </c>
      <c r="Q13" s="4" t="s">
        <v>359</v>
      </c>
      <c r="R13" s="4" t="s">
        <v>360</v>
      </c>
      <c r="S13" s="4" t="s">
        <v>361</v>
      </c>
      <c r="T13" s="4" t="s">
        <v>369</v>
      </c>
      <c r="U13" s="4" t="s">
        <v>370</v>
      </c>
      <c r="V13" s="4" t="s">
        <v>363</v>
      </c>
      <c r="W13" s="4" t="s">
        <v>371</v>
      </c>
      <c r="Y13" s="4" t="s">
        <v>372</v>
      </c>
      <c r="Z13" s="40" t="s">
        <v>368</v>
      </c>
      <c r="AB13" s="3">
        <f t="shared" si="2"/>
        <v>1</v>
      </c>
      <c r="AC13" s="3">
        <f t="shared" si="3"/>
        <v>0</v>
      </c>
      <c r="AD13" s="3">
        <f t="shared" si="4"/>
        <v>1</v>
      </c>
      <c r="AE13" s="3">
        <f t="shared" si="5"/>
        <v>0</v>
      </c>
      <c r="AF13" s="3">
        <f t="shared" si="6"/>
        <v>1</v>
      </c>
      <c r="AG13" s="3">
        <f t="shared" si="7"/>
        <v>0</v>
      </c>
      <c r="AH13" s="3">
        <f t="shared" si="8"/>
        <v>1</v>
      </c>
      <c r="AI13" s="3">
        <f t="shared" si="9"/>
        <v>0</v>
      </c>
      <c r="AJ13" s="3">
        <f t="shared" si="10"/>
        <v>1</v>
      </c>
      <c r="AK13" s="3">
        <f t="shared" si="11"/>
        <v>1</v>
      </c>
      <c r="AL13" s="3">
        <f t="shared" si="12"/>
        <v>0</v>
      </c>
      <c r="AM13" s="3">
        <f t="shared" si="13"/>
        <v>1</v>
      </c>
      <c r="AN13" s="3">
        <f t="shared" si="14"/>
        <v>0</v>
      </c>
      <c r="AO13" s="3">
        <f t="shared" si="15"/>
        <v>0</v>
      </c>
      <c r="AP13" s="3">
        <f t="shared" si="16"/>
        <v>0</v>
      </c>
      <c r="AQ13" s="3">
        <f t="shared" si="17"/>
        <v>1</v>
      </c>
      <c r="AR13" s="3">
        <f t="shared" si="18"/>
        <v>0</v>
      </c>
      <c r="AS13" s="3">
        <f t="shared" si="19"/>
        <v>0</v>
      </c>
      <c r="AT13" s="3">
        <f t="shared" si="20"/>
        <v>1</v>
      </c>
      <c r="AU13" s="3">
        <f t="shared" si="21"/>
        <v>0</v>
      </c>
      <c r="AW13" s="3">
        <f t="shared" si="22"/>
        <v>1</v>
      </c>
      <c r="AX13" s="3" t="e">
        <f t="shared" si="23"/>
        <v>#N/A</v>
      </c>
    </row>
    <row r="14" spans="1:50" x14ac:dyDescent="0.25">
      <c r="A14" s="8" t="s">
        <v>71</v>
      </c>
      <c r="B14" s="4">
        <f t="shared" si="0"/>
        <v>9</v>
      </c>
      <c r="C14" s="5">
        <f t="shared" si="1"/>
        <v>1</v>
      </c>
      <c r="D14" s="28" t="s">
        <v>216</v>
      </c>
      <c r="E14" s="4" t="s">
        <v>239</v>
      </c>
      <c r="F14" s="4" t="s">
        <v>351</v>
      </c>
      <c r="G14" s="4" t="s">
        <v>282</v>
      </c>
      <c r="H14" s="4" t="s">
        <v>366</v>
      </c>
      <c r="I14" s="4" t="s">
        <v>353</v>
      </c>
      <c r="J14" s="4" t="s">
        <v>367</v>
      </c>
      <c r="K14" s="4" t="s">
        <v>354</v>
      </c>
      <c r="L14" s="4" t="s">
        <v>355</v>
      </c>
      <c r="M14" s="4" t="s">
        <v>356</v>
      </c>
      <c r="N14" s="4" t="s">
        <v>357</v>
      </c>
      <c r="O14" s="4" t="s">
        <v>358</v>
      </c>
      <c r="P14" s="4" t="s">
        <v>368</v>
      </c>
      <c r="Q14" s="4" t="s">
        <v>359</v>
      </c>
      <c r="R14" s="4" t="s">
        <v>271</v>
      </c>
      <c r="S14" s="4" t="s">
        <v>361</v>
      </c>
      <c r="T14" s="4" t="s">
        <v>369</v>
      </c>
      <c r="U14" s="4" t="s">
        <v>370</v>
      </c>
      <c r="V14" s="4" t="s">
        <v>363</v>
      </c>
      <c r="W14" s="4" t="s">
        <v>371</v>
      </c>
      <c r="Y14" s="4" t="s">
        <v>363</v>
      </c>
      <c r="Z14" s="40" t="s">
        <v>369</v>
      </c>
      <c r="AB14" s="3">
        <f t="shared" si="2"/>
        <v>0</v>
      </c>
      <c r="AC14" s="3">
        <f t="shared" si="3"/>
        <v>1</v>
      </c>
      <c r="AD14" s="3">
        <f t="shared" si="4"/>
        <v>1</v>
      </c>
      <c r="AE14" s="3">
        <f t="shared" si="5"/>
        <v>0</v>
      </c>
      <c r="AF14" s="3">
        <f t="shared" si="6"/>
        <v>1</v>
      </c>
      <c r="AG14" s="3">
        <f t="shared" si="7"/>
        <v>0</v>
      </c>
      <c r="AH14" s="3">
        <f t="shared" si="8"/>
        <v>1</v>
      </c>
      <c r="AI14" s="3">
        <f t="shared" si="9"/>
        <v>0</v>
      </c>
      <c r="AJ14" s="3">
        <f t="shared" si="10"/>
        <v>0</v>
      </c>
      <c r="AK14" s="3">
        <f t="shared" si="11"/>
        <v>1</v>
      </c>
      <c r="AL14" s="3">
        <f t="shared" si="12"/>
        <v>0</v>
      </c>
      <c r="AM14" s="3">
        <f t="shared" si="13"/>
        <v>1</v>
      </c>
      <c r="AN14" s="3">
        <f t="shared" si="14"/>
        <v>0</v>
      </c>
      <c r="AO14" s="3">
        <f t="shared" si="15"/>
        <v>0</v>
      </c>
      <c r="AP14" s="3">
        <f t="shared" si="16"/>
        <v>1</v>
      </c>
      <c r="AQ14" s="3">
        <f t="shared" si="17"/>
        <v>1</v>
      </c>
      <c r="AR14" s="3">
        <f t="shared" si="18"/>
        <v>0</v>
      </c>
      <c r="AS14" s="3">
        <f t="shared" si="19"/>
        <v>0</v>
      </c>
      <c r="AT14" s="3">
        <f t="shared" si="20"/>
        <v>1</v>
      </c>
      <c r="AU14" s="3">
        <f t="shared" si="21"/>
        <v>0</v>
      </c>
      <c r="AW14" s="3">
        <f t="shared" si="22"/>
        <v>1</v>
      </c>
      <c r="AX14" s="3" t="e">
        <f t="shared" si="23"/>
        <v>#N/A</v>
      </c>
    </row>
    <row r="15" spans="1:50" x14ac:dyDescent="0.25">
      <c r="A15" s="8" t="s">
        <v>60</v>
      </c>
      <c r="B15" s="4">
        <f t="shared" si="0"/>
        <v>11</v>
      </c>
      <c r="C15" s="5">
        <f t="shared" si="1"/>
        <v>0</v>
      </c>
      <c r="D15" s="28" t="s">
        <v>364</v>
      </c>
      <c r="E15" s="4" t="s">
        <v>365</v>
      </c>
      <c r="F15" s="4" t="s">
        <v>351</v>
      </c>
      <c r="G15" s="4" t="s">
        <v>282</v>
      </c>
      <c r="H15" s="4" t="s">
        <v>366</v>
      </c>
      <c r="I15" s="4" t="s">
        <v>353</v>
      </c>
      <c r="J15" s="4" t="s">
        <v>367</v>
      </c>
      <c r="K15" s="4" t="s">
        <v>177</v>
      </c>
      <c r="L15" s="4" t="s">
        <v>355</v>
      </c>
      <c r="M15" s="4" t="s">
        <v>356</v>
      </c>
      <c r="N15" s="4" t="s">
        <v>176</v>
      </c>
      <c r="O15" s="4" t="s">
        <v>358</v>
      </c>
      <c r="P15" s="4" t="s">
        <v>368</v>
      </c>
      <c r="Q15" s="4" t="s">
        <v>359</v>
      </c>
      <c r="R15" s="4" t="s">
        <v>271</v>
      </c>
      <c r="S15" s="4" t="s">
        <v>361</v>
      </c>
      <c r="T15" s="4" t="s">
        <v>369</v>
      </c>
      <c r="U15" s="4" t="s">
        <v>370</v>
      </c>
      <c r="V15" s="4" t="s">
        <v>363</v>
      </c>
      <c r="W15" s="4" t="s">
        <v>371</v>
      </c>
      <c r="Y15" s="40" t="s">
        <v>353</v>
      </c>
      <c r="Z15" s="40" t="s">
        <v>371</v>
      </c>
      <c r="AB15" s="3">
        <f t="shared" si="2"/>
        <v>1</v>
      </c>
      <c r="AC15" s="3">
        <f t="shared" si="3"/>
        <v>0</v>
      </c>
      <c r="AD15" s="3">
        <f t="shared" si="4"/>
        <v>1</v>
      </c>
      <c r="AE15" s="3">
        <f t="shared" si="5"/>
        <v>0</v>
      </c>
      <c r="AF15" s="3">
        <f t="shared" si="6"/>
        <v>1</v>
      </c>
      <c r="AG15" s="3">
        <f t="shared" si="7"/>
        <v>0</v>
      </c>
      <c r="AH15" s="3">
        <f t="shared" si="8"/>
        <v>1</v>
      </c>
      <c r="AI15" s="3">
        <f t="shared" si="9"/>
        <v>1</v>
      </c>
      <c r="AJ15" s="3">
        <f t="shared" si="10"/>
        <v>0</v>
      </c>
      <c r="AK15" s="3">
        <f t="shared" si="11"/>
        <v>1</v>
      </c>
      <c r="AL15" s="3">
        <f t="shared" si="12"/>
        <v>1</v>
      </c>
      <c r="AM15" s="3">
        <f t="shared" si="13"/>
        <v>1</v>
      </c>
      <c r="AN15" s="3">
        <f t="shared" si="14"/>
        <v>0</v>
      </c>
      <c r="AO15" s="3">
        <f t="shared" si="15"/>
        <v>0</v>
      </c>
      <c r="AP15" s="3">
        <f t="shared" si="16"/>
        <v>1</v>
      </c>
      <c r="AQ15" s="3">
        <f t="shared" si="17"/>
        <v>1</v>
      </c>
      <c r="AR15" s="3">
        <f t="shared" si="18"/>
        <v>0</v>
      </c>
      <c r="AS15" s="3">
        <f t="shared" si="19"/>
        <v>0</v>
      </c>
      <c r="AT15" s="3">
        <f t="shared" si="20"/>
        <v>1</v>
      </c>
      <c r="AU15" s="3">
        <f t="shared" si="21"/>
        <v>0</v>
      </c>
      <c r="AW15" s="3" t="e">
        <f t="shared" si="22"/>
        <v>#N/A</v>
      </c>
      <c r="AX15" s="3" t="e">
        <f t="shared" si="23"/>
        <v>#N/A</v>
      </c>
    </row>
    <row r="16" spans="1:50" x14ac:dyDescent="0.25">
      <c r="A16" s="8" t="s">
        <v>75</v>
      </c>
      <c r="B16" s="4">
        <f t="shared" si="0"/>
        <v>8</v>
      </c>
      <c r="C16" s="5">
        <f t="shared" si="1"/>
        <v>0</v>
      </c>
      <c r="D16" s="28" t="s">
        <v>216</v>
      </c>
      <c r="E16" s="4" t="s">
        <v>365</v>
      </c>
      <c r="F16" s="4" t="s">
        <v>351</v>
      </c>
      <c r="G16" s="4" t="s">
        <v>222</v>
      </c>
      <c r="H16" s="4" t="s">
        <v>352</v>
      </c>
      <c r="I16" s="4" t="s">
        <v>353</v>
      </c>
      <c r="J16" s="4" t="s">
        <v>367</v>
      </c>
      <c r="K16" s="4" t="s">
        <v>177</v>
      </c>
      <c r="L16" s="4" t="s">
        <v>355</v>
      </c>
      <c r="M16" s="4" t="s">
        <v>237</v>
      </c>
      <c r="N16" s="4" t="s">
        <v>176</v>
      </c>
      <c r="O16" s="4" t="s">
        <v>358</v>
      </c>
      <c r="P16" s="4" t="s">
        <v>347</v>
      </c>
      <c r="Q16" s="4" t="s">
        <v>359</v>
      </c>
      <c r="R16" s="4" t="s">
        <v>360</v>
      </c>
      <c r="S16" s="4" t="s">
        <v>169</v>
      </c>
      <c r="T16" s="4" t="s">
        <v>369</v>
      </c>
      <c r="U16" s="4" t="s">
        <v>370</v>
      </c>
      <c r="V16" s="4" t="s">
        <v>363</v>
      </c>
      <c r="W16" s="4" t="s">
        <v>371</v>
      </c>
      <c r="Y16" s="40" t="s">
        <v>216</v>
      </c>
      <c r="Z16" s="40" t="s">
        <v>369</v>
      </c>
      <c r="AB16" s="3">
        <f t="shared" si="2"/>
        <v>0</v>
      </c>
      <c r="AC16" s="3">
        <f t="shared" si="3"/>
        <v>0</v>
      </c>
      <c r="AD16" s="3">
        <f t="shared" si="4"/>
        <v>1</v>
      </c>
      <c r="AE16" s="3">
        <f t="shared" si="5"/>
        <v>1</v>
      </c>
      <c r="AF16" s="3">
        <f t="shared" si="6"/>
        <v>0</v>
      </c>
      <c r="AG16" s="3">
        <f t="shared" si="7"/>
        <v>0</v>
      </c>
      <c r="AH16" s="3">
        <f t="shared" si="8"/>
        <v>1</v>
      </c>
      <c r="AI16" s="3">
        <f t="shared" si="9"/>
        <v>1</v>
      </c>
      <c r="AJ16" s="3">
        <f t="shared" si="10"/>
        <v>0</v>
      </c>
      <c r="AK16" s="3">
        <f t="shared" si="11"/>
        <v>0</v>
      </c>
      <c r="AL16" s="3">
        <f t="shared" si="12"/>
        <v>1</v>
      </c>
      <c r="AM16" s="3">
        <f t="shared" si="13"/>
        <v>1</v>
      </c>
      <c r="AN16" s="3">
        <f t="shared" si="14"/>
        <v>1</v>
      </c>
      <c r="AO16" s="3">
        <f t="shared" si="15"/>
        <v>0</v>
      </c>
      <c r="AP16" s="3">
        <f t="shared" si="16"/>
        <v>0</v>
      </c>
      <c r="AQ16" s="3">
        <f t="shared" si="17"/>
        <v>0</v>
      </c>
      <c r="AR16" s="3">
        <f t="shared" si="18"/>
        <v>0</v>
      </c>
      <c r="AS16" s="3">
        <f t="shared" si="19"/>
        <v>0</v>
      </c>
      <c r="AT16" s="3">
        <f t="shared" si="20"/>
        <v>1</v>
      </c>
      <c r="AU16" s="3">
        <f t="shared" si="21"/>
        <v>0</v>
      </c>
      <c r="AW16" s="3" t="e">
        <f t="shared" si="22"/>
        <v>#N/A</v>
      </c>
      <c r="AX16" s="3" t="e">
        <f t="shared" si="23"/>
        <v>#N/A</v>
      </c>
    </row>
    <row r="17" spans="1:50" x14ac:dyDescent="0.25">
      <c r="A17" s="8" t="s">
        <v>82</v>
      </c>
      <c r="B17" s="4">
        <f t="shared" si="0"/>
        <v>8</v>
      </c>
      <c r="C17" s="5">
        <f t="shared" si="1"/>
        <v>0</v>
      </c>
      <c r="D17" s="28" t="s">
        <v>216</v>
      </c>
      <c r="E17" s="4" t="s">
        <v>365</v>
      </c>
      <c r="F17" s="4" t="s">
        <v>351</v>
      </c>
      <c r="G17" s="4" t="s">
        <v>222</v>
      </c>
      <c r="H17" s="4" t="s">
        <v>366</v>
      </c>
      <c r="I17" s="4" t="s">
        <v>353</v>
      </c>
      <c r="J17" s="4" t="s">
        <v>367</v>
      </c>
      <c r="K17" s="4" t="s">
        <v>354</v>
      </c>
      <c r="L17" s="4" t="s">
        <v>355</v>
      </c>
      <c r="M17" s="4" t="s">
        <v>356</v>
      </c>
      <c r="N17" s="4" t="s">
        <v>357</v>
      </c>
      <c r="O17" s="4" t="s">
        <v>358</v>
      </c>
      <c r="P17" s="4" t="s">
        <v>368</v>
      </c>
      <c r="Q17" s="4" t="s">
        <v>359</v>
      </c>
      <c r="R17" s="4" t="s">
        <v>360</v>
      </c>
      <c r="S17" s="4" t="s">
        <v>361</v>
      </c>
      <c r="T17" s="4" t="s">
        <v>369</v>
      </c>
      <c r="U17" s="4" t="s">
        <v>370</v>
      </c>
      <c r="V17" s="4" t="s">
        <v>363</v>
      </c>
      <c r="W17" s="4" t="s">
        <v>371</v>
      </c>
      <c r="Y17" s="40" t="s">
        <v>360</v>
      </c>
      <c r="Z17" s="40" t="s">
        <v>216</v>
      </c>
      <c r="AB17" s="3">
        <f t="shared" si="2"/>
        <v>0</v>
      </c>
      <c r="AC17" s="3">
        <f t="shared" si="3"/>
        <v>0</v>
      </c>
      <c r="AD17" s="3">
        <f t="shared" si="4"/>
        <v>1</v>
      </c>
      <c r="AE17" s="3">
        <f t="shared" si="5"/>
        <v>1</v>
      </c>
      <c r="AF17" s="3">
        <f t="shared" si="6"/>
        <v>1</v>
      </c>
      <c r="AG17" s="3">
        <f t="shared" si="7"/>
        <v>0</v>
      </c>
      <c r="AH17" s="3">
        <f t="shared" si="8"/>
        <v>1</v>
      </c>
      <c r="AI17" s="3">
        <f t="shared" si="9"/>
        <v>0</v>
      </c>
      <c r="AJ17" s="3">
        <f t="shared" si="10"/>
        <v>0</v>
      </c>
      <c r="AK17" s="3">
        <f t="shared" si="11"/>
        <v>1</v>
      </c>
      <c r="AL17" s="3">
        <f t="shared" si="12"/>
        <v>0</v>
      </c>
      <c r="AM17" s="3">
        <f t="shared" si="13"/>
        <v>1</v>
      </c>
      <c r="AN17" s="3">
        <f t="shared" si="14"/>
        <v>0</v>
      </c>
      <c r="AO17" s="3">
        <f t="shared" si="15"/>
        <v>0</v>
      </c>
      <c r="AP17" s="3">
        <f t="shared" si="16"/>
        <v>0</v>
      </c>
      <c r="AQ17" s="3">
        <f t="shared" si="17"/>
        <v>1</v>
      </c>
      <c r="AR17" s="3">
        <f t="shared" si="18"/>
        <v>0</v>
      </c>
      <c r="AS17" s="3">
        <f t="shared" si="19"/>
        <v>0</v>
      </c>
      <c r="AT17" s="3">
        <f t="shared" si="20"/>
        <v>1</v>
      </c>
      <c r="AU17" s="3">
        <f t="shared" si="21"/>
        <v>0</v>
      </c>
      <c r="AW17" s="3" t="e">
        <f t="shared" si="22"/>
        <v>#N/A</v>
      </c>
      <c r="AX17" s="3" t="e">
        <f t="shared" si="23"/>
        <v>#N/A</v>
      </c>
    </row>
    <row r="18" spans="1:50" x14ac:dyDescent="0.25">
      <c r="A18" s="8" t="s">
        <v>187</v>
      </c>
      <c r="B18" s="4">
        <f t="shared" si="0"/>
        <v>9</v>
      </c>
      <c r="C18" s="5">
        <f t="shared" si="1"/>
        <v>1</v>
      </c>
      <c r="D18" s="28" t="s">
        <v>364</v>
      </c>
      <c r="E18" s="4" t="s">
        <v>365</v>
      </c>
      <c r="F18" s="4" t="s">
        <v>351</v>
      </c>
      <c r="G18" s="4" t="s">
        <v>282</v>
      </c>
      <c r="H18" s="4" t="s">
        <v>366</v>
      </c>
      <c r="I18" s="4" t="s">
        <v>353</v>
      </c>
      <c r="J18" s="4" t="s">
        <v>367</v>
      </c>
      <c r="K18" s="4" t="s">
        <v>177</v>
      </c>
      <c r="L18" s="4" t="s">
        <v>355</v>
      </c>
      <c r="M18" s="4" t="s">
        <v>356</v>
      </c>
      <c r="N18" s="4" t="s">
        <v>357</v>
      </c>
      <c r="O18" s="4" t="s">
        <v>358</v>
      </c>
      <c r="P18" s="4" t="s">
        <v>368</v>
      </c>
      <c r="Q18" s="4" t="s">
        <v>359</v>
      </c>
      <c r="R18" s="4" t="s">
        <v>360</v>
      </c>
      <c r="S18" s="4" t="s">
        <v>361</v>
      </c>
      <c r="T18" s="4" t="s">
        <v>369</v>
      </c>
      <c r="U18" s="4" t="s">
        <v>370</v>
      </c>
      <c r="V18" s="4" t="s">
        <v>363</v>
      </c>
      <c r="W18" s="4" t="s">
        <v>371</v>
      </c>
      <c r="Y18" s="4" t="s">
        <v>356</v>
      </c>
      <c r="Z18" s="40" t="s">
        <v>370</v>
      </c>
      <c r="AB18" s="3">
        <f t="shared" si="2"/>
        <v>1</v>
      </c>
      <c r="AC18" s="3">
        <f t="shared" si="3"/>
        <v>0</v>
      </c>
      <c r="AD18" s="3">
        <f t="shared" si="4"/>
        <v>1</v>
      </c>
      <c r="AE18" s="3">
        <f t="shared" si="5"/>
        <v>0</v>
      </c>
      <c r="AF18" s="3">
        <f t="shared" si="6"/>
        <v>1</v>
      </c>
      <c r="AG18" s="3">
        <f t="shared" si="7"/>
        <v>0</v>
      </c>
      <c r="AH18" s="3">
        <f t="shared" si="8"/>
        <v>1</v>
      </c>
      <c r="AI18" s="3">
        <f t="shared" si="9"/>
        <v>1</v>
      </c>
      <c r="AJ18" s="3">
        <f t="shared" si="10"/>
        <v>0</v>
      </c>
      <c r="AK18" s="3">
        <f t="shared" si="11"/>
        <v>1</v>
      </c>
      <c r="AL18" s="3">
        <f t="shared" si="12"/>
        <v>0</v>
      </c>
      <c r="AM18" s="3">
        <f t="shared" si="13"/>
        <v>1</v>
      </c>
      <c r="AN18" s="3">
        <f t="shared" si="14"/>
        <v>0</v>
      </c>
      <c r="AO18" s="3">
        <f t="shared" si="15"/>
        <v>0</v>
      </c>
      <c r="AP18" s="3">
        <f t="shared" si="16"/>
        <v>0</v>
      </c>
      <c r="AQ18" s="3">
        <f t="shared" si="17"/>
        <v>1</v>
      </c>
      <c r="AR18" s="3">
        <f t="shared" si="18"/>
        <v>0</v>
      </c>
      <c r="AS18" s="3">
        <f t="shared" si="19"/>
        <v>0</v>
      </c>
      <c r="AT18" s="3">
        <f t="shared" si="20"/>
        <v>1</v>
      </c>
      <c r="AU18" s="3">
        <f t="shared" si="21"/>
        <v>0</v>
      </c>
      <c r="AW18" s="3">
        <f t="shared" si="22"/>
        <v>1</v>
      </c>
      <c r="AX18" s="3" t="e">
        <f t="shared" si="23"/>
        <v>#N/A</v>
      </c>
    </row>
    <row r="19" spans="1:50" x14ac:dyDescent="0.25">
      <c r="A19" s="8" t="s">
        <v>89</v>
      </c>
      <c r="B19" s="4">
        <f t="shared" si="0"/>
        <v>11</v>
      </c>
      <c r="C19" s="5">
        <f t="shared" si="1"/>
        <v>1</v>
      </c>
      <c r="D19" s="28" t="s">
        <v>216</v>
      </c>
      <c r="E19" s="4" t="s">
        <v>365</v>
      </c>
      <c r="F19" s="4" t="s">
        <v>351</v>
      </c>
      <c r="G19" s="4" t="s">
        <v>222</v>
      </c>
      <c r="H19" s="4" t="s">
        <v>366</v>
      </c>
      <c r="I19" s="4" t="s">
        <v>353</v>
      </c>
      <c r="J19" s="4" t="s">
        <v>367</v>
      </c>
      <c r="K19" s="4" t="s">
        <v>354</v>
      </c>
      <c r="L19" s="4" t="s">
        <v>372</v>
      </c>
      <c r="M19" s="4" t="s">
        <v>356</v>
      </c>
      <c r="N19" s="4" t="s">
        <v>357</v>
      </c>
      <c r="O19" s="4" t="s">
        <v>358</v>
      </c>
      <c r="P19" s="4" t="s">
        <v>368</v>
      </c>
      <c r="Q19" s="4" t="s">
        <v>359</v>
      </c>
      <c r="R19" s="4" t="s">
        <v>360</v>
      </c>
      <c r="S19" s="4" t="s">
        <v>361</v>
      </c>
      <c r="T19" s="4" t="s">
        <v>369</v>
      </c>
      <c r="U19" s="4" t="s">
        <v>220</v>
      </c>
      <c r="V19" s="4" t="s">
        <v>363</v>
      </c>
      <c r="W19" s="4" t="s">
        <v>286</v>
      </c>
      <c r="Y19" s="40" t="s">
        <v>369</v>
      </c>
      <c r="Z19" s="4" t="s">
        <v>361</v>
      </c>
      <c r="AB19" s="3">
        <f t="shared" si="2"/>
        <v>0</v>
      </c>
      <c r="AC19" s="3">
        <f t="shared" si="3"/>
        <v>0</v>
      </c>
      <c r="AD19" s="3">
        <f t="shared" si="4"/>
        <v>1</v>
      </c>
      <c r="AE19" s="3">
        <f t="shared" si="5"/>
        <v>1</v>
      </c>
      <c r="AF19" s="3">
        <f t="shared" si="6"/>
        <v>1</v>
      </c>
      <c r="AG19" s="3">
        <f t="shared" si="7"/>
        <v>0</v>
      </c>
      <c r="AH19" s="3">
        <f t="shared" si="8"/>
        <v>1</v>
      </c>
      <c r="AI19" s="3">
        <f t="shared" si="9"/>
        <v>0</v>
      </c>
      <c r="AJ19" s="3">
        <f t="shared" si="10"/>
        <v>1</v>
      </c>
      <c r="AK19" s="3">
        <f t="shared" si="11"/>
        <v>1</v>
      </c>
      <c r="AL19" s="3">
        <f t="shared" si="12"/>
        <v>0</v>
      </c>
      <c r="AM19" s="3">
        <f t="shared" si="13"/>
        <v>1</v>
      </c>
      <c r="AN19" s="3">
        <f t="shared" si="14"/>
        <v>0</v>
      </c>
      <c r="AO19" s="3">
        <f t="shared" si="15"/>
        <v>0</v>
      </c>
      <c r="AP19" s="3">
        <f t="shared" si="16"/>
        <v>0</v>
      </c>
      <c r="AQ19" s="3">
        <f t="shared" si="17"/>
        <v>1</v>
      </c>
      <c r="AR19" s="3">
        <f t="shared" si="18"/>
        <v>0</v>
      </c>
      <c r="AS19" s="3">
        <f t="shared" si="19"/>
        <v>1</v>
      </c>
      <c r="AT19" s="3">
        <f t="shared" si="20"/>
        <v>1</v>
      </c>
      <c r="AU19" s="3">
        <f t="shared" si="21"/>
        <v>1</v>
      </c>
      <c r="AW19" s="3" t="e">
        <f t="shared" si="22"/>
        <v>#N/A</v>
      </c>
      <c r="AX19" s="3">
        <f t="shared" si="23"/>
        <v>1</v>
      </c>
    </row>
    <row r="20" spans="1:50" x14ac:dyDescent="0.25">
      <c r="A20" s="8" t="s">
        <v>58</v>
      </c>
      <c r="B20" s="4">
        <f t="shared" si="0"/>
        <v>7</v>
      </c>
      <c r="C20" s="5">
        <f t="shared" si="1"/>
        <v>1</v>
      </c>
      <c r="D20" s="28" t="s">
        <v>216</v>
      </c>
      <c r="E20" s="4" t="s">
        <v>239</v>
      </c>
      <c r="F20" s="4" t="s">
        <v>351</v>
      </c>
      <c r="G20" s="4" t="s">
        <v>282</v>
      </c>
      <c r="H20" s="4" t="s">
        <v>352</v>
      </c>
      <c r="I20" s="4" t="s">
        <v>353</v>
      </c>
      <c r="J20" s="4" t="s">
        <v>367</v>
      </c>
      <c r="K20" s="4" t="s">
        <v>354</v>
      </c>
      <c r="L20" s="4" t="s">
        <v>355</v>
      </c>
      <c r="M20" s="4" t="s">
        <v>356</v>
      </c>
      <c r="N20" s="4" t="s">
        <v>357</v>
      </c>
      <c r="O20" s="4" t="s">
        <v>358</v>
      </c>
      <c r="P20" s="4" t="s">
        <v>368</v>
      </c>
      <c r="Q20" s="4" t="s">
        <v>359</v>
      </c>
      <c r="R20" s="4" t="s">
        <v>360</v>
      </c>
      <c r="S20" s="4" t="s">
        <v>361</v>
      </c>
      <c r="T20" s="4" t="s">
        <v>369</v>
      </c>
      <c r="U20" s="4" t="s">
        <v>370</v>
      </c>
      <c r="V20" s="4" t="s">
        <v>363</v>
      </c>
      <c r="W20" s="4" t="s">
        <v>371</v>
      </c>
      <c r="Y20" s="40" t="s">
        <v>369</v>
      </c>
      <c r="Z20" s="4" t="s">
        <v>361</v>
      </c>
      <c r="AB20" s="3">
        <f t="shared" si="2"/>
        <v>0</v>
      </c>
      <c r="AC20" s="3">
        <f t="shared" si="3"/>
        <v>1</v>
      </c>
      <c r="AD20" s="3">
        <f t="shared" si="4"/>
        <v>1</v>
      </c>
      <c r="AE20" s="3">
        <f t="shared" si="5"/>
        <v>0</v>
      </c>
      <c r="AF20" s="3">
        <f t="shared" si="6"/>
        <v>0</v>
      </c>
      <c r="AG20" s="3">
        <f t="shared" si="7"/>
        <v>0</v>
      </c>
      <c r="AH20" s="3">
        <f t="shared" si="8"/>
        <v>1</v>
      </c>
      <c r="AI20" s="3">
        <f t="shared" si="9"/>
        <v>0</v>
      </c>
      <c r="AJ20" s="3">
        <f t="shared" si="10"/>
        <v>0</v>
      </c>
      <c r="AK20" s="3">
        <f t="shared" si="11"/>
        <v>1</v>
      </c>
      <c r="AL20" s="3">
        <f t="shared" si="12"/>
        <v>0</v>
      </c>
      <c r="AM20" s="3">
        <f t="shared" si="13"/>
        <v>1</v>
      </c>
      <c r="AN20" s="3">
        <f t="shared" si="14"/>
        <v>0</v>
      </c>
      <c r="AO20" s="3">
        <f t="shared" si="15"/>
        <v>0</v>
      </c>
      <c r="AP20" s="3">
        <f t="shared" si="16"/>
        <v>0</v>
      </c>
      <c r="AQ20" s="3">
        <f t="shared" si="17"/>
        <v>1</v>
      </c>
      <c r="AR20" s="3">
        <f t="shared" si="18"/>
        <v>0</v>
      </c>
      <c r="AS20" s="3">
        <f t="shared" si="19"/>
        <v>0</v>
      </c>
      <c r="AT20" s="3">
        <f t="shared" si="20"/>
        <v>1</v>
      </c>
      <c r="AU20" s="3">
        <f t="shared" si="21"/>
        <v>0</v>
      </c>
      <c r="AW20" s="3" t="e">
        <f t="shared" si="22"/>
        <v>#N/A</v>
      </c>
      <c r="AX20" s="3">
        <f t="shared" si="23"/>
        <v>1</v>
      </c>
    </row>
    <row r="21" spans="1:50" x14ac:dyDescent="0.25">
      <c r="A21" s="8" t="s">
        <v>70</v>
      </c>
      <c r="B21" s="4">
        <f t="shared" si="0"/>
        <v>13</v>
      </c>
      <c r="C21" s="5">
        <f t="shared" si="1"/>
        <v>2</v>
      </c>
      <c r="D21" s="28" t="s">
        <v>364</v>
      </c>
      <c r="E21" s="4" t="s">
        <v>239</v>
      </c>
      <c r="F21" s="4" t="s">
        <v>351</v>
      </c>
      <c r="G21" s="4" t="s">
        <v>282</v>
      </c>
      <c r="H21" s="4" t="s">
        <v>366</v>
      </c>
      <c r="I21" s="4" t="s">
        <v>353</v>
      </c>
      <c r="J21" s="4" t="s">
        <v>213</v>
      </c>
      <c r="K21" s="4" t="s">
        <v>177</v>
      </c>
      <c r="L21" s="4" t="s">
        <v>372</v>
      </c>
      <c r="M21" s="4" t="s">
        <v>356</v>
      </c>
      <c r="N21" s="4" t="s">
        <v>357</v>
      </c>
      <c r="O21" s="4" t="s">
        <v>358</v>
      </c>
      <c r="P21" s="4" t="s">
        <v>368</v>
      </c>
      <c r="Q21" s="4" t="s">
        <v>359</v>
      </c>
      <c r="R21" s="4" t="s">
        <v>271</v>
      </c>
      <c r="S21" s="4" t="s">
        <v>361</v>
      </c>
      <c r="T21" s="4" t="s">
        <v>362</v>
      </c>
      <c r="U21" s="4" t="s">
        <v>370</v>
      </c>
      <c r="V21" s="4" t="s">
        <v>363</v>
      </c>
      <c r="W21" s="4" t="s">
        <v>286</v>
      </c>
      <c r="Y21" s="4" t="s">
        <v>361</v>
      </c>
      <c r="Z21" s="4" t="s">
        <v>363</v>
      </c>
      <c r="AB21" s="3">
        <f t="shared" si="2"/>
        <v>1</v>
      </c>
      <c r="AC21" s="3">
        <f t="shared" si="3"/>
        <v>1</v>
      </c>
      <c r="AD21" s="3">
        <f t="shared" si="4"/>
        <v>1</v>
      </c>
      <c r="AE21" s="3">
        <f t="shared" si="5"/>
        <v>0</v>
      </c>
      <c r="AF21" s="3">
        <f t="shared" si="6"/>
        <v>1</v>
      </c>
      <c r="AG21" s="3">
        <f t="shared" si="7"/>
        <v>0</v>
      </c>
      <c r="AH21" s="3">
        <f t="shared" si="8"/>
        <v>0</v>
      </c>
      <c r="AI21" s="3">
        <f t="shared" si="9"/>
        <v>1</v>
      </c>
      <c r="AJ21" s="3">
        <f t="shared" si="10"/>
        <v>1</v>
      </c>
      <c r="AK21" s="3">
        <f t="shared" si="11"/>
        <v>1</v>
      </c>
      <c r="AL21" s="3">
        <f t="shared" si="12"/>
        <v>0</v>
      </c>
      <c r="AM21" s="3">
        <f t="shared" si="13"/>
        <v>1</v>
      </c>
      <c r="AN21" s="3">
        <f t="shared" si="14"/>
        <v>0</v>
      </c>
      <c r="AO21" s="3">
        <f t="shared" si="15"/>
        <v>0</v>
      </c>
      <c r="AP21" s="3">
        <f t="shared" si="16"/>
        <v>1</v>
      </c>
      <c r="AQ21" s="3">
        <f t="shared" si="17"/>
        <v>1</v>
      </c>
      <c r="AR21" s="3">
        <f t="shared" si="18"/>
        <v>1</v>
      </c>
      <c r="AS21" s="3">
        <f t="shared" si="19"/>
        <v>0</v>
      </c>
      <c r="AT21" s="3">
        <f t="shared" si="20"/>
        <v>1</v>
      </c>
      <c r="AU21" s="3">
        <f t="shared" si="21"/>
        <v>1</v>
      </c>
      <c r="AW21" s="3">
        <f t="shared" si="22"/>
        <v>1</v>
      </c>
      <c r="AX21" s="3">
        <f t="shared" si="23"/>
        <v>1</v>
      </c>
    </row>
    <row r="22" spans="1:50" x14ac:dyDescent="0.25">
      <c r="A22" s="8" t="s">
        <v>83</v>
      </c>
      <c r="B22" s="4">
        <f t="shared" si="0"/>
        <v>11</v>
      </c>
      <c r="C22" s="5">
        <f t="shared" si="1"/>
        <v>2</v>
      </c>
      <c r="D22" s="28" t="s">
        <v>364</v>
      </c>
      <c r="E22" s="4" t="s">
        <v>365</v>
      </c>
      <c r="F22" s="4" t="s">
        <v>351</v>
      </c>
      <c r="G22" s="4" t="s">
        <v>282</v>
      </c>
      <c r="H22" s="4" t="s">
        <v>352</v>
      </c>
      <c r="I22" s="4" t="s">
        <v>353</v>
      </c>
      <c r="J22" s="4" t="s">
        <v>367</v>
      </c>
      <c r="K22" s="4" t="s">
        <v>354</v>
      </c>
      <c r="L22" s="4" t="s">
        <v>372</v>
      </c>
      <c r="M22" s="4" t="s">
        <v>356</v>
      </c>
      <c r="N22" s="4" t="s">
        <v>176</v>
      </c>
      <c r="O22" s="4" t="s">
        <v>358</v>
      </c>
      <c r="P22" s="4" t="s">
        <v>347</v>
      </c>
      <c r="Q22" s="4" t="s">
        <v>359</v>
      </c>
      <c r="R22" s="4" t="s">
        <v>360</v>
      </c>
      <c r="S22" s="4" t="s">
        <v>361</v>
      </c>
      <c r="T22" s="4" t="s">
        <v>369</v>
      </c>
      <c r="U22" s="4" t="s">
        <v>220</v>
      </c>
      <c r="V22" s="4" t="s">
        <v>125</v>
      </c>
      <c r="W22" s="4" t="s">
        <v>286</v>
      </c>
      <c r="Y22" s="4" t="s">
        <v>286</v>
      </c>
      <c r="Z22" s="4" t="s">
        <v>361</v>
      </c>
      <c r="AB22" s="3">
        <f t="shared" si="2"/>
        <v>1</v>
      </c>
      <c r="AC22" s="3">
        <f t="shared" si="3"/>
        <v>0</v>
      </c>
      <c r="AD22" s="3">
        <f t="shared" si="4"/>
        <v>1</v>
      </c>
      <c r="AE22" s="3">
        <f t="shared" si="5"/>
        <v>0</v>
      </c>
      <c r="AF22" s="3">
        <f t="shared" si="6"/>
        <v>0</v>
      </c>
      <c r="AG22" s="3">
        <f t="shared" si="7"/>
        <v>0</v>
      </c>
      <c r="AH22" s="3">
        <f t="shared" si="8"/>
        <v>1</v>
      </c>
      <c r="AI22" s="3">
        <f t="shared" si="9"/>
        <v>0</v>
      </c>
      <c r="AJ22" s="3">
        <f t="shared" si="10"/>
        <v>1</v>
      </c>
      <c r="AK22" s="3">
        <f t="shared" si="11"/>
        <v>1</v>
      </c>
      <c r="AL22" s="3">
        <f t="shared" si="12"/>
        <v>1</v>
      </c>
      <c r="AM22" s="3">
        <f t="shared" si="13"/>
        <v>1</v>
      </c>
      <c r="AN22" s="3">
        <f t="shared" si="14"/>
        <v>1</v>
      </c>
      <c r="AO22" s="3">
        <f t="shared" si="15"/>
        <v>0</v>
      </c>
      <c r="AP22" s="3">
        <f t="shared" si="16"/>
        <v>0</v>
      </c>
      <c r="AQ22" s="3">
        <f t="shared" si="17"/>
        <v>1</v>
      </c>
      <c r="AR22" s="3">
        <f t="shared" si="18"/>
        <v>0</v>
      </c>
      <c r="AS22" s="3">
        <f t="shared" si="19"/>
        <v>1</v>
      </c>
      <c r="AT22" s="3">
        <f t="shared" si="20"/>
        <v>0</v>
      </c>
      <c r="AU22" s="3">
        <f t="shared" si="21"/>
        <v>1</v>
      </c>
      <c r="AW22" s="3">
        <f t="shared" si="22"/>
        <v>1</v>
      </c>
      <c r="AX22" s="3">
        <f t="shared" si="23"/>
        <v>1</v>
      </c>
    </row>
    <row r="23" spans="1:50" x14ac:dyDescent="0.25">
      <c r="A23" s="8" t="s">
        <v>84</v>
      </c>
      <c r="B23" s="4">
        <f t="shared" si="0"/>
        <v>10</v>
      </c>
      <c r="C23" s="5">
        <f t="shared" si="1"/>
        <v>2</v>
      </c>
      <c r="D23" s="28" t="s">
        <v>364</v>
      </c>
      <c r="E23" s="4" t="s">
        <v>365</v>
      </c>
      <c r="F23" s="4" t="s">
        <v>351</v>
      </c>
      <c r="G23" s="4" t="s">
        <v>282</v>
      </c>
      <c r="H23" s="4" t="s">
        <v>366</v>
      </c>
      <c r="I23" s="4" t="s">
        <v>353</v>
      </c>
      <c r="J23" s="4" t="s">
        <v>367</v>
      </c>
      <c r="K23" s="4" t="s">
        <v>354</v>
      </c>
      <c r="L23" s="4" t="s">
        <v>372</v>
      </c>
      <c r="M23" s="4" t="s">
        <v>356</v>
      </c>
      <c r="N23" s="4" t="s">
        <v>176</v>
      </c>
      <c r="O23" s="4" t="s">
        <v>358</v>
      </c>
      <c r="P23" s="4" t="s">
        <v>368</v>
      </c>
      <c r="Q23" s="4" t="s">
        <v>359</v>
      </c>
      <c r="R23" s="4" t="s">
        <v>360</v>
      </c>
      <c r="S23" s="4" t="s">
        <v>361</v>
      </c>
      <c r="T23" s="4" t="s">
        <v>369</v>
      </c>
      <c r="U23" s="4" t="s">
        <v>370</v>
      </c>
      <c r="V23" s="4" t="s">
        <v>363</v>
      </c>
      <c r="W23" s="4" t="s">
        <v>371</v>
      </c>
      <c r="Y23" s="4" t="s">
        <v>358</v>
      </c>
      <c r="Z23" s="4" t="s">
        <v>367</v>
      </c>
      <c r="AB23" s="3">
        <f t="shared" si="2"/>
        <v>1</v>
      </c>
      <c r="AC23" s="3">
        <f t="shared" si="3"/>
        <v>0</v>
      </c>
      <c r="AD23" s="3">
        <f t="shared" si="4"/>
        <v>1</v>
      </c>
      <c r="AE23" s="3">
        <f t="shared" si="5"/>
        <v>0</v>
      </c>
      <c r="AF23" s="3">
        <f t="shared" si="6"/>
        <v>1</v>
      </c>
      <c r="AG23" s="3">
        <f t="shared" si="7"/>
        <v>0</v>
      </c>
      <c r="AH23" s="3">
        <f t="shared" si="8"/>
        <v>1</v>
      </c>
      <c r="AI23" s="3">
        <f t="shared" si="9"/>
        <v>0</v>
      </c>
      <c r="AJ23" s="3">
        <f t="shared" si="10"/>
        <v>1</v>
      </c>
      <c r="AK23" s="3">
        <f t="shared" si="11"/>
        <v>1</v>
      </c>
      <c r="AL23" s="3">
        <f t="shared" si="12"/>
        <v>1</v>
      </c>
      <c r="AM23" s="3">
        <f t="shared" si="13"/>
        <v>1</v>
      </c>
      <c r="AN23" s="3">
        <f t="shared" si="14"/>
        <v>0</v>
      </c>
      <c r="AO23" s="3">
        <f t="shared" si="15"/>
        <v>0</v>
      </c>
      <c r="AP23" s="3">
        <f t="shared" si="16"/>
        <v>0</v>
      </c>
      <c r="AQ23" s="3">
        <f t="shared" si="17"/>
        <v>1</v>
      </c>
      <c r="AR23" s="3">
        <f t="shared" si="18"/>
        <v>0</v>
      </c>
      <c r="AS23" s="3">
        <f t="shared" si="19"/>
        <v>0</v>
      </c>
      <c r="AT23" s="3">
        <f t="shared" si="20"/>
        <v>1</v>
      </c>
      <c r="AU23" s="3">
        <f t="shared" si="21"/>
        <v>0</v>
      </c>
      <c r="AW23" s="3">
        <f t="shared" si="22"/>
        <v>1</v>
      </c>
      <c r="AX23" s="3">
        <f t="shared" si="23"/>
        <v>1</v>
      </c>
    </row>
    <row r="24" spans="1:50" x14ac:dyDescent="0.25">
      <c r="A24" s="8" t="s">
        <v>85</v>
      </c>
      <c r="B24" s="4">
        <f t="shared" si="0"/>
        <v>9</v>
      </c>
      <c r="C24" s="5">
        <f t="shared" si="1"/>
        <v>1</v>
      </c>
      <c r="D24" s="28" t="s">
        <v>216</v>
      </c>
      <c r="E24" s="4" t="s">
        <v>239</v>
      </c>
      <c r="F24" s="4" t="s">
        <v>290</v>
      </c>
      <c r="G24" s="4" t="s">
        <v>222</v>
      </c>
      <c r="H24" s="4" t="s">
        <v>352</v>
      </c>
      <c r="I24" s="4" t="s">
        <v>353</v>
      </c>
      <c r="J24" s="4" t="s">
        <v>213</v>
      </c>
      <c r="K24" s="4" t="s">
        <v>354</v>
      </c>
      <c r="L24" s="4" t="s">
        <v>372</v>
      </c>
      <c r="M24" s="4" t="s">
        <v>356</v>
      </c>
      <c r="N24" s="4" t="s">
        <v>357</v>
      </c>
      <c r="O24" s="4" t="s">
        <v>358</v>
      </c>
      <c r="P24" s="4" t="s">
        <v>368</v>
      </c>
      <c r="Q24" s="4" t="s">
        <v>359</v>
      </c>
      <c r="R24" s="4" t="s">
        <v>360</v>
      </c>
      <c r="S24" s="4" t="s">
        <v>361</v>
      </c>
      <c r="T24" s="4" t="s">
        <v>369</v>
      </c>
      <c r="U24" s="4" t="s">
        <v>220</v>
      </c>
      <c r="V24" s="4" t="s">
        <v>363</v>
      </c>
      <c r="W24" s="4" t="s">
        <v>286</v>
      </c>
      <c r="Y24" s="40" t="s">
        <v>369</v>
      </c>
      <c r="Z24" s="4" t="s">
        <v>361</v>
      </c>
      <c r="AB24" s="3">
        <f t="shared" si="2"/>
        <v>0</v>
      </c>
      <c r="AC24" s="3">
        <f t="shared" si="3"/>
        <v>1</v>
      </c>
      <c r="AD24" s="3">
        <f t="shared" si="4"/>
        <v>0</v>
      </c>
      <c r="AE24" s="3">
        <f t="shared" si="5"/>
        <v>1</v>
      </c>
      <c r="AF24" s="3">
        <f t="shared" si="6"/>
        <v>0</v>
      </c>
      <c r="AG24" s="3">
        <f t="shared" si="7"/>
        <v>0</v>
      </c>
      <c r="AH24" s="3">
        <f t="shared" si="8"/>
        <v>0</v>
      </c>
      <c r="AI24" s="3">
        <f t="shared" si="9"/>
        <v>0</v>
      </c>
      <c r="AJ24" s="3">
        <f t="shared" si="10"/>
        <v>1</v>
      </c>
      <c r="AK24" s="3">
        <f t="shared" si="11"/>
        <v>1</v>
      </c>
      <c r="AL24" s="3">
        <f t="shared" si="12"/>
        <v>0</v>
      </c>
      <c r="AM24" s="3">
        <f t="shared" si="13"/>
        <v>1</v>
      </c>
      <c r="AN24" s="3">
        <f t="shared" si="14"/>
        <v>0</v>
      </c>
      <c r="AO24" s="3">
        <f t="shared" si="15"/>
        <v>0</v>
      </c>
      <c r="AP24" s="3">
        <f t="shared" si="16"/>
        <v>0</v>
      </c>
      <c r="AQ24" s="3">
        <f t="shared" si="17"/>
        <v>1</v>
      </c>
      <c r="AR24" s="3">
        <f t="shared" si="18"/>
        <v>0</v>
      </c>
      <c r="AS24" s="3">
        <f t="shared" si="19"/>
        <v>1</v>
      </c>
      <c r="AT24" s="3">
        <f t="shared" si="20"/>
        <v>1</v>
      </c>
      <c r="AU24" s="3">
        <f t="shared" si="21"/>
        <v>1</v>
      </c>
      <c r="AW24" s="3" t="e">
        <f t="shared" si="22"/>
        <v>#N/A</v>
      </c>
      <c r="AX24" s="3">
        <f t="shared" si="23"/>
        <v>1</v>
      </c>
    </row>
    <row r="25" spans="1:50" x14ac:dyDescent="0.25">
      <c r="A25" s="8" t="s">
        <v>86</v>
      </c>
      <c r="B25" s="4">
        <f t="shared" si="0"/>
        <v>9</v>
      </c>
      <c r="C25" s="5">
        <f t="shared" si="1"/>
        <v>0</v>
      </c>
      <c r="D25" s="28" t="s">
        <v>216</v>
      </c>
      <c r="E25" s="4" t="s">
        <v>365</v>
      </c>
      <c r="F25" s="4" t="s">
        <v>351</v>
      </c>
      <c r="G25" s="4" t="s">
        <v>282</v>
      </c>
      <c r="H25" s="4" t="s">
        <v>352</v>
      </c>
      <c r="I25" s="4" t="s">
        <v>353</v>
      </c>
      <c r="J25" s="4" t="s">
        <v>367</v>
      </c>
      <c r="K25" s="4" t="s">
        <v>177</v>
      </c>
      <c r="L25" s="4" t="s">
        <v>372</v>
      </c>
      <c r="M25" s="4" t="s">
        <v>356</v>
      </c>
      <c r="N25" s="4" t="s">
        <v>176</v>
      </c>
      <c r="O25" s="4" t="s">
        <v>358</v>
      </c>
      <c r="P25" s="4" t="s">
        <v>347</v>
      </c>
      <c r="Q25" s="4" t="s">
        <v>359</v>
      </c>
      <c r="R25" s="4" t="s">
        <v>360</v>
      </c>
      <c r="S25" s="4" t="s">
        <v>169</v>
      </c>
      <c r="T25" s="4" t="s">
        <v>369</v>
      </c>
      <c r="U25" s="4" t="s">
        <v>370</v>
      </c>
      <c r="V25" s="4" t="s">
        <v>363</v>
      </c>
      <c r="W25" s="4" t="s">
        <v>371</v>
      </c>
      <c r="Y25" s="40" t="s">
        <v>353</v>
      </c>
      <c r="Z25" s="40" t="s">
        <v>359</v>
      </c>
      <c r="AB25" s="3">
        <f t="shared" si="2"/>
        <v>0</v>
      </c>
      <c r="AC25" s="3">
        <f t="shared" si="3"/>
        <v>0</v>
      </c>
      <c r="AD25" s="3">
        <f t="shared" si="4"/>
        <v>1</v>
      </c>
      <c r="AE25" s="3">
        <f t="shared" si="5"/>
        <v>0</v>
      </c>
      <c r="AF25" s="3">
        <f t="shared" si="6"/>
        <v>0</v>
      </c>
      <c r="AG25" s="3">
        <f t="shared" si="7"/>
        <v>0</v>
      </c>
      <c r="AH25" s="3">
        <f t="shared" si="8"/>
        <v>1</v>
      </c>
      <c r="AI25" s="3">
        <f t="shared" si="9"/>
        <v>1</v>
      </c>
      <c r="AJ25" s="3">
        <f t="shared" si="10"/>
        <v>1</v>
      </c>
      <c r="AK25" s="3">
        <f t="shared" si="11"/>
        <v>1</v>
      </c>
      <c r="AL25" s="3">
        <f t="shared" si="12"/>
        <v>1</v>
      </c>
      <c r="AM25" s="3">
        <f t="shared" si="13"/>
        <v>1</v>
      </c>
      <c r="AN25" s="3">
        <f t="shared" si="14"/>
        <v>1</v>
      </c>
      <c r="AO25" s="3">
        <f t="shared" si="15"/>
        <v>0</v>
      </c>
      <c r="AP25" s="3">
        <f t="shared" si="16"/>
        <v>0</v>
      </c>
      <c r="AQ25" s="3">
        <f t="shared" si="17"/>
        <v>0</v>
      </c>
      <c r="AR25" s="3">
        <f t="shared" si="18"/>
        <v>0</v>
      </c>
      <c r="AS25" s="3">
        <f t="shared" si="19"/>
        <v>0</v>
      </c>
      <c r="AT25" s="3">
        <f t="shared" si="20"/>
        <v>1</v>
      </c>
      <c r="AU25" s="3">
        <f t="shared" si="21"/>
        <v>0</v>
      </c>
      <c r="AW25" s="3" t="e">
        <f t="shared" si="22"/>
        <v>#N/A</v>
      </c>
      <c r="AX25" s="3" t="e">
        <f t="shared" si="23"/>
        <v>#N/A</v>
      </c>
    </row>
    <row r="26" spans="1:50" x14ac:dyDescent="0.25">
      <c r="A26" s="8" t="s">
        <v>224</v>
      </c>
      <c r="B26" s="4">
        <f t="shared" si="0"/>
        <v>9</v>
      </c>
      <c r="C26" s="5">
        <f t="shared" si="1"/>
        <v>1</v>
      </c>
      <c r="D26" s="28" t="s">
        <v>216</v>
      </c>
      <c r="E26" s="4" t="s">
        <v>365</v>
      </c>
      <c r="F26" s="4" t="s">
        <v>290</v>
      </c>
      <c r="G26" s="4" t="s">
        <v>222</v>
      </c>
      <c r="H26" s="4" t="s">
        <v>366</v>
      </c>
      <c r="I26" s="4" t="s">
        <v>353</v>
      </c>
      <c r="J26" s="4" t="s">
        <v>367</v>
      </c>
      <c r="K26" s="4" t="s">
        <v>354</v>
      </c>
      <c r="L26" s="4" t="s">
        <v>355</v>
      </c>
      <c r="M26" s="4" t="s">
        <v>237</v>
      </c>
      <c r="N26" s="4" t="s">
        <v>176</v>
      </c>
      <c r="O26" s="4" t="s">
        <v>358</v>
      </c>
      <c r="P26" s="4" t="s">
        <v>368</v>
      </c>
      <c r="Q26" s="4" t="s">
        <v>162</v>
      </c>
      <c r="R26" s="4" t="s">
        <v>271</v>
      </c>
      <c r="S26" s="4" t="s">
        <v>361</v>
      </c>
      <c r="T26" s="4" t="s">
        <v>369</v>
      </c>
      <c r="U26" s="4" t="s">
        <v>370</v>
      </c>
      <c r="V26" s="4" t="s">
        <v>363</v>
      </c>
      <c r="W26" s="4" t="s">
        <v>371</v>
      </c>
      <c r="Y26" s="4" t="s">
        <v>271</v>
      </c>
      <c r="Z26" s="40" t="s">
        <v>368</v>
      </c>
      <c r="AB26" s="3">
        <f t="shared" si="2"/>
        <v>0</v>
      </c>
      <c r="AC26" s="3">
        <f t="shared" si="3"/>
        <v>0</v>
      </c>
      <c r="AD26" s="3">
        <f t="shared" si="4"/>
        <v>0</v>
      </c>
      <c r="AE26" s="3">
        <f t="shared" si="5"/>
        <v>1</v>
      </c>
      <c r="AF26" s="3">
        <f t="shared" si="6"/>
        <v>1</v>
      </c>
      <c r="AG26" s="3">
        <f t="shared" si="7"/>
        <v>0</v>
      </c>
      <c r="AH26" s="3">
        <f t="shared" si="8"/>
        <v>1</v>
      </c>
      <c r="AI26" s="3">
        <f t="shared" si="9"/>
        <v>0</v>
      </c>
      <c r="AJ26" s="3">
        <f t="shared" si="10"/>
        <v>0</v>
      </c>
      <c r="AK26" s="3">
        <f t="shared" si="11"/>
        <v>0</v>
      </c>
      <c r="AL26" s="3">
        <f t="shared" si="12"/>
        <v>1</v>
      </c>
      <c r="AM26" s="3">
        <f t="shared" si="13"/>
        <v>1</v>
      </c>
      <c r="AN26" s="3">
        <f t="shared" si="14"/>
        <v>0</v>
      </c>
      <c r="AO26" s="3">
        <f t="shared" si="15"/>
        <v>1</v>
      </c>
      <c r="AP26" s="3">
        <f t="shared" si="16"/>
        <v>1</v>
      </c>
      <c r="AQ26" s="3">
        <f t="shared" si="17"/>
        <v>1</v>
      </c>
      <c r="AR26" s="3">
        <f t="shared" si="18"/>
        <v>0</v>
      </c>
      <c r="AS26" s="3">
        <f t="shared" si="19"/>
        <v>0</v>
      </c>
      <c r="AT26" s="3">
        <f t="shared" si="20"/>
        <v>1</v>
      </c>
      <c r="AU26" s="3">
        <f t="shared" si="21"/>
        <v>0</v>
      </c>
      <c r="AW26" s="3">
        <f t="shared" si="22"/>
        <v>1</v>
      </c>
      <c r="AX26" s="3" t="e">
        <f t="shared" si="23"/>
        <v>#N/A</v>
      </c>
    </row>
    <row r="27" spans="1:50" x14ac:dyDescent="0.25">
      <c r="A27" s="8" t="s">
        <v>79</v>
      </c>
      <c r="B27" s="4">
        <f t="shared" si="0"/>
        <v>12</v>
      </c>
      <c r="C27" s="5">
        <f t="shared" si="1"/>
        <v>2</v>
      </c>
      <c r="D27" s="28" t="s">
        <v>364</v>
      </c>
      <c r="E27" s="4" t="s">
        <v>365</v>
      </c>
      <c r="F27" s="4" t="s">
        <v>351</v>
      </c>
      <c r="G27" s="4" t="s">
        <v>282</v>
      </c>
      <c r="H27" s="4" t="s">
        <v>366</v>
      </c>
      <c r="I27" s="4" t="s">
        <v>279</v>
      </c>
      <c r="J27" s="4" t="s">
        <v>367</v>
      </c>
      <c r="K27" s="4" t="s">
        <v>177</v>
      </c>
      <c r="L27" s="4" t="s">
        <v>355</v>
      </c>
      <c r="M27" s="4" t="s">
        <v>356</v>
      </c>
      <c r="N27" s="4" t="s">
        <v>176</v>
      </c>
      <c r="O27" s="4" t="s">
        <v>358</v>
      </c>
      <c r="P27" s="4" t="s">
        <v>368</v>
      </c>
      <c r="Q27" s="4" t="s">
        <v>359</v>
      </c>
      <c r="R27" s="4" t="s">
        <v>360</v>
      </c>
      <c r="S27" s="4" t="s">
        <v>361</v>
      </c>
      <c r="T27" s="4" t="s">
        <v>362</v>
      </c>
      <c r="U27" s="4" t="s">
        <v>370</v>
      </c>
      <c r="V27" s="4" t="s">
        <v>363</v>
      </c>
      <c r="W27" s="4" t="s">
        <v>371</v>
      </c>
      <c r="Y27" s="4" t="s">
        <v>351</v>
      </c>
      <c r="Z27" s="4" t="s">
        <v>356</v>
      </c>
      <c r="AB27" s="3">
        <f t="shared" si="2"/>
        <v>1</v>
      </c>
      <c r="AC27" s="3">
        <f t="shared" si="3"/>
        <v>0</v>
      </c>
      <c r="AD27" s="3">
        <f t="shared" si="4"/>
        <v>1</v>
      </c>
      <c r="AE27" s="3">
        <f t="shared" si="5"/>
        <v>0</v>
      </c>
      <c r="AF27" s="3">
        <f t="shared" si="6"/>
        <v>1</v>
      </c>
      <c r="AG27" s="3">
        <f t="shared" si="7"/>
        <v>1</v>
      </c>
      <c r="AH27" s="3">
        <f t="shared" si="8"/>
        <v>1</v>
      </c>
      <c r="AI27" s="3">
        <f t="shared" si="9"/>
        <v>1</v>
      </c>
      <c r="AJ27" s="3">
        <f t="shared" si="10"/>
        <v>0</v>
      </c>
      <c r="AK27" s="3">
        <f t="shared" si="11"/>
        <v>1</v>
      </c>
      <c r="AL27" s="3">
        <f t="shared" si="12"/>
        <v>1</v>
      </c>
      <c r="AM27" s="3">
        <f t="shared" si="13"/>
        <v>1</v>
      </c>
      <c r="AN27" s="3">
        <f t="shared" si="14"/>
        <v>0</v>
      </c>
      <c r="AO27" s="3">
        <f t="shared" si="15"/>
        <v>0</v>
      </c>
      <c r="AP27" s="3">
        <f t="shared" si="16"/>
        <v>0</v>
      </c>
      <c r="AQ27" s="3">
        <f t="shared" si="17"/>
        <v>1</v>
      </c>
      <c r="AR27" s="3">
        <f t="shared" si="18"/>
        <v>1</v>
      </c>
      <c r="AS27" s="3">
        <f t="shared" si="19"/>
        <v>0</v>
      </c>
      <c r="AT27" s="3">
        <f t="shared" si="20"/>
        <v>1</v>
      </c>
      <c r="AU27" s="3">
        <f t="shared" si="21"/>
        <v>0</v>
      </c>
      <c r="AW27" s="3">
        <f t="shared" si="22"/>
        <v>1</v>
      </c>
      <c r="AX27" s="3">
        <f t="shared" si="23"/>
        <v>1</v>
      </c>
    </row>
    <row r="28" spans="1:50" x14ac:dyDescent="0.25">
      <c r="A28" s="8" t="s">
        <v>62</v>
      </c>
      <c r="B28" s="4">
        <f t="shared" si="0"/>
        <v>10</v>
      </c>
      <c r="C28" s="5">
        <f t="shared" si="1"/>
        <v>2</v>
      </c>
      <c r="D28" s="28" t="s">
        <v>364</v>
      </c>
      <c r="E28" s="4" t="s">
        <v>365</v>
      </c>
      <c r="F28" s="4" t="s">
        <v>290</v>
      </c>
      <c r="G28" s="4" t="s">
        <v>282</v>
      </c>
      <c r="H28" s="4" t="s">
        <v>352</v>
      </c>
      <c r="I28" s="4" t="s">
        <v>353</v>
      </c>
      <c r="J28" s="4" t="s">
        <v>367</v>
      </c>
      <c r="K28" s="4" t="s">
        <v>177</v>
      </c>
      <c r="L28" s="4" t="s">
        <v>355</v>
      </c>
      <c r="M28" s="4" t="s">
        <v>356</v>
      </c>
      <c r="N28" s="4" t="s">
        <v>357</v>
      </c>
      <c r="O28" s="4" t="s">
        <v>358</v>
      </c>
      <c r="P28" s="4" t="s">
        <v>347</v>
      </c>
      <c r="Q28" s="4" t="s">
        <v>162</v>
      </c>
      <c r="R28" s="4" t="s">
        <v>360</v>
      </c>
      <c r="S28" s="4" t="s">
        <v>361</v>
      </c>
      <c r="T28" s="4" t="s">
        <v>362</v>
      </c>
      <c r="U28" s="4" t="s">
        <v>370</v>
      </c>
      <c r="V28" s="4" t="s">
        <v>363</v>
      </c>
      <c r="W28" s="4" t="s">
        <v>371</v>
      </c>
      <c r="Y28" s="4" t="s">
        <v>362</v>
      </c>
      <c r="Z28" s="4" t="s">
        <v>361</v>
      </c>
      <c r="AB28" s="3">
        <f t="shared" si="2"/>
        <v>1</v>
      </c>
      <c r="AC28" s="3">
        <f t="shared" si="3"/>
        <v>0</v>
      </c>
      <c r="AD28" s="3">
        <f t="shared" si="4"/>
        <v>0</v>
      </c>
      <c r="AE28" s="3">
        <f t="shared" si="5"/>
        <v>0</v>
      </c>
      <c r="AF28" s="3">
        <f t="shared" si="6"/>
        <v>0</v>
      </c>
      <c r="AG28" s="3">
        <f t="shared" si="7"/>
        <v>0</v>
      </c>
      <c r="AH28" s="3">
        <f t="shared" si="8"/>
        <v>1</v>
      </c>
      <c r="AI28" s="3">
        <f t="shared" si="9"/>
        <v>1</v>
      </c>
      <c r="AJ28" s="3">
        <f t="shared" si="10"/>
        <v>0</v>
      </c>
      <c r="AK28" s="3">
        <f t="shared" si="11"/>
        <v>1</v>
      </c>
      <c r="AL28" s="3">
        <f t="shared" si="12"/>
        <v>0</v>
      </c>
      <c r="AM28" s="3">
        <f t="shared" si="13"/>
        <v>1</v>
      </c>
      <c r="AN28" s="3">
        <f t="shared" si="14"/>
        <v>1</v>
      </c>
      <c r="AO28" s="3">
        <f t="shared" si="15"/>
        <v>1</v>
      </c>
      <c r="AP28" s="3">
        <f t="shared" si="16"/>
        <v>0</v>
      </c>
      <c r="AQ28" s="3">
        <f t="shared" si="17"/>
        <v>1</v>
      </c>
      <c r="AR28" s="3">
        <f t="shared" si="18"/>
        <v>1</v>
      </c>
      <c r="AS28" s="3">
        <f t="shared" si="19"/>
        <v>0</v>
      </c>
      <c r="AT28" s="3">
        <f t="shared" si="20"/>
        <v>1</v>
      </c>
      <c r="AU28" s="3">
        <f t="shared" si="21"/>
        <v>0</v>
      </c>
      <c r="AW28" s="3">
        <f t="shared" si="22"/>
        <v>1</v>
      </c>
      <c r="AX28" s="3">
        <f t="shared" si="23"/>
        <v>1</v>
      </c>
    </row>
    <row r="29" spans="1:50" x14ac:dyDescent="0.25">
      <c r="A29" s="8" t="s">
        <v>67</v>
      </c>
      <c r="B29" s="4">
        <f t="shared" si="0"/>
        <v>12</v>
      </c>
      <c r="C29" s="5">
        <f t="shared" si="1"/>
        <v>1</v>
      </c>
      <c r="D29" s="28" t="s">
        <v>364</v>
      </c>
      <c r="E29" s="4" t="s">
        <v>365</v>
      </c>
      <c r="F29" s="4" t="s">
        <v>351</v>
      </c>
      <c r="G29" s="4" t="s">
        <v>222</v>
      </c>
      <c r="H29" s="4" t="s">
        <v>366</v>
      </c>
      <c r="I29" s="4" t="s">
        <v>353</v>
      </c>
      <c r="J29" s="4" t="s">
        <v>213</v>
      </c>
      <c r="K29" s="4" t="s">
        <v>354</v>
      </c>
      <c r="L29" s="4" t="s">
        <v>372</v>
      </c>
      <c r="M29" s="4" t="s">
        <v>356</v>
      </c>
      <c r="N29" s="4" t="s">
        <v>357</v>
      </c>
      <c r="O29" s="4" t="s">
        <v>358</v>
      </c>
      <c r="P29" s="4" t="s">
        <v>347</v>
      </c>
      <c r="Q29" s="4" t="s">
        <v>359</v>
      </c>
      <c r="R29" s="4" t="s">
        <v>271</v>
      </c>
      <c r="S29" s="4" t="s">
        <v>361</v>
      </c>
      <c r="T29" s="4" t="s">
        <v>369</v>
      </c>
      <c r="U29" s="4" t="s">
        <v>370</v>
      </c>
      <c r="V29" s="4" t="s">
        <v>363</v>
      </c>
      <c r="W29" s="4" t="s">
        <v>286</v>
      </c>
      <c r="Y29" s="4" t="s">
        <v>361</v>
      </c>
      <c r="Z29" s="40" t="s">
        <v>354</v>
      </c>
      <c r="AB29" s="3">
        <f t="shared" si="2"/>
        <v>1</v>
      </c>
      <c r="AC29" s="3">
        <f t="shared" si="3"/>
        <v>0</v>
      </c>
      <c r="AD29" s="3">
        <f t="shared" si="4"/>
        <v>1</v>
      </c>
      <c r="AE29" s="3">
        <f t="shared" si="5"/>
        <v>1</v>
      </c>
      <c r="AF29" s="3">
        <f t="shared" si="6"/>
        <v>1</v>
      </c>
      <c r="AG29" s="3">
        <f t="shared" si="7"/>
        <v>0</v>
      </c>
      <c r="AH29" s="3">
        <f t="shared" si="8"/>
        <v>0</v>
      </c>
      <c r="AI29" s="3">
        <f t="shared" si="9"/>
        <v>0</v>
      </c>
      <c r="AJ29" s="3">
        <f t="shared" si="10"/>
        <v>1</v>
      </c>
      <c r="AK29" s="3">
        <f t="shared" si="11"/>
        <v>1</v>
      </c>
      <c r="AL29" s="3">
        <f t="shared" si="12"/>
        <v>0</v>
      </c>
      <c r="AM29" s="3">
        <f t="shared" si="13"/>
        <v>1</v>
      </c>
      <c r="AN29" s="3">
        <f t="shared" si="14"/>
        <v>1</v>
      </c>
      <c r="AO29" s="3">
        <f t="shared" si="15"/>
        <v>0</v>
      </c>
      <c r="AP29" s="3">
        <f t="shared" si="16"/>
        <v>1</v>
      </c>
      <c r="AQ29" s="3">
        <f t="shared" si="17"/>
        <v>1</v>
      </c>
      <c r="AR29" s="3">
        <f t="shared" si="18"/>
        <v>0</v>
      </c>
      <c r="AS29" s="3">
        <f t="shared" si="19"/>
        <v>0</v>
      </c>
      <c r="AT29" s="3">
        <f t="shared" si="20"/>
        <v>1</v>
      </c>
      <c r="AU29" s="3">
        <f t="shared" si="21"/>
        <v>1</v>
      </c>
      <c r="AW29" s="3">
        <f t="shared" si="22"/>
        <v>1</v>
      </c>
      <c r="AX29" s="3" t="e">
        <f t="shared" si="23"/>
        <v>#N/A</v>
      </c>
    </row>
    <row r="30" spans="1:50" x14ac:dyDescent="0.25">
      <c r="A30" s="8" t="s">
        <v>64</v>
      </c>
      <c r="B30" s="4">
        <f t="shared" si="0"/>
        <v>7</v>
      </c>
      <c r="C30" s="5">
        <f t="shared" si="1"/>
        <v>1</v>
      </c>
      <c r="D30" s="28" t="s">
        <v>216</v>
      </c>
      <c r="E30" s="4" t="s">
        <v>365</v>
      </c>
      <c r="F30" s="4" t="s">
        <v>351</v>
      </c>
      <c r="G30" s="4" t="s">
        <v>222</v>
      </c>
      <c r="H30" s="4" t="s">
        <v>352</v>
      </c>
      <c r="I30" s="4" t="s">
        <v>353</v>
      </c>
      <c r="J30" s="4" t="s">
        <v>367</v>
      </c>
      <c r="K30" s="4" t="s">
        <v>354</v>
      </c>
      <c r="L30" s="4" t="s">
        <v>355</v>
      </c>
      <c r="M30" s="4" t="s">
        <v>237</v>
      </c>
      <c r="N30" s="4" t="s">
        <v>357</v>
      </c>
      <c r="O30" s="4" t="s">
        <v>358</v>
      </c>
      <c r="P30" s="4" t="s">
        <v>368</v>
      </c>
      <c r="Q30" s="4" t="s">
        <v>359</v>
      </c>
      <c r="R30" s="4" t="s">
        <v>271</v>
      </c>
      <c r="S30" s="4" t="s">
        <v>361</v>
      </c>
      <c r="T30" s="4" t="s">
        <v>369</v>
      </c>
      <c r="U30" s="4" t="s">
        <v>370</v>
      </c>
      <c r="V30" s="4" t="s">
        <v>363</v>
      </c>
      <c r="W30" s="4" t="s">
        <v>371</v>
      </c>
      <c r="Y30" s="40" t="s">
        <v>353</v>
      </c>
      <c r="Z30" s="4" t="s">
        <v>363</v>
      </c>
      <c r="AB30" s="3">
        <f t="shared" si="2"/>
        <v>0</v>
      </c>
      <c r="AC30" s="3">
        <f t="shared" si="3"/>
        <v>0</v>
      </c>
      <c r="AD30" s="3">
        <f t="shared" si="4"/>
        <v>1</v>
      </c>
      <c r="AE30" s="3">
        <f t="shared" si="5"/>
        <v>1</v>
      </c>
      <c r="AF30" s="3">
        <f t="shared" si="6"/>
        <v>0</v>
      </c>
      <c r="AG30" s="3">
        <f t="shared" si="7"/>
        <v>0</v>
      </c>
      <c r="AH30" s="3">
        <f t="shared" si="8"/>
        <v>1</v>
      </c>
      <c r="AI30" s="3">
        <f t="shared" si="9"/>
        <v>0</v>
      </c>
      <c r="AJ30" s="3">
        <f t="shared" si="10"/>
        <v>0</v>
      </c>
      <c r="AK30" s="3">
        <f t="shared" si="11"/>
        <v>0</v>
      </c>
      <c r="AL30" s="3">
        <f t="shared" si="12"/>
        <v>0</v>
      </c>
      <c r="AM30" s="3">
        <f t="shared" si="13"/>
        <v>1</v>
      </c>
      <c r="AN30" s="3">
        <f t="shared" si="14"/>
        <v>0</v>
      </c>
      <c r="AO30" s="3">
        <f t="shared" si="15"/>
        <v>0</v>
      </c>
      <c r="AP30" s="3">
        <f t="shared" si="16"/>
        <v>1</v>
      </c>
      <c r="AQ30" s="3">
        <f t="shared" si="17"/>
        <v>1</v>
      </c>
      <c r="AR30" s="3">
        <f t="shared" si="18"/>
        <v>0</v>
      </c>
      <c r="AS30" s="3">
        <f t="shared" si="19"/>
        <v>0</v>
      </c>
      <c r="AT30" s="3">
        <f t="shared" si="20"/>
        <v>1</v>
      </c>
      <c r="AU30" s="3">
        <f t="shared" si="21"/>
        <v>0</v>
      </c>
      <c r="AW30" s="3" t="e">
        <f t="shared" si="22"/>
        <v>#N/A</v>
      </c>
      <c r="AX30" s="3">
        <f t="shared" si="23"/>
        <v>1</v>
      </c>
    </row>
    <row r="31" spans="1:50" x14ac:dyDescent="0.25">
      <c r="A31" s="8" t="s">
        <v>65</v>
      </c>
      <c r="B31" s="4">
        <f t="shared" si="0"/>
        <v>9</v>
      </c>
      <c r="C31" s="5">
        <f t="shared" si="1"/>
        <v>1</v>
      </c>
      <c r="D31" s="28" t="s">
        <v>364</v>
      </c>
      <c r="E31" s="4" t="s">
        <v>365</v>
      </c>
      <c r="F31" s="4" t="s">
        <v>351</v>
      </c>
      <c r="G31" s="4" t="s">
        <v>282</v>
      </c>
      <c r="H31" s="4" t="s">
        <v>366</v>
      </c>
      <c r="I31" s="4" t="s">
        <v>353</v>
      </c>
      <c r="J31" s="4" t="s">
        <v>367</v>
      </c>
      <c r="K31" s="4" t="s">
        <v>354</v>
      </c>
      <c r="L31" s="4" t="s">
        <v>372</v>
      </c>
      <c r="M31" s="4" t="s">
        <v>356</v>
      </c>
      <c r="N31" s="4" t="s">
        <v>357</v>
      </c>
      <c r="O31" s="4" t="s">
        <v>358</v>
      </c>
      <c r="P31" s="4" t="s">
        <v>368</v>
      </c>
      <c r="Q31" s="4" t="s">
        <v>359</v>
      </c>
      <c r="R31" s="4" t="s">
        <v>360</v>
      </c>
      <c r="S31" s="4" t="s">
        <v>361</v>
      </c>
      <c r="T31" s="4" t="s">
        <v>369</v>
      </c>
      <c r="U31" s="4" t="s">
        <v>370</v>
      </c>
      <c r="V31" s="4" t="s">
        <v>363</v>
      </c>
      <c r="W31" s="4" t="s">
        <v>371</v>
      </c>
      <c r="Y31" s="40" t="s">
        <v>359</v>
      </c>
      <c r="Z31" s="4" t="s">
        <v>351</v>
      </c>
      <c r="AB31" s="3">
        <f t="shared" si="2"/>
        <v>1</v>
      </c>
      <c r="AC31" s="3">
        <f t="shared" si="3"/>
        <v>0</v>
      </c>
      <c r="AD31" s="3">
        <f t="shared" si="4"/>
        <v>1</v>
      </c>
      <c r="AE31" s="3">
        <f t="shared" si="5"/>
        <v>0</v>
      </c>
      <c r="AF31" s="3">
        <f t="shared" si="6"/>
        <v>1</v>
      </c>
      <c r="AG31" s="3">
        <f t="shared" si="7"/>
        <v>0</v>
      </c>
      <c r="AH31" s="3">
        <f t="shared" si="8"/>
        <v>1</v>
      </c>
      <c r="AI31" s="3">
        <f t="shared" si="9"/>
        <v>0</v>
      </c>
      <c r="AJ31" s="3">
        <f t="shared" si="10"/>
        <v>1</v>
      </c>
      <c r="AK31" s="3">
        <f t="shared" si="11"/>
        <v>1</v>
      </c>
      <c r="AL31" s="3">
        <f t="shared" si="12"/>
        <v>0</v>
      </c>
      <c r="AM31" s="3">
        <f t="shared" si="13"/>
        <v>1</v>
      </c>
      <c r="AN31" s="3">
        <f t="shared" si="14"/>
        <v>0</v>
      </c>
      <c r="AO31" s="3">
        <f t="shared" si="15"/>
        <v>0</v>
      </c>
      <c r="AP31" s="3">
        <f t="shared" si="16"/>
        <v>0</v>
      </c>
      <c r="AQ31" s="3">
        <f t="shared" si="17"/>
        <v>1</v>
      </c>
      <c r="AR31" s="3">
        <f t="shared" si="18"/>
        <v>0</v>
      </c>
      <c r="AS31" s="3">
        <f t="shared" si="19"/>
        <v>0</v>
      </c>
      <c r="AT31" s="3">
        <f t="shared" si="20"/>
        <v>1</v>
      </c>
      <c r="AU31" s="3">
        <f t="shared" si="21"/>
        <v>0</v>
      </c>
      <c r="AW31" s="3" t="e">
        <f t="shared" si="22"/>
        <v>#N/A</v>
      </c>
      <c r="AX31" s="3">
        <f t="shared" si="23"/>
        <v>1</v>
      </c>
    </row>
    <row r="32" spans="1:50" x14ac:dyDescent="0.25">
      <c r="A32" s="8" t="s">
        <v>87</v>
      </c>
      <c r="B32" s="4">
        <f t="shared" si="0"/>
        <v>11</v>
      </c>
      <c r="C32" s="5">
        <f t="shared" si="1"/>
        <v>0</v>
      </c>
      <c r="D32" s="28" t="s">
        <v>364</v>
      </c>
      <c r="E32" s="4" t="s">
        <v>365</v>
      </c>
      <c r="F32" s="4" t="s">
        <v>351</v>
      </c>
      <c r="G32" s="4" t="s">
        <v>282</v>
      </c>
      <c r="H32" s="4" t="s">
        <v>366</v>
      </c>
      <c r="I32" s="4" t="s">
        <v>353</v>
      </c>
      <c r="J32" s="4" t="s">
        <v>367</v>
      </c>
      <c r="K32" s="4" t="s">
        <v>354</v>
      </c>
      <c r="L32" s="4" t="s">
        <v>372</v>
      </c>
      <c r="M32" s="4" t="s">
        <v>356</v>
      </c>
      <c r="N32" s="4" t="s">
        <v>176</v>
      </c>
      <c r="O32" s="4" t="s">
        <v>358</v>
      </c>
      <c r="P32" s="4" t="s">
        <v>347</v>
      </c>
      <c r="Q32" s="4" t="s">
        <v>359</v>
      </c>
      <c r="R32" s="4" t="s">
        <v>360</v>
      </c>
      <c r="S32" s="4" t="s">
        <v>361</v>
      </c>
      <c r="T32" s="4" t="s">
        <v>369</v>
      </c>
      <c r="U32" s="4" t="s">
        <v>370</v>
      </c>
      <c r="V32" s="4" t="s">
        <v>363</v>
      </c>
      <c r="W32" s="4" t="s">
        <v>371</v>
      </c>
      <c r="Y32" s="40" t="s">
        <v>360</v>
      </c>
      <c r="Z32" s="40" t="s">
        <v>369</v>
      </c>
      <c r="AB32" s="3">
        <f t="shared" si="2"/>
        <v>1</v>
      </c>
      <c r="AC32" s="3">
        <f t="shared" si="3"/>
        <v>0</v>
      </c>
      <c r="AD32" s="3">
        <f t="shared" si="4"/>
        <v>1</v>
      </c>
      <c r="AE32" s="3">
        <f t="shared" si="5"/>
        <v>0</v>
      </c>
      <c r="AF32" s="3">
        <f t="shared" si="6"/>
        <v>1</v>
      </c>
      <c r="AG32" s="3">
        <f t="shared" si="7"/>
        <v>0</v>
      </c>
      <c r="AH32" s="3">
        <f t="shared" si="8"/>
        <v>1</v>
      </c>
      <c r="AI32" s="3">
        <f t="shared" si="9"/>
        <v>0</v>
      </c>
      <c r="AJ32" s="3">
        <f t="shared" si="10"/>
        <v>1</v>
      </c>
      <c r="AK32" s="3">
        <f t="shared" si="11"/>
        <v>1</v>
      </c>
      <c r="AL32" s="3">
        <f t="shared" si="12"/>
        <v>1</v>
      </c>
      <c r="AM32" s="3">
        <f t="shared" si="13"/>
        <v>1</v>
      </c>
      <c r="AN32" s="3">
        <f t="shared" si="14"/>
        <v>1</v>
      </c>
      <c r="AO32" s="3">
        <f t="shared" si="15"/>
        <v>0</v>
      </c>
      <c r="AP32" s="3">
        <f t="shared" si="16"/>
        <v>0</v>
      </c>
      <c r="AQ32" s="3">
        <f t="shared" si="17"/>
        <v>1</v>
      </c>
      <c r="AR32" s="3">
        <f t="shared" si="18"/>
        <v>0</v>
      </c>
      <c r="AS32" s="3">
        <f t="shared" si="19"/>
        <v>0</v>
      </c>
      <c r="AT32" s="3">
        <f t="shared" si="20"/>
        <v>1</v>
      </c>
      <c r="AU32" s="3">
        <f t="shared" si="21"/>
        <v>0</v>
      </c>
      <c r="AW32" s="3" t="e">
        <f t="shared" si="22"/>
        <v>#N/A</v>
      </c>
      <c r="AX32" s="3" t="e">
        <f t="shared" si="23"/>
        <v>#N/A</v>
      </c>
    </row>
    <row r="33" spans="1:50" x14ac:dyDescent="0.25">
      <c r="A33" s="8" t="s">
        <v>78</v>
      </c>
      <c r="B33" s="4">
        <f t="shared" si="0"/>
        <v>12</v>
      </c>
      <c r="C33" s="5">
        <f t="shared" si="1"/>
        <v>1</v>
      </c>
      <c r="D33" s="28" t="s">
        <v>364</v>
      </c>
      <c r="E33" s="4" t="s">
        <v>365</v>
      </c>
      <c r="F33" s="4" t="s">
        <v>351</v>
      </c>
      <c r="G33" s="4" t="s">
        <v>282</v>
      </c>
      <c r="H33" s="4" t="s">
        <v>366</v>
      </c>
      <c r="I33" s="4" t="s">
        <v>353</v>
      </c>
      <c r="J33" s="4" t="s">
        <v>367</v>
      </c>
      <c r="K33" s="4" t="s">
        <v>177</v>
      </c>
      <c r="L33" s="4" t="s">
        <v>372</v>
      </c>
      <c r="M33" s="4" t="s">
        <v>356</v>
      </c>
      <c r="N33" s="4" t="s">
        <v>176</v>
      </c>
      <c r="O33" s="4" t="s">
        <v>358</v>
      </c>
      <c r="P33" s="4" t="s">
        <v>347</v>
      </c>
      <c r="Q33" s="4" t="s">
        <v>359</v>
      </c>
      <c r="R33" s="4" t="s">
        <v>360</v>
      </c>
      <c r="S33" s="4" t="s">
        <v>361</v>
      </c>
      <c r="T33" s="4" t="s">
        <v>369</v>
      </c>
      <c r="U33" s="4" t="s">
        <v>370</v>
      </c>
      <c r="V33" s="4" t="s">
        <v>363</v>
      </c>
      <c r="W33" s="4" t="s">
        <v>371</v>
      </c>
      <c r="Y33" s="40" t="s">
        <v>369</v>
      </c>
      <c r="Z33" s="4" t="s">
        <v>361</v>
      </c>
      <c r="AB33" s="3">
        <f t="shared" si="2"/>
        <v>1</v>
      </c>
      <c r="AC33" s="3">
        <f t="shared" si="3"/>
        <v>0</v>
      </c>
      <c r="AD33" s="3">
        <f t="shared" si="4"/>
        <v>1</v>
      </c>
      <c r="AE33" s="3">
        <f t="shared" si="5"/>
        <v>0</v>
      </c>
      <c r="AF33" s="3">
        <f t="shared" si="6"/>
        <v>1</v>
      </c>
      <c r="AG33" s="3">
        <f t="shared" si="7"/>
        <v>0</v>
      </c>
      <c r="AH33" s="3">
        <f t="shared" si="8"/>
        <v>1</v>
      </c>
      <c r="AI33" s="3">
        <f t="shared" si="9"/>
        <v>1</v>
      </c>
      <c r="AJ33" s="3">
        <f t="shared" si="10"/>
        <v>1</v>
      </c>
      <c r="AK33" s="3">
        <f t="shared" si="11"/>
        <v>1</v>
      </c>
      <c r="AL33" s="3">
        <f t="shared" si="12"/>
        <v>1</v>
      </c>
      <c r="AM33" s="3">
        <f t="shared" si="13"/>
        <v>1</v>
      </c>
      <c r="AN33" s="3">
        <f t="shared" si="14"/>
        <v>1</v>
      </c>
      <c r="AO33" s="3">
        <f t="shared" si="15"/>
        <v>0</v>
      </c>
      <c r="AP33" s="3">
        <f t="shared" si="16"/>
        <v>0</v>
      </c>
      <c r="AQ33" s="3">
        <f t="shared" si="17"/>
        <v>1</v>
      </c>
      <c r="AR33" s="3">
        <f t="shared" si="18"/>
        <v>0</v>
      </c>
      <c r="AS33" s="3">
        <f t="shared" si="19"/>
        <v>0</v>
      </c>
      <c r="AT33" s="3">
        <f t="shared" si="20"/>
        <v>1</v>
      </c>
      <c r="AU33" s="3">
        <f t="shared" si="21"/>
        <v>0</v>
      </c>
      <c r="AW33" s="3" t="e">
        <f t="shared" si="22"/>
        <v>#N/A</v>
      </c>
      <c r="AX33" s="3">
        <f t="shared" si="23"/>
        <v>1</v>
      </c>
    </row>
    <row r="34" spans="1:50" x14ac:dyDescent="0.25">
      <c r="A34" s="8" t="s">
        <v>68</v>
      </c>
      <c r="B34" s="4">
        <f t="shared" si="0"/>
        <v>8</v>
      </c>
      <c r="C34" s="5">
        <f t="shared" si="1"/>
        <v>1</v>
      </c>
      <c r="D34" s="28" t="s">
        <v>216</v>
      </c>
      <c r="E34" s="4" t="s">
        <v>365</v>
      </c>
      <c r="F34" s="4" t="s">
        <v>351</v>
      </c>
      <c r="G34" s="4" t="s">
        <v>282</v>
      </c>
      <c r="H34" s="4" t="s">
        <v>366</v>
      </c>
      <c r="I34" s="4" t="s">
        <v>353</v>
      </c>
      <c r="J34" s="4" t="s">
        <v>367</v>
      </c>
      <c r="K34" s="4" t="s">
        <v>354</v>
      </c>
      <c r="L34" s="4" t="s">
        <v>372</v>
      </c>
      <c r="M34" s="4" t="s">
        <v>356</v>
      </c>
      <c r="N34" s="4" t="s">
        <v>357</v>
      </c>
      <c r="O34" s="4" t="s">
        <v>358</v>
      </c>
      <c r="P34" s="4" t="s">
        <v>368</v>
      </c>
      <c r="Q34" s="4" t="s">
        <v>359</v>
      </c>
      <c r="R34" s="4" t="s">
        <v>271</v>
      </c>
      <c r="S34" s="4" t="s">
        <v>361</v>
      </c>
      <c r="T34" s="4" t="s">
        <v>369</v>
      </c>
      <c r="U34" s="4" t="s">
        <v>370</v>
      </c>
      <c r="V34" s="4" t="s">
        <v>125</v>
      </c>
      <c r="W34" s="4" t="s">
        <v>371</v>
      </c>
      <c r="Y34" s="40" t="s">
        <v>359</v>
      </c>
      <c r="Z34" s="4" t="s">
        <v>351</v>
      </c>
      <c r="AB34" s="3">
        <f t="shared" si="2"/>
        <v>0</v>
      </c>
      <c r="AC34" s="3">
        <f t="shared" si="3"/>
        <v>0</v>
      </c>
      <c r="AD34" s="3">
        <f t="shared" si="4"/>
        <v>1</v>
      </c>
      <c r="AE34" s="3">
        <f t="shared" si="5"/>
        <v>0</v>
      </c>
      <c r="AF34" s="3">
        <f t="shared" si="6"/>
        <v>1</v>
      </c>
      <c r="AG34" s="3">
        <f t="shared" si="7"/>
        <v>0</v>
      </c>
      <c r="AH34" s="3">
        <f t="shared" si="8"/>
        <v>1</v>
      </c>
      <c r="AI34" s="3">
        <f t="shared" si="9"/>
        <v>0</v>
      </c>
      <c r="AJ34" s="3">
        <f t="shared" si="10"/>
        <v>1</v>
      </c>
      <c r="AK34" s="3">
        <f t="shared" si="11"/>
        <v>1</v>
      </c>
      <c r="AL34" s="3">
        <f t="shared" si="12"/>
        <v>0</v>
      </c>
      <c r="AM34" s="3">
        <f t="shared" si="13"/>
        <v>1</v>
      </c>
      <c r="AN34" s="3">
        <f t="shared" si="14"/>
        <v>0</v>
      </c>
      <c r="AO34" s="3">
        <f t="shared" si="15"/>
        <v>0</v>
      </c>
      <c r="AP34" s="3">
        <f t="shared" si="16"/>
        <v>1</v>
      </c>
      <c r="AQ34" s="3">
        <f t="shared" si="17"/>
        <v>1</v>
      </c>
      <c r="AR34" s="3">
        <f t="shared" si="18"/>
        <v>0</v>
      </c>
      <c r="AS34" s="3">
        <f t="shared" si="19"/>
        <v>0</v>
      </c>
      <c r="AT34" s="3">
        <f t="shared" si="20"/>
        <v>0</v>
      </c>
      <c r="AU34" s="3">
        <f t="shared" si="21"/>
        <v>0</v>
      </c>
      <c r="AW34" s="3" t="e">
        <f t="shared" si="22"/>
        <v>#N/A</v>
      </c>
      <c r="AX34" s="3">
        <f t="shared" si="23"/>
        <v>1</v>
      </c>
    </row>
    <row r="35" spans="1:50" x14ac:dyDescent="0.25">
      <c r="A35" s="8" t="s">
        <v>57</v>
      </c>
      <c r="B35" s="4">
        <f t="shared" si="0"/>
        <v>9</v>
      </c>
      <c r="C35" s="5">
        <f t="shared" si="1"/>
        <v>1</v>
      </c>
      <c r="D35" s="28" t="s">
        <v>364</v>
      </c>
      <c r="E35" s="4" t="s">
        <v>365</v>
      </c>
      <c r="F35" s="4" t="s">
        <v>351</v>
      </c>
      <c r="G35" s="4" t="s">
        <v>282</v>
      </c>
      <c r="H35" s="4" t="s">
        <v>352</v>
      </c>
      <c r="I35" s="4" t="s">
        <v>353</v>
      </c>
      <c r="J35" s="4" t="s">
        <v>367</v>
      </c>
      <c r="K35" s="4" t="s">
        <v>354</v>
      </c>
      <c r="L35" s="4" t="s">
        <v>372</v>
      </c>
      <c r="M35" s="4" t="s">
        <v>356</v>
      </c>
      <c r="N35" s="4" t="s">
        <v>357</v>
      </c>
      <c r="O35" s="4" t="s">
        <v>358</v>
      </c>
      <c r="P35" s="4" t="s">
        <v>347</v>
      </c>
      <c r="Q35" s="4" t="s">
        <v>359</v>
      </c>
      <c r="R35" s="4" t="s">
        <v>360</v>
      </c>
      <c r="S35" s="4" t="s">
        <v>361</v>
      </c>
      <c r="T35" s="4" t="s">
        <v>369</v>
      </c>
      <c r="U35" s="4" t="s">
        <v>370</v>
      </c>
      <c r="V35" s="4" t="s">
        <v>363</v>
      </c>
      <c r="W35" s="4" t="s">
        <v>371</v>
      </c>
      <c r="Y35" s="4" t="s">
        <v>367</v>
      </c>
      <c r="Z35" s="40" t="s">
        <v>370</v>
      </c>
      <c r="AB35" s="3">
        <f t="shared" si="2"/>
        <v>1</v>
      </c>
      <c r="AC35" s="3">
        <f t="shared" si="3"/>
        <v>0</v>
      </c>
      <c r="AD35" s="3">
        <f t="shared" si="4"/>
        <v>1</v>
      </c>
      <c r="AE35" s="3">
        <f t="shared" si="5"/>
        <v>0</v>
      </c>
      <c r="AF35" s="3">
        <f t="shared" si="6"/>
        <v>0</v>
      </c>
      <c r="AG35" s="3">
        <f t="shared" si="7"/>
        <v>0</v>
      </c>
      <c r="AH35" s="3">
        <f t="shared" si="8"/>
        <v>1</v>
      </c>
      <c r="AI35" s="3">
        <f t="shared" si="9"/>
        <v>0</v>
      </c>
      <c r="AJ35" s="3">
        <f t="shared" si="10"/>
        <v>1</v>
      </c>
      <c r="AK35" s="3">
        <f t="shared" si="11"/>
        <v>1</v>
      </c>
      <c r="AL35" s="3">
        <f t="shared" si="12"/>
        <v>0</v>
      </c>
      <c r="AM35" s="3">
        <f t="shared" si="13"/>
        <v>1</v>
      </c>
      <c r="AN35" s="3">
        <f t="shared" si="14"/>
        <v>1</v>
      </c>
      <c r="AO35" s="3">
        <f t="shared" si="15"/>
        <v>0</v>
      </c>
      <c r="AP35" s="3">
        <f t="shared" si="16"/>
        <v>0</v>
      </c>
      <c r="AQ35" s="3">
        <f t="shared" si="17"/>
        <v>1</v>
      </c>
      <c r="AR35" s="3">
        <f t="shared" si="18"/>
        <v>0</v>
      </c>
      <c r="AS35" s="3">
        <f t="shared" si="19"/>
        <v>0</v>
      </c>
      <c r="AT35" s="3">
        <f t="shared" si="20"/>
        <v>1</v>
      </c>
      <c r="AU35" s="3">
        <f t="shared" si="21"/>
        <v>0</v>
      </c>
      <c r="AW35" s="3">
        <f t="shared" si="22"/>
        <v>1</v>
      </c>
      <c r="AX35" s="3" t="e">
        <f t="shared" si="23"/>
        <v>#N/A</v>
      </c>
    </row>
    <row r="36" spans="1:50" x14ac:dyDescent="0.25">
      <c r="A36" s="8" t="s">
        <v>88</v>
      </c>
      <c r="B36" s="4">
        <f t="shared" si="0"/>
        <v>10</v>
      </c>
      <c r="C36" s="5">
        <f t="shared" si="1"/>
        <v>1</v>
      </c>
      <c r="D36" s="28" t="s">
        <v>364</v>
      </c>
      <c r="E36" s="4" t="s">
        <v>365</v>
      </c>
      <c r="F36" s="4" t="s">
        <v>351</v>
      </c>
      <c r="G36" s="4" t="s">
        <v>282</v>
      </c>
      <c r="H36" s="4" t="s">
        <v>352</v>
      </c>
      <c r="I36" s="4" t="s">
        <v>353</v>
      </c>
      <c r="J36" s="4" t="s">
        <v>367</v>
      </c>
      <c r="K36" s="4" t="s">
        <v>354</v>
      </c>
      <c r="L36" s="4" t="s">
        <v>372</v>
      </c>
      <c r="M36" s="4" t="s">
        <v>356</v>
      </c>
      <c r="N36" s="4" t="s">
        <v>357</v>
      </c>
      <c r="O36" s="4" t="s">
        <v>358</v>
      </c>
      <c r="P36" s="4" t="s">
        <v>347</v>
      </c>
      <c r="Q36" s="4" t="s">
        <v>359</v>
      </c>
      <c r="R36" s="4" t="s">
        <v>360</v>
      </c>
      <c r="S36" s="4" t="s">
        <v>361</v>
      </c>
      <c r="T36" s="4" t="s">
        <v>362</v>
      </c>
      <c r="U36" s="4" t="s">
        <v>370</v>
      </c>
      <c r="V36" s="4" t="s">
        <v>363</v>
      </c>
      <c r="W36" s="4" t="s">
        <v>371</v>
      </c>
      <c r="Y36" s="40" t="s">
        <v>282</v>
      </c>
      <c r="Z36" s="4" t="s">
        <v>358</v>
      </c>
      <c r="AB36" s="3">
        <f t="shared" si="2"/>
        <v>1</v>
      </c>
      <c r="AC36" s="3">
        <f t="shared" si="3"/>
        <v>0</v>
      </c>
      <c r="AD36" s="3">
        <f t="shared" si="4"/>
        <v>1</v>
      </c>
      <c r="AE36" s="3">
        <f t="shared" si="5"/>
        <v>0</v>
      </c>
      <c r="AF36" s="3">
        <f t="shared" si="6"/>
        <v>0</v>
      </c>
      <c r="AG36" s="3">
        <f t="shared" si="7"/>
        <v>0</v>
      </c>
      <c r="AH36" s="3">
        <f t="shared" si="8"/>
        <v>1</v>
      </c>
      <c r="AI36" s="3">
        <f t="shared" si="9"/>
        <v>0</v>
      </c>
      <c r="AJ36" s="3">
        <f t="shared" si="10"/>
        <v>1</v>
      </c>
      <c r="AK36" s="3">
        <f t="shared" si="11"/>
        <v>1</v>
      </c>
      <c r="AL36" s="3">
        <f t="shared" si="12"/>
        <v>0</v>
      </c>
      <c r="AM36" s="3">
        <f t="shared" si="13"/>
        <v>1</v>
      </c>
      <c r="AN36" s="3">
        <f t="shared" si="14"/>
        <v>1</v>
      </c>
      <c r="AO36" s="3">
        <f t="shared" si="15"/>
        <v>0</v>
      </c>
      <c r="AP36" s="3">
        <f t="shared" si="16"/>
        <v>0</v>
      </c>
      <c r="AQ36" s="3">
        <f t="shared" si="17"/>
        <v>1</v>
      </c>
      <c r="AR36" s="3">
        <f t="shared" si="18"/>
        <v>1</v>
      </c>
      <c r="AS36" s="3">
        <f t="shared" si="19"/>
        <v>0</v>
      </c>
      <c r="AT36" s="3">
        <f t="shared" si="20"/>
        <v>1</v>
      </c>
      <c r="AU36" s="3">
        <f t="shared" si="21"/>
        <v>0</v>
      </c>
      <c r="AW36" s="3" t="e">
        <f t="shared" si="22"/>
        <v>#N/A</v>
      </c>
      <c r="AX36" s="3">
        <f t="shared" si="23"/>
        <v>1</v>
      </c>
    </row>
    <row r="37" spans="1:50" x14ac:dyDescent="0.25">
      <c r="A37" s="8" t="s">
        <v>97</v>
      </c>
      <c r="B37" s="45">
        <v>4</v>
      </c>
      <c r="C37" s="5">
        <f t="shared" si="1"/>
        <v>0</v>
      </c>
      <c r="D37" s="28" t="s">
        <v>139</v>
      </c>
      <c r="E37" s="4" t="s">
        <v>139</v>
      </c>
      <c r="F37" s="4" t="s">
        <v>139</v>
      </c>
      <c r="G37" s="4" t="s">
        <v>139</v>
      </c>
      <c r="H37" s="4" t="s">
        <v>139</v>
      </c>
      <c r="I37" s="4" t="s">
        <v>139</v>
      </c>
      <c r="J37" s="4" t="s">
        <v>139</v>
      </c>
      <c r="K37" s="4" t="s">
        <v>139</v>
      </c>
      <c r="L37" s="4" t="s">
        <v>139</v>
      </c>
      <c r="M37" s="4" t="s">
        <v>139</v>
      </c>
      <c r="N37" s="4" t="s">
        <v>139</v>
      </c>
      <c r="O37" s="4" t="s">
        <v>139</v>
      </c>
      <c r="P37" s="4" t="s">
        <v>139</v>
      </c>
      <c r="Q37" s="4" t="s">
        <v>139</v>
      </c>
      <c r="R37" s="4" t="s">
        <v>139</v>
      </c>
      <c r="S37" s="4" t="s">
        <v>139</v>
      </c>
      <c r="T37" s="4" t="s">
        <v>139</v>
      </c>
      <c r="U37" s="4" t="s">
        <v>139</v>
      </c>
      <c r="V37" s="4" t="s">
        <v>139</v>
      </c>
      <c r="W37" s="4" t="s">
        <v>139</v>
      </c>
      <c r="Y37" s="40" t="s">
        <v>139</v>
      </c>
      <c r="Z37" s="40" t="s">
        <v>139</v>
      </c>
      <c r="AB37" s="3">
        <f t="shared" si="2"/>
        <v>0</v>
      </c>
      <c r="AC37" s="3">
        <f t="shared" si="3"/>
        <v>0</v>
      </c>
      <c r="AD37" s="3">
        <f t="shared" si="4"/>
        <v>0</v>
      </c>
      <c r="AE37" s="3">
        <f t="shared" si="5"/>
        <v>0</v>
      </c>
      <c r="AF37" s="3">
        <f t="shared" si="6"/>
        <v>0</v>
      </c>
      <c r="AG37" s="3">
        <f t="shared" si="7"/>
        <v>0</v>
      </c>
      <c r="AH37" s="3">
        <f t="shared" si="8"/>
        <v>0</v>
      </c>
      <c r="AI37" s="3">
        <f t="shared" si="9"/>
        <v>0</v>
      </c>
      <c r="AJ37" s="3">
        <f t="shared" si="10"/>
        <v>0</v>
      </c>
      <c r="AK37" s="3">
        <f t="shared" si="11"/>
        <v>0</v>
      </c>
      <c r="AL37" s="3">
        <f t="shared" si="12"/>
        <v>0</v>
      </c>
      <c r="AM37" s="3">
        <f t="shared" si="13"/>
        <v>0</v>
      </c>
      <c r="AN37" s="3">
        <f t="shared" si="14"/>
        <v>0</v>
      </c>
      <c r="AO37" s="3">
        <f t="shared" si="15"/>
        <v>0</v>
      </c>
      <c r="AP37" s="3">
        <f t="shared" si="16"/>
        <v>0</v>
      </c>
      <c r="AQ37" s="3">
        <f t="shared" si="17"/>
        <v>0</v>
      </c>
      <c r="AR37" s="3">
        <f t="shared" si="18"/>
        <v>0</v>
      </c>
      <c r="AS37" s="3">
        <f t="shared" si="19"/>
        <v>0</v>
      </c>
      <c r="AT37" s="3">
        <f t="shared" si="20"/>
        <v>0</v>
      </c>
      <c r="AU37" s="3">
        <f t="shared" si="21"/>
        <v>0</v>
      </c>
      <c r="AW37" s="3" t="e">
        <f t="shared" si="22"/>
        <v>#N/A</v>
      </c>
      <c r="AX37" s="3" t="e">
        <f t="shared" si="23"/>
        <v>#N/A</v>
      </c>
    </row>
    <row r="38" spans="1:50" x14ac:dyDescent="0.25">
      <c r="A38" s="8" t="s">
        <v>138</v>
      </c>
      <c r="B38" s="4">
        <f t="shared" si="0"/>
        <v>11</v>
      </c>
      <c r="C38" s="5">
        <f t="shared" si="1"/>
        <v>2</v>
      </c>
      <c r="D38" s="28" t="s">
        <v>364</v>
      </c>
      <c r="E38" s="4" t="s">
        <v>365</v>
      </c>
      <c r="F38" s="4" t="s">
        <v>351</v>
      </c>
      <c r="G38" s="4" t="s">
        <v>282</v>
      </c>
      <c r="H38" s="4" t="s">
        <v>352</v>
      </c>
      <c r="I38" s="4" t="s">
        <v>353</v>
      </c>
      <c r="J38" s="4" t="s">
        <v>367</v>
      </c>
      <c r="K38" s="4" t="s">
        <v>177</v>
      </c>
      <c r="L38" s="4" t="s">
        <v>372</v>
      </c>
      <c r="M38" s="4" t="s">
        <v>139</v>
      </c>
      <c r="N38" s="4" t="s">
        <v>176</v>
      </c>
      <c r="O38" s="4" t="s">
        <v>373</v>
      </c>
      <c r="P38" s="4" t="s">
        <v>347</v>
      </c>
      <c r="Q38" s="4" t="s">
        <v>162</v>
      </c>
      <c r="R38" s="4" t="s">
        <v>360</v>
      </c>
      <c r="S38" s="4" t="s">
        <v>361</v>
      </c>
      <c r="T38" s="4" t="s">
        <v>362</v>
      </c>
      <c r="U38" s="4" t="s">
        <v>370</v>
      </c>
      <c r="V38" s="4" t="s">
        <v>125</v>
      </c>
      <c r="W38" s="4" t="s">
        <v>286</v>
      </c>
      <c r="Y38" s="4" t="s">
        <v>361</v>
      </c>
      <c r="Z38" s="4" t="s">
        <v>347</v>
      </c>
      <c r="AB38" s="3">
        <f t="shared" si="2"/>
        <v>1</v>
      </c>
      <c r="AC38" s="3">
        <f t="shared" si="3"/>
        <v>0</v>
      </c>
      <c r="AD38" s="3">
        <f t="shared" si="4"/>
        <v>1</v>
      </c>
      <c r="AE38" s="3">
        <f t="shared" si="5"/>
        <v>0</v>
      </c>
      <c r="AF38" s="3">
        <f t="shared" si="6"/>
        <v>0</v>
      </c>
      <c r="AG38" s="3">
        <f t="shared" si="7"/>
        <v>0</v>
      </c>
      <c r="AH38" s="3">
        <f t="shared" si="8"/>
        <v>1</v>
      </c>
      <c r="AI38" s="3">
        <f t="shared" si="9"/>
        <v>1</v>
      </c>
      <c r="AJ38" s="3">
        <f t="shared" si="10"/>
        <v>1</v>
      </c>
      <c r="AK38" s="3">
        <f t="shared" si="11"/>
        <v>0</v>
      </c>
      <c r="AL38" s="3">
        <f t="shared" si="12"/>
        <v>1</v>
      </c>
      <c r="AM38" s="3">
        <f t="shared" si="13"/>
        <v>0</v>
      </c>
      <c r="AN38" s="3">
        <f t="shared" si="14"/>
        <v>1</v>
      </c>
      <c r="AO38" s="3">
        <f t="shared" si="15"/>
        <v>1</v>
      </c>
      <c r="AP38" s="3">
        <f t="shared" si="16"/>
        <v>0</v>
      </c>
      <c r="AQ38" s="3">
        <f t="shared" si="17"/>
        <v>1</v>
      </c>
      <c r="AR38" s="3">
        <f t="shared" si="18"/>
        <v>1</v>
      </c>
      <c r="AS38" s="3">
        <f t="shared" si="19"/>
        <v>0</v>
      </c>
      <c r="AT38" s="3">
        <f t="shared" si="20"/>
        <v>0</v>
      </c>
      <c r="AU38" s="3">
        <f t="shared" si="21"/>
        <v>1</v>
      </c>
      <c r="AW38" s="3">
        <f t="shared" si="22"/>
        <v>1</v>
      </c>
      <c r="AX38" s="3">
        <f t="shared" si="23"/>
        <v>1</v>
      </c>
    </row>
    <row r="39" spans="1:50" x14ac:dyDescent="0.25">
      <c r="A39" s="8" t="s">
        <v>59</v>
      </c>
      <c r="B39" s="4">
        <f t="shared" si="0"/>
        <v>8</v>
      </c>
      <c r="C39" s="5">
        <f t="shared" si="1"/>
        <v>2</v>
      </c>
      <c r="D39" s="28" t="s">
        <v>216</v>
      </c>
      <c r="E39" s="4" t="s">
        <v>365</v>
      </c>
      <c r="F39" s="4" t="s">
        <v>351</v>
      </c>
      <c r="G39" s="4" t="s">
        <v>282</v>
      </c>
      <c r="H39" s="4" t="s">
        <v>366</v>
      </c>
      <c r="I39" s="4" t="s">
        <v>353</v>
      </c>
      <c r="J39" s="4" t="s">
        <v>213</v>
      </c>
      <c r="K39" s="4" t="s">
        <v>354</v>
      </c>
      <c r="L39" s="4" t="s">
        <v>372</v>
      </c>
      <c r="M39" s="4" t="s">
        <v>356</v>
      </c>
      <c r="N39" s="4" t="s">
        <v>357</v>
      </c>
      <c r="O39" s="4" t="s">
        <v>358</v>
      </c>
      <c r="P39" s="4" t="s">
        <v>368</v>
      </c>
      <c r="Q39" s="4" t="s">
        <v>162</v>
      </c>
      <c r="R39" s="4" t="s">
        <v>360</v>
      </c>
      <c r="S39" s="4" t="s">
        <v>361</v>
      </c>
      <c r="T39" s="4" t="s">
        <v>369</v>
      </c>
      <c r="U39" s="4" t="s">
        <v>370</v>
      </c>
      <c r="V39" s="4" t="s">
        <v>363</v>
      </c>
      <c r="W39" s="4" t="s">
        <v>371</v>
      </c>
      <c r="Y39" s="4" t="s">
        <v>361</v>
      </c>
      <c r="Z39" s="4" t="s">
        <v>351</v>
      </c>
      <c r="AB39" s="3">
        <f t="shared" si="2"/>
        <v>0</v>
      </c>
      <c r="AC39" s="3">
        <f t="shared" si="3"/>
        <v>0</v>
      </c>
      <c r="AD39" s="3">
        <f t="shared" si="4"/>
        <v>1</v>
      </c>
      <c r="AE39" s="3">
        <f t="shared" si="5"/>
        <v>0</v>
      </c>
      <c r="AF39" s="3">
        <f t="shared" si="6"/>
        <v>1</v>
      </c>
      <c r="AG39" s="3">
        <f t="shared" si="7"/>
        <v>0</v>
      </c>
      <c r="AH39" s="3">
        <f t="shared" si="8"/>
        <v>0</v>
      </c>
      <c r="AI39" s="3">
        <f t="shared" si="9"/>
        <v>0</v>
      </c>
      <c r="AJ39" s="3">
        <f t="shared" si="10"/>
        <v>1</v>
      </c>
      <c r="AK39" s="3">
        <f t="shared" si="11"/>
        <v>1</v>
      </c>
      <c r="AL39" s="3">
        <f t="shared" si="12"/>
        <v>0</v>
      </c>
      <c r="AM39" s="3">
        <f t="shared" si="13"/>
        <v>1</v>
      </c>
      <c r="AN39" s="3">
        <f t="shared" si="14"/>
        <v>0</v>
      </c>
      <c r="AO39" s="3">
        <f t="shared" si="15"/>
        <v>1</v>
      </c>
      <c r="AP39" s="3">
        <f t="shared" si="16"/>
        <v>0</v>
      </c>
      <c r="AQ39" s="3">
        <f t="shared" si="17"/>
        <v>1</v>
      </c>
      <c r="AR39" s="3">
        <f t="shared" si="18"/>
        <v>0</v>
      </c>
      <c r="AS39" s="3">
        <f t="shared" si="19"/>
        <v>0</v>
      </c>
      <c r="AT39" s="3">
        <f t="shared" si="20"/>
        <v>1</v>
      </c>
      <c r="AU39" s="3">
        <f t="shared" si="21"/>
        <v>0</v>
      </c>
      <c r="AW39" s="3">
        <f t="shared" si="22"/>
        <v>1</v>
      </c>
      <c r="AX39" s="3">
        <f t="shared" si="23"/>
        <v>1</v>
      </c>
    </row>
    <row r="40" spans="1:50" x14ac:dyDescent="0.25">
      <c r="A40" s="8" t="s">
        <v>77</v>
      </c>
      <c r="B40" s="4">
        <f t="shared" si="0"/>
        <v>8</v>
      </c>
      <c r="C40" s="5">
        <f t="shared" si="1"/>
        <v>1</v>
      </c>
      <c r="D40" s="28" t="s">
        <v>216</v>
      </c>
      <c r="E40" s="4" t="s">
        <v>365</v>
      </c>
      <c r="F40" s="4" t="s">
        <v>351</v>
      </c>
      <c r="G40" s="4" t="s">
        <v>282</v>
      </c>
      <c r="H40" s="4" t="s">
        <v>352</v>
      </c>
      <c r="I40" s="4" t="s">
        <v>353</v>
      </c>
      <c r="J40" s="4" t="s">
        <v>213</v>
      </c>
      <c r="K40" s="4" t="s">
        <v>177</v>
      </c>
      <c r="L40" s="4" t="s">
        <v>372</v>
      </c>
      <c r="M40" s="4" t="s">
        <v>237</v>
      </c>
      <c r="N40" s="4" t="s">
        <v>176</v>
      </c>
      <c r="O40" s="4" t="s">
        <v>358</v>
      </c>
      <c r="P40" s="4" t="s">
        <v>368</v>
      </c>
      <c r="Q40" s="4" t="s">
        <v>359</v>
      </c>
      <c r="R40" s="4" t="s">
        <v>360</v>
      </c>
      <c r="S40" s="4" t="s">
        <v>169</v>
      </c>
      <c r="T40" s="4" t="s">
        <v>362</v>
      </c>
      <c r="U40" s="4" t="s">
        <v>220</v>
      </c>
      <c r="V40" s="4" t="s">
        <v>363</v>
      </c>
      <c r="W40" s="4" t="s">
        <v>371</v>
      </c>
      <c r="Y40" s="40" t="s">
        <v>353</v>
      </c>
      <c r="Z40" s="4" t="s">
        <v>358</v>
      </c>
      <c r="AB40" s="3">
        <f t="shared" si="2"/>
        <v>0</v>
      </c>
      <c r="AC40" s="3">
        <f t="shared" si="3"/>
        <v>0</v>
      </c>
      <c r="AD40" s="3">
        <f t="shared" si="4"/>
        <v>1</v>
      </c>
      <c r="AE40" s="3">
        <f t="shared" si="5"/>
        <v>0</v>
      </c>
      <c r="AF40" s="3">
        <f t="shared" si="6"/>
        <v>0</v>
      </c>
      <c r="AG40" s="3">
        <f t="shared" si="7"/>
        <v>0</v>
      </c>
      <c r="AH40" s="3">
        <f t="shared" si="8"/>
        <v>0</v>
      </c>
      <c r="AI40" s="3">
        <f t="shared" si="9"/>
        <v>1</v>
      </c>
      <c r="AJ40" s="3">
        <f t="shared" si="10"/>
        <v>1</v>
      </c>
      <c r="AK40" s="3">
        <f t="shared" si="11"/>
        <v>0</v>
      </c>
      <c r="AL40" s="3">
        <f t="shared" si="12"/>
        <v>1</v>
      </c>
      <c r="AM40" s="3">
        <f t="shared" si="13"/>
        <v>1</v>
      </c>
      <c r="AN40" s="3">
        <f t="shared" si="14"/>
        <v>0</v>
      </c>
      <c r="AO40" s="3">
        <f t="shared" si="15"/>
        <v>0</v>
      </c>
      <c r="AP40" s="3">
        <f t="shared" si="16"/>
        <v>0</v>
      </c>
      <c r="AQ40" s="3">
        <f t="shared" si="17"/>
        <v>0</v>
      </c>
      <c r="AR40" s="3">
        <f t="shared" si="18"/>
        <v>1</v>
      </c>
      <c r="AS40" s="3">
        <f t="shared" si="19"/>
        <v>1</v>
      </c>
      <c r="AT40" s="3">
        <f t="shared" si="20"/>
        <v>1</v>
      </c>
      <c r="AU40" s="3">
        <f t="shared" si="21"/>
        <v>0</v>
      </c>
      <c r="AW40" s="3" t="e">
        <f t="shared" si="22"/>
        <v>#N/A</v>
      </c>
      <c r="AX40" s="3">
        <f t="shared" si="23"/>
        <v>1</v>
      </c>
    </row>
    <row r="41" spans="1:50" ht="15.75" thickBot="1" x14ac:dyDescent="0.3">
      <c r="A41" s="29" t="s">
        <v>55</v>
      </c>
      <c r="B41" s="6">
        <f t="shared" si="0"/>
        <v>9</v>
      </c>
      <c r="C41" s="7">
        <f t="shared" si="1"/>
        <v>2</v>
      </c>
      <c r="D41" s="28" t="str">
        <f>IF(D51&gt;0.5, D47, D48)</f>
        <v>ORE (-27.5)</v>
      </c>
      <c r="E41" s="4" t="str">
        <f t="shared" ref="E41:W41" si="24">IF(E51&gt;0.5, E47, E48)</f>
        <v>BYU (-9)</v>
      </c>
      <c r="F41" s="4" t="str">
        <f t="shared" si="24"/>
        <v>MIA (-4.5)</v>
      </c>
      <c r="G41" s="4" t="str">
        <f t="shared" si="24"/>
        <v>CLEM (-21.5)</v>
      </c>
      <c r="H41" s="4" t="str">
        <f t="shared" si="24"/>
        <v>IU (-6.5)</v>
      </c>
      <c r="I41" s="4" t="str">
        <f t="shared" si="24"/>
        <v>MIZ (-4.5)</v>
      </c>
      <c r="J41" s="4" t="str">
        <f t="shared" si="24"/>
        <v>ARMY (-15)</v>
      </c>
      <c r="K41" s="4" t="str">
        <f t="shared" si="24"/>
        <v>OU (-3)</v>
      </c>
      <c r="L41" s="4" t="str">
        <f t="shared" si="24"/>
        <v>TENN</v>
      </c>
      <c r="M41" s="4" t="str">
        <f t="shared" si="24"/>
        <v>ND (-11)</v>
      </c>
      <c r="N41" s="4" t="str">
        <f t="shared" si="24"/>
        <v>MICH (-3)</v>
      </c>
      <c r="O41" s="4" t="str">
        <f t="shared" si="24"/>
        <v>NAVY (-17)</v>
      </c>
      <c r="P41" s="4" t="str">
        <f t="shared" si="24"/>
        <v>ZONA (-3.5)</v>
      </c>
      <c r="Q41" s="4" t="str">
        <f t="shared" si="24"/>
        <v>TTU (-6.5)</v>
      </c>
      <c r="R41" s="4" t="str">
        <f t="shared" si="24"/>
        <v>TAMU (-15.5)</v>
      </c>
      <c r="S41" s="4" t="str">
        <f t="shared" si="24"/>
        <v>LSU (-2.5)</v>
      </c>
      <c r="T41" s="4" t="str">
        <f t="shared" si="24"/>
        <v>TEX (-3.5)</v>
      </c>
      <c r="U41" s="4" t="str">
        <f t="shared" si="24"/>
        <v>ISU (-14)</v>
      </c>
      <c r="V41" s="4" t="str">
        <f t="shared" si="24"/>
        <v>KSU (-3)</v>
      </c>
      <c r="W41" s="4" t="str">
        <f t="shared" si="24"/>
        <v>UTAH (-4.5)</v>
      </c>
      <c r="Y41" s="4" t="s">
        <v>361</v>
      </c>
      <c r="Z41" s="4" t="s">
        <v>351</v>
      </c>
      <c r="AB41" s="3">
        <f t="shared" si="2"/>
        <v>1</v>
      </c>
      <c r="AC41" s="3">
        <f t="shared" si="3"/>
        <v>0</v>
      </c>
      <c r="AD41" s="3">
        <f t="shared" si="4"/>
        <v>1</v>
      </c>
      <c r="AE41" s="3">
        <f t="shared" si="5"/>
        <v>0</v>
      </c>
      <c r="AF41" s="3">
        <f t="shared" si="6"/>
        <v>1</v>
      </c>
      <c r="AG41" s="3">
        <f t="shared" si="7"/>
        <v>0</v>
      </c>
      <c r="AH41" s="3">
        <f t="shared" si="8"/>
        <v>1</v>
      </c>
      <c r="AI41" s="3">
        <f t="shared" si="9"/>
        <v>0</v>
      </c>
      <c r="AJ41" s="3">
        <f t="shared" si="10"/>
        <v>1</v>
      </c>
      <c r="AK41" s="3">
        <f t="shared" si="11"/>
        <v>1</v>
      </c>
      <c r="AL41" s="3">
        <f t="shared" si="12"/>
        <v>0</v>
      </c>
      <c r="AM41" s="3">
        <f t="shared" si="13"/>
        <v>1</v>
      </c>
      <c r="AN41" s="3">
        <f t="shared" si="14"/>
        <v>0</v>
      </c>
      <c r="AO41" s="3">
        <f t="shared" si="15"/>
        <v>0</v>
      </c>
      <c r="AP41" s="3">
        <f t="shared" si="16"/>
        <v>0</v>
      </c>
      <c r="AQ41" s="3">
        <f t="shared" si="17"/>
        <v>1</v>
      </c>
      <c r="AR41" s="3">
        <f t="shared" si="18"/>
        <v>0</v>
      </c>
      <c r="AS41" s="3">
        <f t="shared" si="19"/>
        <v>0</v>
      </c>
      <c r="AT41" s="3">
        <f t="shared" si="20"/>
        <v>1</v>
      </c>
      <c r="AU41" s="3">
        <f t="shared" si="21"/>
        <v>0</v>
      </c>
      <c r="AW41" s="3">
        <f t="shared" si="22"/>
        <v>1</v>
      </c>
      <c r="AX41" s="3">
        <f t="shared" si="23"/>
        <v>1</v>
      </c>
    </row>
    <row r="42" spans="1:50" x14ac:dyDescent="0.25">
      <c r="A42" s="3" t="s">
        <v>225</v>
      </c>
      <c r="B42" s="46" t="s">
        <v>322</v>
      </c>
    </row>
    <row r="43" spans="1:50" x14ac:dyDescent="0.25">
      <c r="D43" s="4" t="s">
        <v>364</v>
      </c>
      <c r="E43" s="4" t="s">
        <v>239</v>
      </c>
      <c r="F43" s="4" t="s">
        <v>351</v>
      </c>
      <c r="G43" s="4" t="s">
        <v>222</v>
      </c>
      <c r="H43" s="4" t="s">
        <v>366</v>
      </c>
      <c r="I43" s="4" t="s">
        <v>279</v>
      </c>
      <c r="J43" s="4" t="s">
        <v>367</v>
      </c>
      <c r="K43" s="4" t="s">
        <v>177</v>
      </c>
      <c r="L43" s="4" t="s">
        <v>372</v>
      </c>
      <c r="M43" s="4" t="s">
        <v>356</v>
      </c>
      <c r="N43" s="4" t="s">
        <v>176</v>
      </c>
      <c r="O43" s="4" t="s">
        <v>358</v>
      </c>
      <c r="P43" s="4" t="s">
        <v>347</v>
      </c>
      <c r="Q43" s="4" t="s">
        <v>162</v>
      </c>
      <c r="R43" s="4" t="s">
        <v>271</v>
      </c>
      <c r="S43" s="4" t="s">
        <v>361</v>
      </c>
      <c r="T43" s="4" t="s">
        <v>362</v>
      </c>
      <c r="U43" s="4" t="s">
        <v>220</v>
      </c>
      <c r="V43" s="4" t="s">
        <v>363</v>
      </c>
      <c r="W43" s="4" t="s">
        <v>286</v>
      </c>
    </row>
    <row r="44" spans="1:50" x14ac:dyDescent="0.25">
      <c r="A44"/>
      <c r="D44" s="3">
        <v>1</v>
      </c>
      <c r="E44" s="3">
        <v>1</v>
      </c>
      <c r="F44" s="3">
        <v>1</v>
      </c>
      <c r="G44" s="3">
        <v>1</v>
      </c>
      <c r="H44" s="3">
        <v>1</v>
      </c>
      <c r="I44" s="3">
        <v>1</v>
      </c>
      <c r="J44" s="3">
        <v>1</v>
      </c>
      <c r="K44" s="3">
        <v>1</v>
      </c>
      <c r="L44" s="3">
        <v>1</v>
      </c>
      <c r="M44" s="3">
        <v>1</v>
      </c>
      <c r="N44" s="3">
        <v>1</v>
      </c>
      <c r="O44" s="3">
        <v>1</v>
      </c>
      <c r="P44" s="3">
        <v>1</v>
      </c>
      <c r="Q44" s="3">
        <v>1</v>
      </c>
      <c r="R44" s="3">
        <v>1</v>
      </c>
      <c r="S44" s="3">
        <v>1</v>
      </c>
      <c r="T44" s="3">
        <v>1</v>
      </c>
      <c r="U44" s="3">
        <v>1</v>
      </c>
      <c r="V44" s="3">
        <v>1</v>
      </c>
      <c r="W44" s="3">
        <v>1</v>
      </c>
    </row>
    <row r="46" spans="1:50" s="35" customFormat="1" x14ac:dyDescent="0.25">
      <c r="A46" s="33" t="s">
        <v>91</v>
      </c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</row>
    <row r="47" spans="1:50" x14ac:dyDescent="0.25">
      <c r="A47" s="36" t="s">
        <v>92</v>
      </c>
      <c r="D47" s="3" t="s">
        <v>364</v>
      </c>
      <c r="E47" s="3" t="s">
        <v>365</v>
      </c>
      <c r="F47" s="3" t="s">
        <v>351</v>
      </c>
      <c r="G47" s="3" t="s">
        <v>282</v>
      </c>
      <c r="H47" s="3" t="s">
        <v>366</v>
      </c>
      <c r="I47" s="3" t="s">
        <v>353</v>
      </c>
      <c r="J47" s="3" t="s">
        <v>367</v>
      </c>
      <c r="K47" s="3" t="s">
        <v>354</v>
      </c>
      <c r="L47" s="3" t="s">
        <v>355</v>
      </c>
      <c r="M47" s="3" t="s">
        <v>356</v>
      </c>
      <c r="N47" s="3" t="s">
        <v>357</v>
      </c>
      <c r="O47" s="3" t="s">
        <v>358</v>
      </c>
      <c r="P47" s="3" t="s">
        <v>368</v>
      </c>
      <c r="Q47" s="3" t="s">
        <v>359</v>
      </c>
      <c r="R47" s="3" t="s">
        <v>360</v>
      </c>
      <c r="S47" s="3" t="s">
        <v>361</v>
      </c>
      <c r="T47" s="3" t="s">
        <v>369</v>
      </c>
      <c r="U47" s="3" t="s">
        <v>370</v>
      </c>
      <c r="V47" s="3" t="s">
        <v>363</v>
      </c>
      <c r="W47" s="3" t="s">
        <v>371</v>
      </c>
      <c r="AV47"/>
      <c r="AW47"/>
      <c r="AX47"/>
    </row>
    <row r="48" spans="1:50" x14ac:dyDescent="0.25">
      <c r="A48" s="36" t="s">
        <v>93</v>
      </c>
      <c r="D48" s="3" t="s">
        <v>216</v>
      </c>
      <c r="E48" s="3" t="s">
        <v>239</v>
      </c>
      <c r="F48" s="3" t="s">
        <v>290</v>
      </c>
      <c r="G48" s="3" t="s">
        <v>222</v>
      </c>
      <c r="H48" s="3" t="s">
        <v>352</v>
      </c>
      <c r="I48" s="3" t="s">
        <v>279</v>
      </c>
      <c r="J48" s="3" t="s">
        <v>213</v>
      </c>
      <c r="K48" s="3" t="s">
        <v>177</v>
      </c>
      <c r="L48" s="3" t="s">
        <v>372</v>
      </c>
      <c r="M48" s="3" t="s">
        <v>237</v>
      </c>
      <c r="N48" s="3" t="s">
        <v>176</v>
      </c>
      <c r="O48" s="3" t="s">
        <v>373</v>
      </c>
      <c r="P48" s="3" t="s">
        <v>347</v>
      </c>
      <c r="Q48" s="3" t="s">
        <v>162</v>
      </c>
      <c r="R48" s="3" t="s">
        <v>271</v>
      </c>
      <c r="S48" s="3" t="s">
        <v>169</v>
      </c>
      <c r="T48" s="3" t="s">
        <v>362</v>
      </c>
      <c r="U48" s="3" t="s">
        <v>220</v>
      </c>
      <c r="V48" s="3" t="s">
        <v>125</v>
      </c>
      <c r="W48" s="3" t="s">
        <v>286</v>
      </c>
      <c r="AV48"/>
      <c r="AW48"/>
      <c r="AX48"/>
    </row>
    <row r="49" spans="1:50" x14ac:dyDescent="0.25">
      <c r="A49" s="36" t="s">
        <v>94</v>
      </c>
      <c r="D49" s="3">
        <f t="shared" ref="D49:W49" si="25">COUNTIF(D3:D40,D47)</f>
        <v>21</v>
      </c>
      <c r="E49" s="3">
        <f t="shared" si="25"/>
        <v>30</v>
      </c>
      <c r="F49" s="3">
        <f t="shared" si="25"/>
        <v>34</v>
      </c>
      <c r="G49" s="3">
        <f t="shared" si="25"/>
        <v>29</v>
      </c>
      <c r="H49" s="3">
        <f t="shared" si="25"/>
        <v>23</v>
      </c>
      <c r="I49" s="3">
        <f t="shared" si="25"/>
        <v>35</v>
      </c>
      <c r="J49" s="3">
        <f t="shared" si="25"/>
        <v>30</v>
      </c>
      <c r="K49" s="3">
        <f t="shared" si="25"/>
        <v>26</v>
      </c>
      <c r="L49" s="3">
        <f t="shared" si="25"/>
        <v>16</v>
      </c>
      <c r="M49" s="3">
        <f t="shared" si="25"/>
        <v>31</v>
      </c>
      <c r="N49" s="3">
        <f t="shared" si="25"/>
        <v>21</v>
      </c>
      <c r="O49" s="3">
        <f t="shared" si="25"/>
        <v>36</v>
      </c>
      <c r="P49" s="3">
        <f t="shared" si="25"/>
        <v>24</v>
      </c>
      <c r="Q49" s="3">
        <f t="shared" si="25"/>
        <v>32</v>
      </c>
      <c r="R49" s="3">
        <f t="shared" si="25"/>
        <v>27</v>
      </c>
      <c r="S49" s="3">
        <f t="shared" si="25"/>
        <v>31</v>
      </c>
      <c r="T49" s="3">
        <f t="shared" si="25"/>
        <v>27</v>
      </c>
      <c r="U49" s="3">
        <f t="shared" si="25"/>
        <v>32</v>
      </c>
      <c r="V49" s="3">
        <f t="shared" si="25"/>
        <v>33</v>
      </c>
      <c r="W49" s="3">
        <f t="shared" si="25"/>
        <v>30</v>
      </c>
      <c r="AV49"/>
      <c r="AW49"/>
      <c r="AX49"/>
    </row>
    <row r="50" spans="1:50" x14ac:dyDescent="0.25">
      <c r="A50" s="36" t="s">
        <v>95</v>
      </c>
      <c r="D50" s="3">
        <f t="shared" ref="D50:W50" si="26">COUNTIF(D3:D40,D48)</f>
        <v>15</v>
      </c>
      <c r="E50" s="3">
        <f t="shared" si="26"/>
        <v>6</v>
      </c>
      <c r="F50" s="3">
        <f t="shared" si="26"/>
        <v>3</v>
      </c>
      <c r="G50" s="3">
        <f t="shared" si="26"/>
        <v>8</v>
      </c>
      <c r="H50" s="3">
        <f t="shared" si="26"/>
        <v>14</v>
      </c>
      <c r="I50" s="3">
        <f t="shared" si="26"/>
        <v>2</v>
      </c>
      <c r="J50" s="3">
        <f t="shared" si="26"/>
        <v>7</v>
      </c>
      <c r="K50" s="3">
        <f t="shared" si="26"/>
        <v>11</v>
      </c>
      <c r="L50" s="3">
        <f t="shared" si="26"/>
        <v>21</v>
      </c>
      <c r="M50" s="3">
        <f t="shared" si="26"/>
        <v>5</v>
      </c>
      <c r="N50" s="3">
        <f t="shared" si="26"/>
        <v>16</v>
      </c>
      <c r="O50" s="3">
        <f t="shared" si="26"/>
        <v>1</v>
      </c>
      <c r="P50" s="3">
        <f t="shared" si="26"/>
        <v>13</v>
      </c>
      <c r="Q50" s="3">
        <f t="shared" si="26"/>
        <v>5</v>
      </c>
      <c r="R50" s="3">
        <f t="shared" si="26"/>
        <v>10</v>
      </c>
      <c r="S50" s="3">
        <f t="shared" si="26"/>
        <v>6</v>
      </c>
      <c r="T50" s="3">
        <f t="shared" si="26"/>
        <v>10</v>
      </c>
      <c r="U50" s="3">
        <f t="shared" si="26"/>
        <v>5</v>
      </c>
      <c r="V50" s="3">
        <f t="shared" si="26"/>
        <v>4</v>
      </c>
      <c r="W50" s="3">
        <f t="shared" si="26"/>
        <v>7</v>
      </c>
      <c r="AV50"/>
      <c r="AW50"/>
      <c r="AX50"/>
    </row>
    <row r="51" spans="1:50" x14ac:dyDescent="0.25">
      <c r="A51" s="36" t="s">
        <v>96</v>
      </c>
      <c r="D51" s="37">
        <f>D49/SUM(D49:D50)</f>
        <v>0.58333333333333337</v>
      </c>
      <c r="E51" s="37">
        <f t="shared" ref="E51:W51" si="27">E49/SUM(E49:E50)</f>
        <v>0.83333333333333337</v>
      </c>
      <c r="F51" s="37">
        <f t="shared" si="27"/>
        <v>0.91891891891891897</v>
      </c>
      <c r="G51" s="37">
        <f t="shared" si="27"/>
        <v>0.78378378378378377</v>
      </c>
      <c r="H51" s="37">
        <f t="shared" si="27"/>
        <v>0.6216216216216216</v>
      </c>
      <c r="I51" s="37">
        <f t="shared" si="27"/>
        <v>0.94594594594594594</v>
      </c>
      <c r="J51" s="37">
        <f t="shared" si="27"/>
        <v>0.81081081081081086</v>
      </c>
      <c r="K51" s="37">
        <f t="shared" si="27"/>
        <v>0.70270270270270274</v>
      </c>
      <c r="L51" s="37">
        <f t="shared" si="27"/>
        <v>0.43243243243243246</v>
      </c>
      <c r="M51" s="37">
        <f t="shared" si="27"/>
        <v>0.86111111111111116</v>
      </c>
      <c r="N51" s="37">
        <f t="shared" si="27"/>
        <v>0.56756756756756754</v>
      </c>
      <c r="O51" s="37">
        <f t="shared" si="27"/>
        <v>0.97297297297297303</v>
      </c>
      <c r="P51" s="37">
        <f t="shared" si="27"/>
        <v>0.64864864864864868</v>
      </c>
      <c r="Q51" s="37">
        <f t="shared" si="27"/>
        <v>0.86486486486486491</v>
      </c>
      <c r="R51" s="37">
        <f t="shared" si="27"/>
        <v>0.72972972972972971</v>
      </c>
      <c r="S51" s="37">
        <f t="shared" si="27"/>
        <v>0.83783783783783783</v>
      </c>
      <c r="T51" s="37">
        <f t="shared" si="27"/>
        <v>0.72972972972972971</v>
      </c>
      <c r="U51" s="37">
        <f t="shared" si="27"/>
        <v>0.86486486486486491</v>
      </c>
      <c r="V51" s="37">
        <f t="shared" si="27"/>
        <v>0.89189189189189189</v>
      </c>
      <c r="W51" s="37">
        <f t="shared" si="27"/>
        <v>0.81081081081081086</v>
      </c>
      <c r="AV51"/>
      <c r="AW51"/>
      <c r="AX51"/>
    </row>
    <row r="52" spans="1:50" x14ac:dyDescent="0.25">
      <c r="AV52"/>
      <c r="AW52"/>
      <c r="AX52"/>
    </row>
    <row r="53" spans="1:50" s="35" customFormat="1" x14ac:dyDescent="0.25">
      <c r="A53" s="33" t="s">
        <v>36</v>
      </c>
      <c r="B53" s="34">
        <f>COUNTIF(D43:W43,"*(-*")</f>
        <v>8</v>
      </c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</row>
  </sheetData>
  <conditionalFormatting sqref="D3:D41">
    <cfRule type="cellIs" dxfId="167" priority="336" operator="notEqual">
      <formula>$D$43</formula>
    </cfRule>
  </conditionalFormatting>
  <conditionalFormatting sqref="E3:E41">
    <cfRule type="cellIs" dxfId="166" priority="338" operator="notEqual">
      <formula>$E$43</formula>
    </cfRule>
  </conditionalFormatting>
  <conditionalFormatting sqref="F3:F41">
    <cfRule type="cellIs" dxfId="165" priority="340" operator="notEqual">
      <formula>$F$43</formula>
    </cfRule>
  </conditionalFormatting>
  <conditionalFormatting sqref="G3:G41">
    <cfRule type="cellIs" dxfId="164" priority="342" operator="notEqual">
      <formula>$G$43</formula>
    </cfRule>
  </conditionalFormatting>
  <conditionalFormatting sqref="H3:H41">
    <cfRule type="cellIs" dxfId="163" priority="344" operator="notEqual">
      <formula>$H$43</formula>
    </cfRule>
  </conditionalFormatting>
  <conditionalFormatting sqref="I3:I41">
    <cfRule type="cellIs" dxfId="162" priority="346" operator="notEqual">
      <formula>$I$43</formula>
    </cfRule>
  </conditionalFormatting>
  <conditionalFormatting sqref="J3:J41">
    <cfRule type="cellIs" dxfId="161" priority="348" operator="notEqual">
      <formula>$J$43</formula>
    </cfRule>
  </conditionalFormatting>
  <conditionalFormatting sqref="K3:K41">
    <cfRule type="cellIs" dxfId="160" priority="350" operator="notEqual">
      <formula>$K$43</formula>
    </cfRule>
  </conditionalFormatting>
  <conditionalFormatting sqref="L3:L41">
    <cfRule type="cellIs" dxfId="159" priority="352" operator="notEqual">
      <formula>$L$43</formula>
    </cfRule>
  </conditionalFormatting>
  <conditionalFormatting sqref="M3:M41">
    <cfRule type="cellIs" dxfId="158" priority="354" operator="notEqual">
      <formula>$M$43</formula>
    </cfRule>
  </conditionalFormatting>
  <conditionalFormatting sqref="N3:N41">
    <cfRule type="cellIs" dxfId="157" priority="356" operator="notEqual">
      <formula>$N$43</formula>
    </cfRule>
  </conditionalFormatting>
  <conditionalFormatting sqref="O3:O41">
    <cfRule type="cellIs" dxfId="156" priority="358" operator="notEqual">
      <formula>$O$43</formula>
    </cfRule>
  </conditionalFormatting>
  <conditionalFormatting sqref="P3:P41">
    <cfRule type="cellIs" dxfId="155" priority="360" operator="notEqual">
      <formula>$P$43</formula>
    </cfRule>
  </conditionalFormatting>
  <conditionalFormatting sqref="Q3:Q41">
    <cfRule type="cellIs" dxfId="154" priority="362" operator="notEqual">
      <formula>$Q$43</formula>
    </cfRule>
  </conditionalFormatting>
  <conditionalFormatting sqref="R3:R41">
    <cfRule type="cellIs" dxfId="153" priority="364" operator="notEqual">
      <formula>$R$43</formula>
    </cfRule>
  </conditionalFormatting>
  <conditionalFormatting sqref="S3:S41">
    <cfRule type="cellIs" dxfId="152" priority="366" operator="notEqual">
      <formula>$S$43</formula>
    </cfRule>
  </conditionalFormatting>
  <conditionalFormatting sqref="T3:T41">
    <cfRule type="cellIs" dxfId="151" priority="368" operator="notEqual">
      <formula>$T$43</formula>
    </cfRule>
  </conditionalFormatting>
  <conditionalFormatting sqref="U3:U41">
    <cfRule type="cellIs" dxfId="150" priority="370" operator="notEqual">
      <formula>$U$43</formula>
    </cfRule>
  </conditionalFormatting>
  <conditionalFormatting sqref="V3:V41">
    <cfRule type="cellIs" dxfId="149" priority="372" operator="notEqual">
      <formula>$V$43</formula>
    </cfRule>
  </conditionalFormatting>
  <conditionalFormatting sqref="W3:W41">
    <cfRule type="cellIs" dxfId="148" priority="374" operator="notEqual">
      <formula>$W$43</formula>
    </cfRule>
  </conditionalFormatting>
  <pageMargins left="0.7" right="0.7" top="0.75" bottom="0.75" header="0.3" footer="0.3"/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53"/>
  <sheetViews>
    <sheetView zoomScaleNormal="100" workbookViewId="0">
      <selection activeCell="F1" sqref="F1"/>
    </sheetView>
  </sheetViews>
  <sheetFormatPr defaultColWidth="8.85546875" defaultRowHeight="15" x14ac:dyDescent="0.25"/>
  <cols>
    <col min="1" max="1" width="19.7109375" style="1" customWidth="1"/>
    <col min="2" max="2" width="7.42578125" style="3" bestFit="1" customWidth="1"/>
    <col min="3" max="3" width="5.85546875" style="3" customWidth="1"/>
    <col min="4" max="4" width="8.28515625" style="3" bestFit="1" customWidth="1"/>
    <col min="5" max="5" width="10.28515625" style="3" bestFit="1" customWidth="1"/>
    <col min="6" max="6" width="10.85546875" style="3" bestFit="1" customWidth="1"/>
    <col min="7" max="7" width="9.85546875" style="3" bestFit="1" customWidth="1"/>
    <col min="8" max="8" width="8" style="3" bestFit="1" customWidth="1"/>
    <col min="9" max="9" width="9.85546875" style="3" bestFit="1" customWidth="1"/>
    <col min="10" max="10" width="9.140625" style="3" bestFit="1" customWidth="1"/>
    <col min="11" max="11" width="9.42578125" style="3" bestFit="1" customWidth="1"/>
    <col min="12" max="13" width="10.42578125" style="3" bestFit="1" customWidth="1"/>
    <col min="14" max="14" width="8" style="3" bestFit="1" customWidth="1"/>
    <col min="15" max="15" width="8.7109375" style="3" bestFit="1" customWidth="1"/>
    <col min="16" max="16" width="10.7109375" style="3" bestFit="1" customWidth="1"/>
    <col min="17" max="17" width="9.42578125" style="3" bestFit="1" customWidth="1"/>
    <col min="18" max="18" width="11.42578125" style="3" bestFit="1" customWidth="1"/>
    <col min="19" max="19" width="9.28515625" style="3" bestFit="1" customWidth="1"/>
    <col min="20" max="20" width="8.42578125" style="3" bestFit="1" customWidth="1"/>
    <col min="21" max="21" width="9" style="3" bestFit="1" customWidth="1"/>
    <col min="22" max="22" width="11.140625" style="3" bestFit="1" customWidth="1"/>
    <col min="23" max="23" width="9.42578125" style="3" bestFit="1" customWidth="1"/>
    <col min="24" max="24" width="2.7109375" style="3" customWidth="1"/>
    <col min="25" max="26" width="11.42578125" style="3" bestFit="1" customWidth="1"/>
    <col min="27" max="27" width="2.7109375" style="3" customWidth="1"/>
    <col min="28" max="30" width="2" style="3" bestFit="1" customWidth="1"/>
    <col min="31" max="31" width="4.140625" style="3" bestFit="1" customWidth="1"/>
    <col min="32" max="38" width="2" style="3" bestFit="1" customWidth="1"/>
    <col min="39" max="39" width="4.140625" style="3" bestFit="1" customWidth="1"/>
    <col min="40" max="42" width="2" style="3" bestFit="1" customWidth="1"/>
    <col min="43" max="47" width="2" style="3" customWidth="1"/>
    <col min="48" max="48" width="2.7109375" style="3" customWidth="1"/>
    <col min="49" max="50" width="5.42578125" style="3" bestFit="1" customWidth="1"/>
  </cols>
  <sheetData>
    <row r="1" spans="1:50" ht="15.75" x14ac:dyDescent="0.25">
      <c r="A1" s="24" t="s">
        <v>375</v>
      </c>
      <c r="B1" s="25"/>
    </row>
    <row r="2" spans="1:50" ht="15.75" thickBot="1" x14ac:dyDescent="0.3">
      <c r="A2" s="2"/>
      <c r="B2" s="2" t="s">
        <v>0</v>
      </c>
      <c r="C2" s="2" t="s">
        <v>1</v>
      </c>
      <c r="Y2" s="2" t="s">
        <v>1</v>
      </c>
    </row>
    <row r="3" spans="1:50" x14ac:dyDescent="0.25">
      <c r="A3" s="23" t="s">
        <v>73</v>
      </c>
      <c r="B3" s="26">
        <f t="shared" ref="B3:B18" si="0">SUM(AB3:AU3)</f>
        <v>12</v>
      </c>
      <c r="C3" s="27">
        <f t="shared" ref="C3:C41" si="1">COUNT(AW3:AX3)</f>
        <v>2</v>
      </c>
      <c r="D3" s="28" t="s">
        <v>376</v>
      </c>
      <c r="E3" s="4" t="s">
        <v>377</v>
      </c>
      <c r="F3" s="4" t="s">
        <v>352</v>
      </c>
      <c r="G3" s="4" t="s">
        <v>378</v>
      </c>
      <c r="H3" s="4" t="s">
        <v>327</v>
      </c>
      <c r="I3" s="4" t="s">
        <v>243</v>
      </c>
      <c r="J3" s="4" t="s">
        <v>379</v>
      </c>
      <c r="K3" s="4" t="s">
        <v>380</v>
      </c>
      <c r="L3" s="4" t="s">
        <v>381</v>
      </c>
      <c r="M3" s="4" t="s">
        <v>239</v>
      </c>
      <c r="N3" s="4" t="s">
        <v>168</v>
      </c>
      <c r="O3" s="4" t="s">
        <v>382</v>
      </c>
      <c r="P3" s="4" t="s">
        <v>304</v>
      </c>
      <c r="Q3" s="4" t="s">
        <v>383</v>
      </c>
      <c r="R3" s="4" t="s">
        <v>112</v>
      </c>
      <c r="S3" s="4" t="s">
        <v>384</v>
      </c>
      <c r="T3" s="4" t="s">
        <v>385</v>
      </c>
      <c r="U3" s="4" t="s">
        <v>386</v>
      </c>
      <c r="V3" s="4" t="s">
        <v>387</v>
      </c>
      <c r="W3" s="4" t="s">
        <v>388</v>
      </c>
      <c r="Y3" s="4" t="s">
        <v>380</v>
      </c>
      <c r="Z3" s="4" t="s">
        <v>384</v>
      </c>
      <c r="AB3" s="3">
        <f t="shared" ref="AB3:AB41" si="2">IF(D3=$D$43,1,0)</f>
        <v>1</v>
      </c>
      <c r="AC3" s="3">
        <f t="shared" ref="AC3:AC41" si="3">IF(E3=$E$43,1,0)</f>
        <v>1</v>
      </c>
      <c r="AD3" s="3">
        <f t="shared" ref="AD3:AD41" si="4">IF(F3=$F$43,1,0)</f>
        <v>1</v>
      </c>
      <c r="AE3" s="3">
        <f t="shared" ref="AE3:AE40" si="5">IF(G3=$G$43,1,0)</f>
        <v>0</v>
      </c>
      <c r="AF3" s="3">
        <f t="shared" ref="AF3:AF41" si="6">IF(H3=$H$43,1,0)</f>
        <v>0</v>
      </c>
      <c r="AG3" s="3">
        <f t="shared" ref="AG3:AG41" si="7">IF(I3=$I$43,1,0)</f>
        <v>1</v>
      </c>
      <c r="AH3" s="3">
        <f t="shared" ref="AH3:AH41" si="8">IF(J3=$J$43,1,0)</f>
        <v>1</v>
      </c>
      <c r="AI3" s="3">
        <f t="shared" ref="AI3:AI41" si="9">IF(K3=$K$43,1,0)</f>
        <v>1</v>
      </c>
      <c r="AJ3" s="3">
        <f t="shared" ref="AJ3:AJ41" si="10">IF(L3=$L$43,1,0)</f>
        <v>0</v>
      </c>
      <c r="AK3" s="3">
        <f t="shared" ref="AK3:AK41" si="11">IF(M3=$M$43,1,0)</f>
        <v>0</v>
      </c>
      <c r="AL3" s="3">
        <f t="shared" ref="AL3:AL41" si="12">IF(N3=$N$43,1,0)</f>
        <v>1</v>
      </c>
      <c r="AM3" s="3">
        <f t="shared" ref="AM3:AM40" si="13">IF(O3=$O$43,1,0)</f>
        <v>0</v>
      </c>
      <c r="AN3" s="3">
        <f t="shared" ref="AN3:AN41" si="14">IF(P3=$P$43,1,0)</f>
        <v>0</v>
      </c>
      <c r="AO3" s="3">
        <f t="shared" ref="AO3:AO41" si="15">IF(Q3=$Q$43,1,0)</f>
        <v>1</v>
      </c>
      <c r="AP3" s="3">
        <f t="shared" ref="AP3:AP41" si="16">IF(R3=$R$43,1,0)</f>
        <v>1</v>
      </c>
      <c r="AQ3" s="3">
        <f t="shared" ref="AQ3:AQ41" si="17">IF(S3=$S$43,1,0)</f>
        <v>1</v>
      </c>
      <c r="AR3" s="3">
        <f t="shared" ref="AR3:AR41" si="18">IF(T3=$T$43,1,0)</f>
        <v>0</v>
      </c>
      <c r="AS3" s="3">
        <f t="shared" ref="AS3:AS41" si="19">IF(U3=$U$43,1,0)</f>
        <v>1</v>
      </c>
      <c r="AT3" s="3">
        <f t="shared" ref="AT3:AT41" si="20">IF(V3=$V$43,1,0)</f>
        <v>0</v>
      </c>
      <c r="AU3" s="3">
        <f t="shared" ref="AU3:AU41" si="21">IF(W3=$W$43,1,0)</f>
        <v>1</v>
      </c>
      <c r="AW3" s="3">
        <f t="shared" ref="AW3:AW41" si="22">HLOOKUP(Y3,$D$43:$W$44,2,FALSE)</f>
        <v>1</v>
      </c>
      <c r="AX3" s="3">
        <f t="shared" ref="AX3:AX41" si="23">HLOOKUP(Z3,$D$43:$W$44,2,FALSE)</f>
        <v>1</v>
      </c>
    </row>
    <row r="4" spans="1:50" x14ac:dyDescent="0.25">
      <c r="A4" s="8" t="s">
        <v>61</v>
      </c>
      <c r="B4" s="4">
        <f t="shared" si="0"/>
        <v>11</v>
      </c>
      <c r="C4" s="5">
        <f t="shared" si="1"/>
        <v>1</v>
      </c>
      <c r="D4" s="28" t="s">
        <v>376</v>
      </c>
      <c r="E4" s="4" t="s">
        <v>377</v>
      </c>
      <c r="F4" s="4" t="s">
        <v>389</v>
      </c>
      <c r="G4" s="4" t="s">
        <v>378</v>
      </c>
      <c r="H4" s="4" t="s">
        <v>366</v>
      </c>
      <c r="I4" s="4" t="s">
        <v>390</v>
      </c>
      <c r="J4" s="4" t="s">
        <v>379</v>
      </c>
      <c r="K4" s="4" t="s">
        <v>220</v>
      </c>
      <c r="L4" s="4" t="s">
        <v>391</v>
      </c>
      <c r="M4" s="4" t="s">
        <v>392</v>
      </c>
      <c r="N4" s="4" t="s">
        <v>168</v>
      </c>
      <c r="O4" s="4" t="s">
        <v>382</v>
      </c>
      <c r="P4" s="4" t="s">
        <v>393</v>
      </c>
      <c r="Q4" s="4" t="s">
        <v>383</v>
      </c>
      <c r="R4" s="4" t="s">
        <v>346</v>
      </c>
      <c r="S4" s="4" t="s">
        <v>384</v>
      </c>
      <c r="T4" s="4" t="s">
        <v>385</v>
      </c>
      <c r="U4" s="4" t="s">
        <v>146</v>
      </c>
      <c r="V4" s="4" t="s">
        <v>387</v>
      </c>
      <c r="W4" s="4" t="s">
        <v>388</v>
      </c>
      <c r="Y4" s="4" t="s">
        <v>366</v>
      </c>
      <c r="Z4" s="40" t="s">
        <v>385</v>
      </c>
      <c r="AB4" s="3">
        <f t="shared" si="2"/>
        <v>1</v>
      </c>
      <c r="AC4" s="3">
        <f t="shared" si="3"/>
        <v>1</v>
      </c>
      <c r="AD4" s="3">
        <f t="shared" si="4"/>
        <v>0</v>
      </c>
      <c r="AE4" s="3">
        <f t="shared" si="5"/>
        <v>0</v>
      </c>
      <c r="AF4" s="3">
        <f t="shared" si="6"/>
        <v>1</v>
      </c>
      <c r="AG4" s="3">
        <f t="shared" si="7"/>
        <v>0</v>
      </c>
      <c r="AH4" s="3">
        <f t="shared" si="8"/>
        <v>1</v>
      </c>
      <c r="AI4" s="3">
        <f t="shared" si="9"/>
        <v>0</v>
      </c>
      <c r="AJ4" s="3">
        <f t="shared" si="10"/>
        <v>1</v>
      </c>
      <c r="AK4" s="3">
        <f t="shared" si="11"/>
        <v>1</v>
      </c>
      <c r="AL4" s="3">
        <f t="shared" si="12"/>
        <v>1</v>
      </c>
      <c r="AM4" s="3">
        <f t="shared" si="13"/>
        <v>0</v>
      </c>
      <c r="AN4" s="3">
        <f t="shared" si="14"/>
        <v>1</v>
      </c>
      <c r="AO4" s="3">
        <f t="shared" si="15"/>
        <v>1</v>
      </c>
      <c r="AP4" s="3">
        <f t="shared" si="16"/>
        <v>0</v>
      </c>
      <c r="AQ4" s="3">
        <f t="shared" si="17"/>
        <v>1</v>
      </c>
      <c r="AR4" s="3">
        <f t="shared" si="18"/>
        <v>0</v>
      </c>
      <c r="AS4" s="3">
        <f t="shared" si="19"/>
        <v>0</v>
      </c>
      <c r="AT4" s="3">
        <f t="shared" si="20"/>
        <v>0</v>
      </c>
      <c r="AU4" s="3">
        <f t="shared" si="21"/>
        <v>1</v>
      </c>
      <c r="AW4" s="3">
        <f t="shared" si="22"/>
        <v>1</v>
      </c>
      <c r="AX4" s="3" t="e">
        <f t="shared" si="23"/>
        <v>#N/A</v>
      </c>
    </row>
    <row r="5" spans="1:50" x14ac:dyDescent="0.25">
      <c r="A5" s="8" t="s">
        <v>80</v>
      </c>
      <c r="B5" s="4">
        <f t="shared" si="0"/>
        <v>13</v>
      </c>
      <c r="C5" s="5">
        <f t="shared" si="1"/>
        <v>0</v>
      </c>
      <c r="D5" s="28" t="s">
        <v>376</v>
      </c>
      <c r="E5" s="4" t="s">
        <v>377</v>
      </c>
      <c r="F5" s="4" t="s">
        <v>389</v>
      </c>
      <c r="G5" s="4" t="s">
        <v>394</v>
      </c>
      <c r="H5" s="4" t="s">
        <v>366</v>
      </c>
      <c r="I5" s="4" t="s">
        <v>390</v>
      </c>
      <c r="J5" s="4" t="s">
        <v>379</v>
      </c>
      <c r="K5" s="4" t="s">
        <v>380</v>
      </c>
      <c r="L5" s="4" t="s">
        <v>391</v>
      </c>
      <c r="M5" s="4" t="s">
        <v>392</v>
      </c>
      <c r="N5" s="4" t="s">
        <v>395</v>
      </c>
      <c r="O5" s="4" t="s">
        <v>382</v>
      </c>
      <c r="P5" s="4" t="s">
        <v>393</v>
      </c>
      <c r="Q5" s="4" t="s">
        <v>383</v>
      </c>
      <c r="R5" s="4" t="s">
        <v>112</v>
      </c>
      <c r="S5" s="4" t="s">
        <v>384</v>
      </c>
      <c r="T5" s="4" t="s">
        <v>385</v>
      </c>
      <c r="U5" s="4" t="s">
        <v>146</v>
      </c>
      <c r="V5" s="4" t="s">
        <v>387</v>
      </c>
      <c r="W5" s="4" t="s">
        <v>388</v>
      </c>
      <c r="Y5" s="40" t="s">
        <v>387</v>
      </c>
      <c r="Z5" s="40" t="s">
        <v>382</v>
      </c>
      <c r="AB5" s="3">
        <f t="shared" si="2"/>
        <v>1</v>
      </c>
      <c r="AC5" s="3">
        <f t="shared" si="3"/>
        <v>1</v>
      </c>
      <c r="AD5" s="3">
        <f t="shared" si="4"/>
        <v>0</v>
      </c>
      <c r="AE5" s="3">
        <f t="shared" si="5"/>
        <v>1</v>
      </c>
      <c r="AF5" s="3">
        <f t="shared" si="6"/>
        <v>1</v>
      </c>
      <c r="AG5" s="3">
        <f t="shared" si="7"/>
        <v>0</v>
      </c>
      <c r="AH5" s="3">
        <f t="shared" si="8"/>
        <v>1</v>
      </c>
      <c r="AI5" s="3">
        <f t="shared" si="9"/>
        <v>1</v>
      </c>
      <c r="AJ5" s="3">
        <f t="shared" si="10"/>
        <v>1</v>
      </c>
      <c r="AK5" s="3">
        <f t="shared" si="11"/>
        <v>1</v>
      </c>
      <c r="AL5" s="3">
        <f t="shared" si="12"/>
        <v>0</v>
      </c>
      <c r="AM5" s="3">
        <f t="shared" si="13"/>
        <v>0</v>
      </c>
      <c r="AN5" s="3">
        <f t="shared" si="14"/>
        <v>1</v>
      </c>
      <c r="AO5" s="3">
        <f t="shared" si="15"/>
        <v>1</v>
      </c>
      <c r="AP5" s="3">
        <f t="shared" si="16"/>
        <v>1</v>
      </c>
      <c r="AQ5" s="3">
        <f t="shared" si="17"/>
        <v>1</v>
      </c>
      <c r="AR5" s="3">
        <f t="shared" si="18"/>
        <v>0</v>
      </c>
      <c r="AS5" s="3">
        <f t="shared" si="19"/>
        <v>0</v>
      </c>
      <c r="AT5" s="3">
        <f t="shared" si="20"/>
        <v>0</v>
      </c>
      <c r="AU5" s="3">
        <f t="shared" si="21"/>
        <v>1</v>
      </c>
      <c r="AW5" s="3" t="e">
        <f t="shared" si="22"/>
        <v>#N/A</v>
      </c>
      <c r="AX5" s="3" t="e">
        <f t="shared" si="23"/>
        <v>#N/A</v>
      </c>
    </row>
    <row r="6" spans="1:50" x14ac:dyDescent="0.25">
      <c r="A6" s="8" t="s">
        <v>66</v>
      </c>
      <c r="B6" s="4">
        <f t="shared" si="0"/>
        <v>13</v>
      </c>
      <c r="C6" s="5">
        <f t="shared" si="1"/>
        <v>1</v>
      </c>
      <c r="D6" s="28" t="s">
        <v>376</v>
      </c>
      <c r="E6" s="4" t="s">
        <v>377</v>
      </c>
      <c r="F6" s="4" t="s">
        <v>389</v>
      </c>
      <c r="G6" s="4" t="s">
        <v>394</v>
      </c>
      <c r="H6" s="4" t="s">
        <v>366</v>
      </c>
      <c r="I6" s="4" t="s">
        <v>390</v>
      </c>
      <c r="J6" s="4" t="s">
        <v>379</v>
      </c>
      <c r="K6" s="4" t="s">
        <v>380</v>
      </c>
      <c r="L6" s="4" t="s">
        <v>391</v>
      </c>
      <c r="M6" s="4" t="s">
        <v>239</v>
      </c>
      <c r="N6" s="4" t="s">
        <v>395</v>
      </c>
      <c r="O6" s="4" t="s">
        <v>124</v>
      </c>
      <c r="P6" s="4" t="s">
        <v>393</v>
      </c>
      <c r="Q6" s="4" t="s">
        <v>383</v>
      </c>
      <c r="R6" s="4" t="s">
        <v>346</v>
      </c>
      <c r="S6" s="4" t="s">
        <v>384</v>
      </c>
      <c r="T6" s="4" t="s">
        <v>279</v>
      </c>
      <c r="U6" s="4" t="s">
        <v>146</v>
      </c>
      <c r="V6" s="4" t="s">
        <v>387</v>
      </c>
      <c r="W6" s="4" t="s">
        <v>388</v>
      </c>
      <c r="Y6" s="4" t="s">
        <v>388</v>
      </c>
      <c r="Z6" s="40" t="s">
        <v>390</v>
      </c>
      <c r="AB6" s="3">
        <f t="shared" si="2"/>
        <v>1</v>
      </c>
      <c r="AC6" s="3">
        <f t="shared" si="3"/>
        <v>1</v>
      </c>
      <c r="AD6" s="3">
        <f t="shared" si="4"/>
        <v>0</v>
      </c>
      <c r="AE6" s="3">
        <f t="shared" si="5"/>
        <v>1</v>
      </c>
      <c r="AF6" s="3">
        <f t="shared" si="6"/>
        <v>1</v>
      </c>
      <c r="AG6" s="3">
        <f t="shared" si="7"/>
        <v>0</v>
      </c>
      <c r="AH6" s="3">
        <f t="shared" si="8"/>
        <v>1</v>
      </c>
      <c r="AI6" s="3">
        <f t="shared" si="9"/>
        <v>1</v>
      </c>
      <c r="AJ6" s="3">
        <f t="shared" si="10"/>
        <v>1</v>
      </c>
      <c r="AK6" s="3">
        <f t="shared" si="11"/>
        <v>0</v>
      </c>
      <c r="AL6" s="3">
        <f t="shared" si="12"/>
        <v>0</v>
      </c>
      <c r="AM6" s="3">
        <f t="shared" si="13"/>
        <v>1</v>
      </c>
      <c r="AN6" s="3">
        <f t="shared" si="14"/>
        <v>1</v>
      </c>
      <c r="AO6" s="3">
        <f t="shared" si="15"/>
        <v>1</v>
      </c>
      <c r="AP6" s="3">
        <f t="shared" si="16"/>
        <v>0</v>
      </c>
      <c r="AQ6" s="3">
        <f t="shared" si="17"/>
        <v>1</v>
      </c>
      <c r="AR6" s="3">
        <f t="shared" si="18"/>
        <v>1</v>
      </c>
      <c r="AS6" s="3">
        <f t="shared" si="19"/>
        <v>0</v>
      </c>
      <c r="AT6" s="3">
        <f t="shared" si="20"/>
        <v>0</v>
      </c>
      <c r="AU6" s="3">
        <f t="shared" si="21"/>
        <v>1</v>
      </c>
      <c r="AW6" s="3">
        <f t="shared" si="22"/>
        <v>1</v>
      </c>
      <c r="AX6" s="3" t="e">
        <f t="shared" si="23"/>
        <v>#N/A</v>
      </c>
    </row>
    <row r="7" spans="1:50" x14ac:dyDescent="0.25">
      <c r="A7" s="8" t="s">
        <v>76</v>
      </c>
      <c r="B7" s="4">
        <f t="shared" si="0"/>
        <v>9</v>
      </c>
      <c r="C7" s="5">
        <f t="shared" si="1"/>
        <v>2</v>
      </c>
      <c r="D7" s="28" t="s">
        <v>376</v>
      </c>
      <c r="E7" s="4" t="s">
        <v>131</v>
      </c>
      <c r="F7" s="4" t="s">
        <v>389</v>
      </c>
      <c r="G7" s="4" t="s">
        <v>378</v>
      </c>
      <c r="H7" s="4" t="s">
        <v>327</v>
      </c>
      <c r="I7" s="4" t="s">
        <v>390</v>
      </c>
      <c r="J7" s="4" t="s">
        <v>176</v>
      </c>
      <c r="K7" s="4" t="s">
        <v>220</v>
      </c>
      <c r="L7" s="4" t="s">
        <v>391</v>
      </c>
      <c r="M7" s="4" t="s">
        <v>392</v>
      </c>
      <c r="N7" s="4" t="s">
        <v>168</v>
      </c>
      <c r="O7" s="4" t="s">
        <v>124</v>
      </c>
      <c r="P7" s="4" t="s">
        <v>393</v>
      </c>
      <c r="Q7" s="4" t="s">
        <v>190</v>
      </c>
      <c r="R7" s="4" t="s">
        <v>112</v>
      </c>
      <c r="S7" s="4" t="s">
        <v>384</v>
      </c>
      <c r="T7" s="4" t="s">
        <v>385</v>
      </c>
      <c r="U7" s="4" t="s">
        <v>146</v>
      </c>
      <c r="V7" s="4" t="s">
        <v>387</v>
      </c>
      <c r="W7" s="4" t="s">
        <v>388</v>
      </c>
      <c r="Y7" s="4" t="s">
        <v>388</v>
      </c>
      <c r="Z7" s="4" t="s">
        <v>376</v>
      </c>
      <c r="AB7" s="3">
        <f t="shared" si="2"/>
        <v>1</v>
      </c>
      <c r="AC7" s="3">
        <f t="shared" si="3"/>
        <v>0</v>
      </c>
      <c r="AD7" s="3">
        <f t="shared" si="4"/>
        <v>0</v>
      </c>
      <c r="AE7" s="3">
        <f t="shared" si="5"/>
        <v>0</v>
      </c>
      <c r="AF7" s="3">
        <f t="shared" si="6"/>
        <v>0</v>
      </c>
      <c r="AG7" s="3">
        <f t="shared" si="7"/>
        <v>0</v>
      </c>
      <c r="AH7" s="3">
        <f t="shared" si="8"/>
        <v>0</v>
      </c>
      <c r="AI7" s="3">
        <f t="shared" si="9"/>
        <v>0</v>
      </c>
      <c r="AJ7" s="3">
        <f t="shared" si="10"/>
        <v>1</v>
      </c>
      <c r="AK7" s="3">
        <f t="shared" si="11"/>
        <v>1</v>
      </c>
      <c r="AL7" s="3">
        <f t="shared" si="12"/>
        <v>1</v>
      </c>
      <c r="AM7" s="3">
        <f t="shared" si="13"/>
        <v>1</v>
      </c>
      <c r="AN7" s="3">
        <f t="shared" si="14"/>
        <v>1</v>
      </c>
      <c r="AO7" s="3">
        <f t="shared" si="15"/>
        <v>0</v>
      </c>
      <c r="AP7" s="3">
        <f t="shared" si="16"/>
        <v>1</v>
      </c>
      <c r="AQ7" s="3">
        <f t="shared" si="17"/>
        <v>1</v>
      </c>
      <c r="AR7" s="3">
        <f t="shared" si="18"/>
        <v>0</v>
      </c>
      <c r="AS7" s="3">
        <f t="shared" si="19"/>
        <v>0</v>
      </c>
      <c r="AT7" s="3">
        <f t="shared" si="20"/>
        <v>0</v>
      </c>
      <c r="AU7" s="3">
        <f t="shared" si="21"/>
        <v>1</v>
      </c>
      <c r="AW7" s="3">
        <f t="shared" si="22"/>
        <v>1</v>
      </c>
      <c r="AX7" s="3">
        <f t="shared" si="23"/>
        <v>1</v>
      </c>
    </row>
    <row r="8" spans="1:50" x14ac:dyDescent="0.25">
      <c r="A8" s="8" t="s">
        <v>186</v>
      </c>
      <c r="B8" s="4">
        <f t="shared" si="0"/>
        <v>12</v>
      </c>
      <c r="C8" s="5">
        <f t="shared" si="1"/>
        <v>2</v>
      </c>
      <c r="D8" s="28" t="s">
        <v>376</v>
      </c>
      <c r="E8" s="4" t="s">
        <v>377</v>
      </c>
      <c r="F8" s="4" t="s">
        <v>389</v>
      </c>
      <c r="G8" s="4" t="s">
        <v>378</v>
      </c>
      <c r="H8" s="4" t="s">
        <v>366</v>
      </c>
      <c r="I8" s="4" t="s">
        <v>243</v>
      </c>
      <c r="J8" s="4" t="s">
        <v>176</v>
      </c>
      <c r="K8" s="4" t="s">
        <v>380</v>
      </c>
      <c r="L8" s="4" t="s">
        <v>391</v>
      </c>
      <c r="M8" s="4" t="s">
        <v>392</v>
      </c>
      <c r="N8" s="4" t="s">
        <v>168</v>
      </c>
      <c r="O8" s="4" t="s">
        <v>124</v>
      </c>
      <c r="P8" s="4" t="s">
        <v>304</v>
      </c>
      <c r="Q8" s="4" t="s">
        <v>383</v>
      </c>
      <c r="R8" s="4" t="s">
        <v>346</v>
      </c>
      <c r="S8" s="4" t="s">
        <v>384</v>
      </c>
      <c r="T8" s="4" t="s">
        <v>385</v>
      </c>
      <c r="U8" s="4" t="s">
        <v>146</v>
      </c>
      <c r="V8" s="4" t="s">
        <v>387</v>
      </c>
      <c r="W8" s="4" t="s">
        <v>388</v>
      </c>
      <c r="Y8" s="4" t="s">
        <v>366</v>
      </c>
      <c r="Z8" s="4" t="s">
        <v>383</v>
      </c>
      <c r="AB8" s="3">
        <f t="shared" si="2"/>
        <v>1</v>
      </c>
      <c r="AC8" s="3">
        <f t="shared" si="3"/>
        <v>1</v>
      </c>
      <c r="AD8" s="3">
        <f t="shared" si="4"/>
        <v>0</v>
      </c>
      <c r="AE8" s="3">
        <f t="shared" si="5"/>
        <v>0</v>
      </c>
      <c r="AF8" s="3">
        <f t="shared" si="6"/>
        <v>1</v>
      </c>
      <c r="AG8" s="3">
        <f t="shared" si="7"/>
        <v>1</v>
      </c>
      <c r="AH8" s="3">
        <f t="shared" si="8"/>
        <v>0</v>
      </c>
      <c r="AI8" s="3">
        <f t="shared" si="9"/>
        <v>1</v>
      </c>
      <c r="AJ8" s="3">
        <f t="shared" si="10"/>
        <v>1</v>
      </c>
      <c r="AK8" s="3">
        <f t="shared" si="11"/>
        <v>1</v>
      </c>
      <c r="AL8" s="3">
        <f t="shared" si="12"/>
        <v>1</v>
      </c>
      <c r="AM8" s="3">
        <f t="shared" si="13"/>
        <v>1</v>
      </c>
      <c r="AN8" s="3">
        <f t="shared" si="14"/>
        <v>0</v>
      </c>
      <c r="AO8" s="3">
        <f t="shared" si="15"/>
        <v>1</v>
      </c>
      <c r="AP8" s="3">
        <f t="shared" si="16"/>
        <v>0</v>
      </c>
      <c r="AQ8" s="3">
        <f t="shared" si="17"/>
        <v>1</v>
      </c>
      <c r="AR8" s="3">
        <f t="shared" si="18"/>
        <v>0</v>
      </c>
      <c r="AS8" s="3">
        <f t="shared" si="19"/>
        <v>0</v>
      </c>
      <c r="AT8" s="3">
        <f t="shared" si="20"/>
        <v>0</v>
      </c>
      <c r="AU8" s="3">
        <f t="shared" si="21"/>
        <v>1</v>
      </c>
      <c r="AW8" s="3">
        <f t="shared" si="22"/>
        <v>1</v>
      </c>
      <c r="AX8" s="3">
        <f t="shared" si="23"/>
        <v>1</v>
      </c>
    </row>
    <row r="9" spans="1:50" x14ac:dyDescent="0.25">
      <c r="A9" s="8" t="s">
        <v>69</v>
      </c>
      <c r="B9" s="4">
        <f t="shared" si="0"/>
        <v>10</v>
      </c>
      <c r="C9" s="5">
        <f t="shared" si="1"/>
        <v>1</v>
      </c>
      <c r="D9" s="28" t="s">
        <v>376</v>
      </c>
      <c r="E9" s="4" t="s">
        <v>377</v>
      </c>
      <c r="F9" s="4" t="s">
        <v>389</v>
      </c>
      <c r="G9" s="4" t="s">
        <v>378</v>
      </c>
      <c r="H9" s="4" t="s">
        <v>366</v>
      </c>
      <c r="I9" s="4" t="s">
        <v>243</v>
      </c>
      <c r="J9" s="4" t="s">
        <v>379</v>
      </c>
      <c r="K9" s="4" t="s">
        <v>380</v>
      </c>
      <c r="L9" s="4" t="s">
        <v>391</v>
      </c>
      <c r="M9" s="4" t="s">
        <v>392</v>
      </c>
      <c r="N9" s="4" t="s">
        <v>395</v>
      </c>
      <c r="O9" s="4" t="s">
        <v>382</v>
      </c>
      <c r="P9" s="4" t="s">
        <v>304</v>
      </c>
      <c r="Q9" s="4" t="s">
        <v>383</v>
      </c>
      <c r="R9" s="4" t="s">
        <v>346</v>
      </c>
      <c r="S9" s="4" t="s">
        <v>384</v>
      </c>
      <c r="T9" s="4" t="s">
        <v>385</v>
      </c>
      <c r="U9" s="4" t="s">
        <v>146</v>
      </c>
      <c r="V9" s="4" t="s">
        <v>387</v>
      </c>
      <c r="W9" s="4" t="s">
        <v>275</v>
      </c>
      <c r="Y9" s="4" t="s">
        <v>391</v>
      </c>
      <c r="Z9" s="40" t="s">
        <v>389</v>
      </c>
      <c r="AB9" s="3">
        <f t="shared" si="2"/>
        <v>1</v>
      </c>
      <c r="AC9" s="3">
        <f t="shared" si="3"/>
        <v>1</v>
      </c>
      <c r="AD9" s="3">
        <f t="shared" si="4"/>
        <v>0</v>
      </c>
      <c r="AE9" s="3">
        <f t="shared" si="5"/>
        <v>0</v>
      </c>
      <c r="AF9" s="3">
        <f t="shared" si="6"/>
        <v>1</v>
      </c>
      <c r="AG9" s="3">
        <f t="shared" si="7"/>
        <v>1</v>
      </c>
      <c r="AH9" s="3">
        <f t="shared" si="8"/>
        <v>1</v>
      </c>
      <c r="AI9" s="3">
        <f t="shared" si="9"/>
        <v>1</v>
      </c>
      <c r="AJ9" s="3">
        <f t="shared" si="10"/>
        <v>1</v>
      </c>
      <c r="AK9" s="3">
        <f t="shared" si="11"/>
        <v>1</v>
      </c>
      <c r="AL9" s="3">
        <f t="shared" si="12"/>
        <v>0</v>
      </c>
      <c r="AM9" s="3">
        <f t="shared" si="13"/>
        <v>0</v>
      </c>
      <c r="AN9" s="3">
        <f t="shared" si="14"/>
        <v>0</v>
      </c>
      <c r="AO9" s="3">
        <f t="shared" si="15"/>
        <v>1</v>
      </c>
      <c r="AP9" s="3">
        <f t="shared" si="16"/>
        <v>0</v>
      </c>
      <c r="AQ9" s="3">
        <f t="shared" si="17"/>
        <v>1</v>
      </c>
      <c r="AR9" s="3">
        <f t="shared" si="18"/>
        <v>0</v>
      </c>
      <c r="AS9" s="3">
        <f t="shared" si="19"/>
        <v>0</v>
      </c>
      <c r="AT9" s="3">
        <f t="shared" si="20"/>
        <v>0</v>
      </c>
      <c r="AU9" s="3">
        <f t="shared" si="21"/>
        <v>0</v>
      </c>
      <c r="AW9" s="3">
        <f t="shared" si="22"/>
        <v>1</v>
      </c>
      <c r="AX9" s="3" t="e">
        <f t="shared" si="23"/>
        <v>#N/A</v>
      </c>
    </row>
    <row r="10" spans="1:50" x14ac:dyDescent="0.25">
      <c r="A10" s="8" t="s">
        <v>81</v>
      </c>
      <c r="B10" s="4">
        <f t="shared" si="0"/>
        <v>13</v>
      </c>
      <c r="C10" s="5">
        <f t="shared" si="1"/>
        <v>1</v>
      </c>
      <c r="D10" s="28" t="s">
        <v>376</v>
      </c>
      <c r="E10" s="4" t="s">
        <v>377</v>
      </c>
      <c r="F10" s="4" t="s">
        <v>389</v>
      </c>
      <c r="G10" s="4" t="s">
        <v>394</v>
      </c>
      <c r="H10" s="4" t="s">
        <v>366</v>
      </c>
      <c r="I10" s="4" t="s">
        <v>390</v>
      </c>
      <c r="J10" s="4" t="s">
        <v>379</v>
      </c>
      <c r="K10" s="4" t="s">
        <v>220</v>
      </c>
      <c r="L10" s="4" t="s">
        <v>391</v>
      </c>
      <c r="M10" s="4" t="s">
        <v>392</v>
      </c>
      <c r="N10" s="4" t="s">
        <v>395</v>
      </c>
      <c r="O10" s="4" t="s">
        <v>382</v>
      </c>
      <c r="P10" s="4" t="s">
        <v>393</v>
      </c>
      <c r="Q10" s="4" t="s">
        <v>383</v>
      </c>
      <c r="R10" s="4" t="s">
        <v>112</v>
      </c>
      <c r="S10" s="4" t="s">
        <v>384</v>
      </c>
      <c r="T10" s="4" t="s">
        <v>279</v>
      </c>
      <c r="U10" s="4" t="s">
        <v>146</v>
      </c>
      <c r="V10" s="4" t="s">
        <v>387</v>
      </c>
      <c r="W10" s="4" t="s">
        <v>388</v>
      </c>
      <c r="Y10" s="4" t="s">
        <v>379</v>
      </c>
      <c r="Z10" s="40" t="s">
        <v>389</v>
      </c>
      <c r="AB10" s="3">
        <f t="shared" si="2"/>
        <v>1</v>
      </c>
      <c r="AC10" s="3">
        <f t="shared" si="3"/>
        <v>1</v>
      </c>
      <c r="AD10" s="3">
        <f t="shared" si="4"/>
        <v>0</v>
      </c>
      <c r="AE10" s="3">
        <f t="shared" si="5"/>
        <v>1</v>
      </c>
      <c r="AF10" s="3">
        <f t="shared" si="6"/>
        <v>1</v>
      </c>
      <c r="AG10" s="3">
        <f t="shared" si="7"/>
        <v>0</v>
      </c>
      <c r="AH10" s="3">
        <f t="shared" si="8"/>
        <v>1</v>
      </c>
      <c r="AI10" s="3">
        <f t="shared" si="9"/>
        <v>0</v>
      </c>
      <c r="AJ10" s="3">
        <f t="shared" si="10"/>
        <v>1</v>
      </c>
      <c r="AK10" s="3">
        <f t="shared" si="11"/>
        <v>1</v>
      </c>
      <c r="AL10" s="3">
        <f t="shared" si="12"/>
        <v>0</v>
      </c>
      <c r="AM10" s="3">
        <f t="shared" si="13"/>
        <v>0</v>
      </c>
      <c r="AN10" s="3">
        <f t="shared" si="14"/>
        <v>1</v>
      </c>
      <c r="AO10" s="3">
        <f t="shared" si="15"/>
        <v>1</v>
      </c>
      <c r="AP10" s="3">
        <f t="shared" si="16"/>
        <v>1</v>
      </c>
      <c r="AQ10" s="3">
        <f t="shared" si="17"/>
        <v>1</v>
      </c>
      <c r="AR10" s="3">
        <f t="shared" si="18"/>
        <v>1</v>
      </c>
      <c r="AS10" s="3">
        <f t="shared" si="19"/>
        <v>0</v>
      </c>
      <c r="AT10" s="3">
        <f t="shared" si="20"/>
        <v>0</v>
      </c>
      <c r="AU10" s="3">
        <f t="shared" si="21"/>
        <v>1</v>
      </c>
      <c r="AW10" s="3">
        <f t="shared" si="22"/>
        <v>1</v>
      </c>
      <c r="AX10" s="3" t="e">
        <f t="shared" si="23"/>
        <v>#N/A</v>
      </c>
    </row>
    <row r="11" spans="1:50" x14ac:dyDescent="0.25">
      <c r="A11" s="8" t="s">
        <v>74</v>
      </c>
      <c r="B11" s="4">
        <f t="shared" si="0"/>
        <v>12</v>
      </c>
      <c r="C11" s="5">
        <f t="shared" si="1"/>
        <v>2</v>
      </c>
      <c r="D11" s="28" t="s">
        <v>376</v>
      </c>
      <c r="E11" s="4" t="s">
        <v>377</v>
      </c>
      <c r="F11" s="4" t="s">
        <v>389</v>
      </c>
      <c r="G11" s="4" t="s">
        <v>378</v>
      </c>
      <c r="H11" s="4" t="s">
        <v>366</v>
      </c>
      <c r="I11" s="4" t="s">
        <v>390</v>
      </c>
      <c r="J11" s="4" t="s">
        <v>176</v>
      </c>
      <c r="K11" s="4" t="s">
        <v>380</v>
      </c>
      <c r="L11" s="4" t="s">
        <v>391</v>
      </c>
      <c r="M11" s="4" t="s">
        <v>392</v>
      </c>
      <c r="N11" s="4" t="s">
        <v>395</v>
      </c>
      <c r="O11" s="4" t="s">
        <v>382</v>
      </c>
      <c r="P11" s="4" t="s">
        <v>393</v>
      </c>
      <c r="Q11" s="4" t="s">
        <v>383</v>
      </c>
      <c r="R11" s="4" t="s">
        <v>112</v>
      </c>
      <c r="S11" s="4" t="s">
        <v>384</v>
      </c>
      <c r="T11" s="4" t="s">
        <v>385</v>
      </c>
      <c r="U11" s="4" t="s">
        <v>146</v>
      </c>
      <c r="V11" s="4" t="s">
        <v>396</v>
      </c>
      <c r="W11" s="4" t="s">
        <v>388</v>
      </c>
      <c r="Y11" s="4" t="s">
        <v>377</v>
      </c>
      <c r="Z11" s="4" t="s">
        <v>366</v>
      </c>
      <c r="AB11" s="3">
        <f t="shared" si="2"/>
        <v>1</v>
      </c>
      <c r="AC11" s="3">
        <f t="shared" si="3"/>
        <v>1</v>
      </c>
      <c r="AD11" s="3">
        <f t="shared" si="4"/>
        <v>0</v>
      </c>
      <c r="AE11" s="3">
        <f t="shared" si="5"/>
        <v>0</v>
      </c>
      <c r="AF11" s="3">
        <f t="shared" si="6"/>
        <v>1</v>
      </c>
      <c r="AG11" s="3">
        <f t="shared" si="7"/>
        <v>0</v>
      </c>
      <c r="AH11" s="3">
        <f t="shared" si="8"/>
        <v>0</v>
      </c>
      <c r="AI11" s="3">
        <f t="shared" si="9"/>
        <v>1</v>
      </c>
      <c r="AJ11" s="3">
        <f t="shared" si="10"/>
        <v>1</v>
      </c>
      <c r="AK11" s="3">
        <f t="shared" si="11"/>
        <v>1</v>
      </c>
      <c r="AL11" s="3">
        <f t="shared" si="12"/>
        <v>0</v>
      </c>
      <c r="AM11" s="3">
        <f t="shared" si="13"/>
        <v>0</v>
      </c>
      <c r="AN11" s="3">
        <f t="shared" si="14"/>
        <v>1</v>
      </c>
      <c r="AO11" s="3">
        <f t="shared" si="15"/>
        <v>1</v>
      </c>
      <c r="AP11" s="3">
        <f t="shared" si="16"/>
        <v>1</v>
      </c>
      <c r="AQ11" s="3">
        <f t="shared" si="17"/>
        <v>1</v>
      </c>
      <c r="AR11" s="3">
        <f t="shared" si="18"/>
        <v>0</v>
      </c>
      <c r="AS11" s="3">
        <f t="shared" si="19"/>
        <v>0</v>
      </c>
      <c r="AT11" s="3">
        <f t="shared" si="20"/>
        <v>1</v>
      </c>
      <c r="AU11" s="3">
        <f t="shared" si="21"/>
        <v>1</v>
      </c>
      <c r="AW11" s="3">
        <f t="shared" si="22"/>
        <v>1</v>
      </c>
      <c r="AX11" s="3">
        <f t="shared" si="23"/>
        <v>1</v>
      </c>
    </row>
    <row r="12" spans="1:50" x14ac:dyDescent="0.25">
      <c r="A12" s="8" t="s">
        <v>72</v>
      </c>
      <c r="B12" s="4">
        <f t="shared" si="0"/>
        <v>13</v>
      </c>
      <c r="C12" s="5">
        <f t="shared" si="1"/>
        <v>2</v>
      </c>
      <c r="D12" s="28" t="s">
        <v>376</v>
      </c>
      <c r="E12" s="4" t="s">
        <v>377</v>
      </c>
      <c r="F12" s="4" t="s">
        <v>389</v>
      </c>
      <c r="G12" s="4" t="s">
        <v>394</v>
      </c>
      <c r="H12" s="4" t="s">
        <v>366</v>
      </c>
      <c r="I12" s="4" t="s">
        <v>243</v>
      </c>
      <c r="J12" s="4" t="s">
        <v>379</v>
      </c>
      <c r="K12" s="4" t="s">
        <v>380</v>
      </c>
      <c r="L12" s="4" t="s">
        <v>391</v>
      </c>
      <c r="M12" s="4" t="s">
        <v>392</v>
      </c>
      <c r="N12" s="4" t="s">
        <v>168</v>
      </c>
      <c r="O12" s="4" t="s">
        <v>124</v>
      </c>
      <c r="P12" s="4" t="s">
        <v>393</v>
      </c>
      <c r="Q12" s="4" t="s">
        <v>190</v>
      </c>
      <c r="R12" s="4" t="s">
        <v>346</v>
      </c>
      <c r="S12" s="4" t="s">
        <v>384</v>
      </c>
      <c r="T12" s="4" t="s">
        <v>385</v>
      </c>
      <c r="U12" s="4" t="s">
        <v>146</v>
      </c>
      <c r="V12" s="4" t="s">
        <v>387</v>
      </c>
      <c r="W12" s="4" t="s">
        <v>275</v>
      </c>
      <c r="Y12" s="4" t="s">
        <v>124</v>
      </c>
      <c r="Z12" s="4" t="s">
        <v>243</v>
      </c>
      <c r="AB12" s="3">
        <f t="shared" si="2"/>
        <v>1</v>
      </c>
      <c r="AC12" s="3">
        <f t="shared" si="3"/>
        <v>1</v>
      </c>
      <c r="AD12" s="3">
        <f t="shared" si="4"/>
        <v>0</v>
      </c>
      <c r="AE12" s="3">
        <f t="shared" si="5"/>
        <v>1</v>
      </c>
      <c r="AF12" s="3">
        <f t="shared" si="6"/>
        <v>1</v>
      </c>
      <c r="AG12" s="3">
        <f t="shared" si="7"/>
        <v>1</v>
      </c>
      <c r="AH12" s="3">
        <f t="shared" si="8"/>
        <v>1</v>
      </c>
      <c r="AI12" s="3">
        <f t="shared" si="9"/>
        <v>1</v>
      </c>
      <c r="AJ12" s="3">
        <f t="shared" si="10"/>
        <v>1</v>
      </c>
      <c r="AK12" s="3">
        <f t="shared" si="11"/>
        <v>1</v>
      </c>
      <c r="AL12" s="3">
        <f t="shared" si="12"/>
        <v>1</v>
      </c>
      <c r="AM12" s="3">
        <f t="shared" si="13"/>
        <v>1</v>
      </c>
      <c r="AN12" s="3">
        <f t="shared" si="14"/>
        <v>1</v>
      </c>
      <c r="AO12" s="3">
        <f t="shared" si="15"/>
        <v>0</v>
      </c>
      <c r="AP12" s="3">
        <f t="shared" si="16"/>
        <v>0</v>
      </c>
      <c r="AQ12" s="3">
        <f t="shared" si="17"/>
        <v>1</v>
      </c>
      <c r="AR12" s="3">
        <f t="shared" si="18"/>
        <v>0</v>
      </c>
      <c r="AS12" s="3">
        <f t="shared" si="19"/>
        <v>0</v>
      </c>
      <c r="AT12" s="3">
        <f t="shared" si="20"/>
        <v>0</v>
      </c>
      <c r="AU12" s="3">
        <f t="shared" si="21"/>
        <v>0</v>
      </c>
      <c r="AW12" s="3">
        <f t="shared" si="22"/>
        <v>1</v>
      </c>
      <c r="AX12" s="3">
        <f t="shared" si="23"/>
        <v>1</v>
      </c>
    </row>
    <row r="13" spans="1:50" x14ac:dyDescent="0.25">
      <c r="A13" s="8" t="s">
        <v>63</v>
      </c>
      <c r="B13" s="4">
        <f t="shared" si="0"/>
        <v>12</v>
      </c>
      <c r="C13" s="5">
        <f t="shared" si="1"/>
        <v>1</v>
      </c>
      <c r="D13" s="28" t="s">
        <v>376</v>
      </c>
      <c r="E13" s="4" t="s">
        <v>377</v>
      </c>
      <c r="F13" s="4" t="s">
        <v>389</v>
      </c>
      <c r="G13" s="4" t="s">
        <v>378</v>
      </c>
      <c r="H13" s="4" t="s">
        <v>366</v>
      </c>
      <c r="I13" s="4" t="s">
        <v>390</v>
      </c>
      <c r="J13" s="4" t="s">
        <v>379</v>
      </c>
      <c r="K13" s="4" t="s">
        <v>380</v>
      </c>
      <c r="L13" s="4" t="s">
        <v>391</v>
      </c>
      <c r="M13" s="4" t="s">
        <v>392</v>
      </c>
      <c r="N13" s="4" t="s">
        <v>395</v>
      </c>
      <c r="O13" s="4" t="s">
        <v>382</v>
      </c>
      <c r="P13" s="4" t="s">
        <v>393</v>
      </c>
      <c r="Q13" s="4" t="s">
        <v>383</v>
      </c>
      <c r="R13" s="4" t="s">
        <v>112</v>
      </c>
      <c r="S13" s="4" t="s">
        <v>384</v>
      </c>
      <c r="T13" s="4" t="s">
        <v>385</v>
      </c>
      <c r="U13" s="4" t="s">
        <v>146</v>
      </c>
      <c r="V13" s="4" t="s">
        <v>387</v>
      </c>
      <c r="W13" s="4" t="s">
        <v>388</v>
      </c>
      <c r="Y13" s="40" t="s">
        <v>378</v>
      </c>
      <c r="Z13" s="4" t="s">
        <v>380</v>
      </c>
      <c r="AB13" s="3">
        <f t="shared" si="2"/>
        <v>1</v>
      </c>
      <c r="AC13" s="3">
        <f t="shared" si="3"/>
        <v>1</v>
      </c>
      <c r="AD13" s="3">
        <f t="shared" si="4"/>
        <v>0</v>
      </c>
      <c r="AE13" s="3">
        <f t="shared" si="5"/>
        <v>0</v>
      </c>
      <c r="AF13" s="3">
        <f t="shared" si="6"/>
        <v>1</v>
      </c>
      <c r="AG13" s="3">
        <f t="shared" si="7"/>
        <v>0</v>
      </c>
      <c r="AH13" s="3">
        <f t="shared" si="8"/>
        <v>1</v>
      </c>
      <c r="AI13" s="3">
        <f t="shared" si="9"/>
        <v>1</v>
      </c>
      <c r="AJ13" s="3">
        <f t="shared" si="10"/>
        <v>1</v>
      </c>
      <c r="AK13" s="3">
        <f t="shared" si="11"/>
        <v>1</v>
      </c>
      <c r="AL13" s="3">
        <f t="shared" si="12"/>
        <v>0</v>
      </c>
      <c r="AM13" s="3">
        <f t="shared" si="13"/>
        <v>0</v>
      </c>
      <c r="AN13" s="3">
        <f t="shared" si="14"/>
        <v>1</v>
      </c>
      <c r="AO13" s="3">
        <f t="shared" si="15"/>
        <v>1</v>
      </c>
      <c r="AP13" s="3">
        <f t="shared" si="16"/>
        <v>1</v>
      </c>
      <c r="AQ13" s="3">
        <f t="shared" si="17"/>
        <v>1</v>
      </c>
      <c r="AR13" s="3">
        <f t="shared" si="18"/>
        <v>0</v>
      </c>
      <c r="AS13" s="3">
        <f t="shared" si="19"/>
        <v>0</v>
      </c>
      <c r="AT13" s="3">
        <f t="shared" si="20"/>
        <v>0</v>
      </c>
      <c r="AU13" s="3">
        <f t="shared" si="21"/>
        <v>1</v>
      </c>
      <c r="AW13" s="3" t="e">
        <f t="shared" si="22"/>
        <v>#N/A</v>
      </c>
      <c r="AX13" s="3">
        <f t="shared" si="23"/>
        <v>1</v>
      </c>
    </row>
    <row r="14" spans="1:50" x14ac:dyDescent="0.25">
      <c r="A14" s="8" t="s">
        <v>71</v>
      </c>
      <c r="B14" s="4">
        <f t="shared" si="0"/>
        <v>12</v>
      </c>
      <c r="C14" s="5">
        <f t="shared" si="1"/>
        <v>0</v>
      </c>
      <c r="D14" s="28" t="s">
        <v>376</v>
      </c>
      <c r="E14" s="4" t="s">
        <v>377</v>
      </c>
      <c r="F14" s="4" t="s">
        <v>352</v>
      </c>
      <c r="G14" s="4" t="s">
        <v>378</v>
      </c>
      <c r="H14" s="4" t="s">
        <v>366</v>
      </c>
      <c r="I14" s="4" t="s">
        <v>243</v>
      </c>
      <c r="J14" s="4" t="s">
        <v>176</v>
      </c>
      <c r="K14" s="4" t="s">
        <v>380</v>
      </c>
      <c r="L14" s="4" t="s">
        <v>391</v>
      </c>
      <c r="M14" s="4" t="s">
        <v>392</v>
      </c>
      <c r="N14" s="4" t="s">
        <v>395</v>
      </c>
      <c r="O14" s="4" t="s">
        <v>382</v>
      </c>
      <c r="P14" s="4" t="s">
        <v>393</v>
      </c>
      <c r="Q14" s="4" t="s">
        <v>383</v>
      </c>
      <c r="R14" s="4" t="s">
        <v>112</v>
      </c>
      <c r="S14" s="4" t="s">
        <v>384</v>
      </c>
      <c r="T14" s="4" t="s">
        <v>385</v>
      </c>
      <c r="U14" s="4" t="s">
        <v>146</v>
      </c>
      <c r="V14" s="4" t="s">
        <v>387</v>
      </c>
      <c r="W14" s="4" t="s">
        <v>275</v>
      </c>
      <c r="Y14" s="40" t="s">
        <v>146</v>
      </c>
      <c r="Z14" s="40" t="s">
        <v>385</v>
      </c>
      <c r="AB14" s="3">
        <f t="shared" si="2"/>
        <v>1</v>
      </c>
      <c r="AC14" s="3">
        <f t="shared" si="3"/>
        <v>1</v>
      </c>
      <c r="AD14" s="3">
        <f t="shared" si="4"/>
        <v>1</v>
      </c>
      <c r="AE14" s="3">
        <f t="shared" si="5"/>
        <v>0</v>
      </c>
      <c r="AF14" s="3">
        <f t="shared" si="6"/>
        <v>1</v>
      </c>
      <c r="AG14" s="3">
        <f t="shared" si="7"/>
        <v>1</v>
      </c>
      <c r="AH14" s="3">
        <f t="shared" si="8"/>
        <v>0</v>
      </c>
      <c r="AI14" s="3">
        <f t="shared" si="9"/>
        <v>1</v>
      </c>
      <c r="AJ14" s="3">
        <f t="shared" si="10"/>
        <v>1</v>
      </c>
      <c r="AK14" s="3">
        <f t="shared" si="11"/>
        <v>1</v>
      </c>
      <c r="AL14" s="3">
        <f t="shared" si="12"/>
        <v>0</v>
      </c>
      <c r="AM14" s="3">
        <f t="shared" si="13"/>
        <v>0</v>
      </c>
      <c r="AN14" s="3">
        <f t="shared" si="14"/>
        <v>1</v>
      </c>
      <c r="AO14" s="3">
        <f t="shared" si="15"/>
        <v>1</v>
      </c>
      <c r="AP14" s="3">
        <f t="shared" si="16"/>
        <v>1</v>
      </c>
      <c r="AQ14" s="3">
        <f t="shared" si="17"/>
        <v>1</v>
      </c>
      <c r="AR14" s="3">
        <f t="shared" si="18"/>
        <v>0</v>
      </c>
      <c r="AS14" s="3">
        <f t="shared" si="19"/>
        <v>0</v>
      </c>
      <c r="AT14" s="3">
        <f t="shared" si="20"/>
        <v>0</v>
      </c>
      <c r="AU14" s="3">
        <f t="shared" si="21"/>
        <v>0</v>
      </c>
      <c r="AW14" s="3" t="e">
        <f t="shared" si="22"/>
        <v>#N/A</v>
      </c>
      <c r="AX14" s="3" t="e">
        <f t="shared" si="23"/>
        <v>#N/A</v>
      </c>
    </row>
    <row r="15" spans="1:50" x14ac:dyDescent="0.25">
      <c r="A15" s="8" t="s">
        <v>60</v>
      </c>
      <c r="B15" s="4">
        <f t="shared" si="0"/>
        <v>10</v>
      </c>
      <c r="C15" s="5">
        <f t="shared" si="1"/>
        <v>1</v>
      </c>
      <c r="D15" s="28" t="s">
        <v>172</v>
      </c>
      <c r="E15" s="4" t="s">
        <v>377</v>
      </c>
      <c r="F15" s="4" t="s">
        <v>389</v>
      </c>
      <c r="G15" s="4" t="s">
        <v>378</v>
      </c>
      <c r="H15" s="4" t="s">
        <v>366</v>
      </c>
      <c r="I15" s="4" t="s">
        <v>390</v>
      </c>
      <c r="J15" s="4" t="s">
        <v>176</v>
      </c>
      <c r="K15" s="4" t="s">
        <v>380</v>
      </c>
      <c r="L15" s="4" t="s">
        <v>381</v>
      </c>
      <c r="M15" s="4" t="s">
        <v>392</v>
      </c>
      <c r="N15" s="4" t="s">
        <v>395</v>
      </c>
      <c r="O15" s="4" t="s">
        <v>124</v>
      </c>
      <c r="P15" s="4" t="s">
        <v>393</v>
      </c>
      <c r="Q15" s="4" t="s">
        <v>383</v>
      </c>
      <c r="R15" s="4" t="s">
        <v>112</v>
      </c>
      <c r="S15" s="4" t="s">
        <v>272</v>
      </c>
      <c r="T15" s="4" t="s">
        <v>385</v>
      </c>
      <c r="U15" s="4" t="s">
        <v>386</v>
      </c>
      <c r="V15" s="4" t="s">
        <v>387</v>
      </c>
      <c r="W15" s="4" t="s">
        <v>388</v>
      </c>
      <c r="Y15" s="4" t="s">
        <v>380</v>
      </c>
      <c r="Z15" s="40" t="s">
        <v>176</v>
      </c>
      <c r="AB15" s="3">
        <f t="shared" si="2"/>
        <v>0</v>
      </c>
      <c r="AC15" s="3">
        <f t="shared" si="3"/>
        <v>1</v>
      </c>
      <c r="AD15" s="3">
        <f t="shared" si="4"/>
        <v>0</v>
      </c>
      <c r="AE15" s="3">
        <f t="shared" si="5"/>
        <v>0</v>
      </c>
      <c r="AF15" s="3">
        <f t="shared" si="6"/>
        <v>1</v>
      </c>
      <c r="AG15" s="3">
        <f t="shared" si="7"/>
        <v>0</v>
      </c>
      <c r="AH15" s="3">
        <f t="shared" si="8"/>
        <v>0</v>
      </c>
      <c r="AI15" s="3">
        <f t="shared" si="9"/>
        <v>1</v>
      </c>
      <c r="AJ15" s="3">
        <f t="shared" si="10"/>
        <v>0</v>
      </c>
      <c r="AK15" s="3">
        <f t="shared" si="11"/>
        <v>1</v>
      </c>
      <c r="AL15" s="3">
        <f t="shared" si="12"/>
        <v>0</v>
      </c>
      <c r="AM15" s="3">
        <f t="shared" si="13"/>
        <v>1</v>
      </c>
      <c r="AN15" s="3">
        <f t="shared" si="14"/>
        <v>1</v>
      </c>
      <c r="AO15" s="3">
        <f t="shared" si="15"/>
        <v>1</v>
      </c>
      <c r="AP15" s="3">
        <f t="shared" si="16"/>
        <v>1</v>
      </c>
      <c r="AQ15" s="3">
        <f t="shared" si="17"/>
        <v>0</v>
      </c>
      <c r="AR15" s="3">
        <f t="shared" si="18"/>
        <v>0</v>
      </c>
      <c r="AS15" s="3">
        <f t="shared" si="19"/>
        <v>1</v>
      </c>
      <c r="AT15" s="3">
        <f t="shared" si="20"/>
        <v>0</v>
      </c>
      <c r="AU15" s="3">
        <f t="shared" si="21"/>
        <v>1</v>
      </c>
      <c r="AW15" s="3">
        <f t="shared" si="22"/>
        <v>1</v>
      </c>
      <c r="AX15" s="3" t="e">
        <f t="shared" si="23"/>
        <v>#N/A</v>
      </c>
    </row>
    <row r="16" spans="1:50" x14ac:dyDescent="0.25">
      <c r="A16" s="8" t="s">
        <v>75</v>
      </c>
      <c r="B16" s="4">
        <f t="shared" si="0"/>
        <v>14</v>
      </c>
      <c r="C16" s="5">
        <f t="shared" si="1"/>
        <v>1</v>
      </c>
      <c r="D16" s="28" t="s">
        <v>376</v>
      </c>
      <c r="E16" s="4" t="s">
        <v>377</v>
      </c>
      <c r="F16" s="4" t="s">
        <v>389</v>
      </c>
      <c r="G16" s="4" t="s">
        <v>394</v>
      </c>
      <c r="H16" s="4" t="s">
        <v>366</v>
      </c>
      <c r="I16" s="4" t="s">
        <v>390</v>
      </c>
      <c r="J16" s="4" t="s">
        <v>379</v>
      </c>
      <c r="K16" s="4" t="s">
        <v>380</v>
      </c>
      <c r="L16" s="4" t="s">
        <v>381</v>
      </c>
      <c r="M16" s="4" t="s">
        <v>392</v>
      </c>
      <c r="N16" s="4" t="s">
        <v>168</v>
      </c>
      <c r="O16" s="4" t="s">
        <v>124</v>
      </c>
      <c r="P16" s="4" t="s">
        <v>393</v>
      </c>
      <c r="Q16" s="4" t="s">
        <v>383</v>
      </c>
      <c r="R16" s="4" t="s">
        <v>112</v>
      </c>
      <c r="S16" s="4" t="s">
        <v>272</v>
      </c>
      <c r="T16" s="4" t="s">
        <v>385</v>
      </c>
      <c r="U16" s="4" t="s">
        <v>146</v>
      </c>
      <c r="V16" s="4" t="s">
        <v>396</v>
      </c>
      <c r="W16" s="4" t="s">
        <v>388</v>
      </c>
      <c r="Y16" s="4" t="s">
        <v>112</v>
      </c>
      <c r="Z16" s="40" t="s">
        <v>389</v>
      </c>
      <c r="AB16" s="3">
        <f t="shared" si="2"/>
        <v>1</v>
      </c>
      <c r="AC16" s="3">
        <f t="shared" si="3"/>
        <v>1</v>
      </c>
      <c r="AD16" s="3">
        <f t="shared" si="4"/>
        <v>0</v>
      </c>
      <c r="AE16" s="3">
        <f t="shared" si="5"/>
        <v>1</v>
      </c>
      <c r="AF16" s="3">
        <f t="shared" si="6"/>
        <v>1</v>
      </c>
      <c r="AG16" s="3">
        <f t="shared" si="7"/>
        <v>0</v>
      </c>
      <c r="AH16" s="3">
        <f t="shared" si="8"/>
        <v>1</v>
      </c>
      <c r="AI16" s="3">
        <f t="shared" si="9"/>
        <v>1</v>
      </c>
      <c r="AJ16" s="3">
        <f t="shared" si="10"/>
        <v>0</v>
      </c>
      <c r="AK16" s="3">
        <f t="shared" si="11"/>
        <v>1</v>
      </c>
      <c r="AL16" s="3">
        <f t="shared" si="12"/>
        <v>1</v>
      </c>
      <c r="AM16" s="3">
        <f t="shared" si="13"/>
        <v>1</v>
      </c>
      <c r="AN16" s="3">
        <f t="shared" si="14"/>
        <v>1</v>
      </c>
      <c r="AO16" s="3">
        <f t="shared" si="15"/>
        <v>1</v>
      </c>
      <c r="AP16" s="3">
        <f t="shared" si="16"/>
        <v>1</v>
      </c>
      <c r="AQ16" s="3">
        <f t="shared" si="17"/>
        <v>0</v>
      </c>
      <c r="AR16" s="3">
        <f t="shared" si="18"/>
        <v>0</v>
      </c>
      <c r="AS16" s="3">
        <f t="shared" si="19"/>
        <v>0</v>
      </c>
      <c r="AT16" s="3">
        <f t="shared" si="20"/>
        <v>1</v>
      </c>
      <c r="AU16" s="3">
        <f t="shared" si="21"/>
        <v>1</v>
      </c>
      <c r="AW16" s="3">
        <f t="shared" si="22"/>
        <v>1</v>
      </c>
      <c r="AX16" s="3" t="e">
        <f t="shared" si="23"/>
        <v>#N/A</v>
      </c>
    </row>
    <row r="17" spans="1:50" x14ac:dyDescent="0.25">
      <c r="A17" s="8" t="s">
        <v>82</v>
      </c>
      <c r="B17" s="4">
        <f t="shared" si="0"/>
        <v>13</v>
      </c>
      <c r="C17" s="5">
        <f t="shared" si="1"/>
        <v>1</v>
      </c>
      <c r="D17" s="28" t="s">
        <v>376</v>
      </c>
      <c r="E17" s="4" t="s">
        <v>377</v>
      </c>
      <c r="F17" s="4" t="s">
        <v>352</v>
      </c>
      <c r="G17" s="4" t="s">
        <v>394</v>
      </c>
      <c r="H17" s="4" t="s">
        <v>366</v>
      </c>
      <c r="I17" s="4" t="s">
        <v>243</v>
      </c>
      <c r="J17" s="4" t="s">
        <v>176</v>
      </c>
      <c r="K17" s="4" t="s">
        <v>380</v>
      </c>
      <c r="L17" s="4" t="s">
        <v>391</v>
      </c>
      <c r="M17" s="4" t="s">
        <v>392</v>
      </c>
      <c r="N17" s="4" t="s">
        <v>395</v>
      </c>
      <c r="O17" s="4" t="s">
        <v>382</v>
      </c>
      <c r="P17" s="4" t="s">
        <v>304</v>
      </c>
      <c r="Q17" s="4" t="s">
        <v>383</v>
      </c>
      <c r="R17" s="4" t="s">
        <v>112</v>
      </c>
      <c r="S17" s="4" t="s">
        <v>384</v>
      </c>
      <c r="T17" s="4" t="s">
        <v>385</v>
      </c>
      <c r="U17" s="4" t="s">
        <v>146</v>
      </c>
      <c r="V17" s="4" t="s">
        <v>387</v>
      </c>
      <c r="W17" s="4" t="s">
        <v>388</v>
      </c>
      <c r="Y17" s="4" t="s">
        <v>391</v>
      </c>
      <c r="Z17" s="40" t="s">
        <v>382</v>
      </c>
      <c r="AB17" s="3">
        <f t="shared" si="2"/>
        <v>1</v>
      </c>
      <c r="AC17" s="3">
        <f t="shared" si="3"/>
        <v>1</v>
      </c>
      <c r="AD17" s="3">
        <f t="shared" si="4"/>
        <v>1</v>
      </c>
      <c r="AE17" s="3">
        <f t="shared" si="5"/>
        <v>1</v>
      </c>
      <c r="AF17" s="3">
        <f t="shared" si="6"/>
        <v>1</v>
      </c>
      <c r="AG17" s="3">
        <f t="shared" si="7"/>
        <v>1</v>
      </c>
      <c r="AH17" s="3">
        <f t="shared" si="8"/>
        <v>0</v>
      </c>
      <c r="AI17" s="3">
        <f t="shared" si="9"/>
        <v>1</v>
      </c>
      <c r="AJ17" s="3">
        <f t="shared" si="10"/>
        <v>1</v>
      </c>
      <c r="AK17" s="3">
        <f t="shared" si="11"/>
        <v>1</v>
      </c>
      <c r="AL17" s="3">
        <f t="shared" si="12"/>
        <v>0</v>
      </c>
      <c r="AM17" s="3">
        <f t="shared" si="13"/>
        <v>0</v>
      </c>
      <c r="AN17" s="3">
        <f t="shared" si="14"/>
        <v>0</v>
      </c>
      <c r="AO17" s="3">
        <f t="shared" si="15"/>
        <v>1</v>
      </c>
      <c r="AP17" s="3">
        <f t="shared" si="16"/>
        <v>1</v>
      </c>
      <c r="AQ17" s="3">
        <f t="shared" si="17"/>
        <v>1</v>
      </c>
      <c r="AR17" s="3">
        <f t="shared" si="18"/>
        <v>0</v>
      </c>
      <c r="AS17" s="3">
        <f t="shared" si="19"/>
        <v>0</v>
      </c>
      <c r="AT17" s="3">
        <f t="shared" si="20"/>
        <v>0</v>
      </c>
      <c r="AU17" s="3">
        <f t="shared" si="21"/>
        <v>1</v>
      </c>
      <c r="AW17" s="3">
        <f t="shared" si="22"/>
        <v>1</v>
      </c>
      <c r="AX17" s="3" t="e">
        <f t="shared" si="23"/>
        <v>#N/A</v>
      </c>
    </row>
    <row r="18" spans="1:50" x14ac:dyDescent="0.25">
      <c r="A18" s="8" t="s">
        <v>187</v>
      </c>
      <c r="B18" s="4">
        <f t="shared" si="0"/>
        <v>14</v>
      </c>
      <c r="C18" s="5">
        <f t="shared" si="1"/>
        <v>1</v>
      </c>
      <c r="D18" s="28" t="s">
        <v>376</v>
      </c>
      <c r="E18" s="4" t="s">
        <v>377</v>
      </c>
      <c r="F18" s="4" t="s">
        <v>389</v>
      </c>
      <c r="G18" s="4" t="s">
        <v>378</v>
      </c>
      <c r="H18" s="4" t="s">
        <v>366</v>
      </c>
      <c r="I18" s="4" t="s">
        <v>390</v>
      </c>
      <c r="J18" s="4" t="s">
        <v>379</v>
      </c>
      <c r="K18" s="4" t="s">
        <v>380</v>
      </c>
      <c r="L18" s="4" t="s">
        <v>391</v>
      </c>
      <c r="M18" s="4" t="s">
        <v>392</v>
      </c>
      <c r="N18" s="4" t="s">
        <v>168</v>
      </c>
      <c r="O18" s="4" t="s">
        <v>382</v>
      </c>
      <c r="P18" s="4" t="s">
        <v>393</v>
      </c>
      <c r="Q18" s="4" t="s">
        <v>383</v>
      </c>
      <c r="R18" s="4" t="s">
        <v>112</v>
      </c>
      <c r="S18" s="4" t="s">
        <v>384</v>
      </c>
      <c r="T18" s="4" t="s">
        <v>279</v>
      </c>
      <c r="U18" s="4" t="s">
        <v>146</v>
      </c>
      <c r="V18" s="4" t="s">
        <v>387</v>
      </c>
      <c r="W18" s="4" t="s">
        <v>388</v>
      </c>
      <c r="Y18" s="40" t="s">
        <v>389</v>
      </c>
      <c r="Z18" s="4" t="s">
        <v>379</v>
      </c>
      <c r="AB18" s="3">
        <f t="shared" si="2"/>
        <v>1</v>
      </c>
      <c r="AC18" s="3">
        <f t="shared" si="3"/>
        <v>1</v>
      </c>
      <c r="AD18" s="3">
        <f t="shared" si="4"/>
        <v>0</v>
      </c>
      <c r="AE18" s="3">
        <f t="shared" si="5"/>
        <v>0</v>
      </c>
      <c r="AF18" s="3">
        <f t="shared" si="6"/>
        <v>1</v>
      </c>
      <c r="AG18" s="3">
        <f t="shared" si="7"/>
        <v>0</v>
      </c>
      <c r="AH18" s="3">
        <f t="shared" si="8"/>
        <v>1</v>
      </c>
      <c r="AI18" s="3">
        <f t="shared" si="9"/>
        <v>1</v>
      </c>
      <c r="AJ18" s="3">
        <f t="shared" si="10"/>
        <v>1</v>
      </c>
      <c r="AK18" s="3">
        <f t="shared" si="11"/>
        <v>1</v>
      </c>
      <c r="AL18" s="3">
        <f t="shared" si="12"/>
        <v>1</v>
      </c>
      <c r="AM18" s="3">
        <f t="shared" si="13"/>
        <v>0</v>
      </c>
      <c r="AN18" s="3">
        <f t="shared" si="14"/>
        <v>1</v>
      </c>
      <c r="AO18" s="3">
        <f t="shared" si="15"/>
        <v>1</v>
      </c>
      <c r="AP18" s="3">
        <f t="shared" si="16"/>
        <v>1</v>
      </c>
      <c r="AQ18" s="3">
        <f t="shared" si="17"/>
        <v>1</v>
      </c>
      <c r="AR18" s="3">
        <f t="shared" si="18"/>
        <v>1</v>
      </c>
      <c r="AS18" s="3">
        <f t="shared" si="19"/>
        <v>0</v>
      </c>
      <c r="AT18" s="3">
        <f t="shared" si="20"/>
        <v>0</v>
      </c>
      <c r="AU18" s="3">
        <f t="shared" si="21"/>
        <v>1</v>
      </c>
      <c r="AW18" s="3" t="e">
        <f t="shared" si="22"/>
        <v>#N/A</v>
      </c>
      <c r="AX18" s="3">
        <f t="shared" si="23"/>
        <v>1</v>
      </c>
    </row>
    <row r="19" spans="1:50" x14ac:dyDescent="0.25">
      <c r="A19" s="8" t="s">
        <v>89</v>
      </c>
      <c r="B19" s="45">
        <v>8</v>
      </c>
      <c r="C19" s="5">
        <f t="shared" si="1"/>
        <v>0</v>
      </c>
      <c r="D19" s="28" t="s">
        <v>139</v>
      </c>
      <c r="E19" s="4" t="s">
        <v>139</v>
      </c>
      <c r="F19" s="4" t="s">
        <v>139</v>
      </c>
      <c r="G19" s="4" t="s">
        <v>139</v>
      </c>
      <c r="H19" s="4" t="s">
        <v>139</v>
      </c>
      <c r="I19" s="4" t="s">
        <v>139</v>
      </c>
      <c r="J19" s="4" t="s">
        <v>139</v>
      </c>
      <c r="K19" s="4" t="s">
        <v>139</v>
      </c>
      <c r="L19" s="4" t="s">
        <v>139</v>
      </c>
      <c r="M19" s="4" t="s">
        <v>139</v>
      </c>
      <c r="N19" s="4" t="s">
        <v>139</v>
      </c>
      <c r="O19" s="4" t="s">
        <v>139</v>
      </c>
      <c r="P19" s="4" t="s">
        <v>139</v>
      </c>
      <c r="Q19" s="4" t="s">
        <v>139</v>
      </c>
      <c r="R19" s="4" t="s">
        <v>139</v>
      </c>
      <c r="S19" s="4" t="s">
        <v>139</v>
      </c>
      <c r="T19" s="4" t="s">
        <v>139</v>
      </c>
      <c r="U19" s="4" t="s">
        <v>139</v>
      </c>
      <c r="V19" s="4" t="s">
        <v>139</v>
      </c>
      <c r="W19" s="4" t="s">
        <v>139</v>
      </c>
      <c r="Y19" s="40" t="s">
        <v>139</v>
      </c>
      <c r="Z19" s="40" t="s">
        <v>139</v>
      </c>
      <c r="AB19" s="3">
        <f t="shared" si="2"/>
        <v>0</v>
      </c>
      <c r="AC19" s="3">
        <f t="shared" si="3"/>
        <v>0</v>
      </c>
      <c r="AD19" s="3">
        <f t="shared" si="4"/>
        <v>0</v>
      </c>
      <c r="AE19" s="3">
        <f t="shared" si="5"/>
        <v>0</v>
      </c>
      <c r="AF19" s="3">
        <f t="shared" si="6"/>
        <v>0</v>
      </c>
      <c r="AG19" s="3">
        <f t="shared" si="7"/>
        <v>0</v>
      </c>
      <c r="AH19" s="3">
        <f t="shared" si="8"/>
        <v>0</v>
      </c>
      <c r="AI19" s="3">
        <f t="shared" si="9"/>
        <v>0</v>
      </c>
      <c r="AJ19" s="3">
        <f t="shared" si="10"/>
        <v>0</v>
      </c>
      <c r="AK19" s="3">
        <f t="shared" si="11"/>
        <v>0</v>
      </c>
      <c r="AL19" s="3">
        <f t="shared" si="12"/>
        <v>0</v>
      </c>
      <c r="AM19" s="3">
        <f t="shared" si="13"/>
        <v>0</v>
      </c>
      <c r="AN19" s="3">
        <f t="shared" si="14"/>
        <v>0</v>
      </c>
      <c r="AO19" s="3">
        <f t="shared" si="15"/>
        <v>0</v>
      </c>
      <c r="AP19" s="3">
        <f t="shared" si="16"/>
        <v>0</v>
      </c>
      <c r="AQ19" s="3">
        <f t="shared" si="17"/>
        <v>0</v>
      </c>
      <c r="AR19" s="3">
        <f t="shared" si="18"/>
        <v>0</v>
      </c>
      <c r="AS19" s="3">
        <f t="shared" si="19"/>
        <v>0</v>
      </c>
      <c r="AT19" s="3">
        <f t="shared" si="20"/>
        <v>0</v>
      </c>
      <c r="AU19" s="3">
        <f t="shared" si="21"/>
        <v>0</v>
      </c>
      <c r="AW19" s="3" t="e">
        <f t="shared" si="22"/>
        <v>#N/A</v>
      </c>
      <c r="AX19" s="3" t="e">
        <f t="shared" si="23"/>
        <v>#N/A</v>
      </c>
    </row>
    <row r="20" spans="1:50" x14ac:dyDescent="0.25">
      <c r="A20" s="8" t="s">
        <v>58</v>
      </c>
      <c r="B20" s="4">
        <f t="shared" ref="B20:B36" si="24">SUM(AB20:AU20)</f>
        <v>11</v>
      </c>
      <c r="C20" s="5">
        <f t="shared" si="1"/>
        <v>1</v>
      </c>
      <c r="D20" s="28" t="s">
        <v>376</v>
      </c>
      <c r="E20" s="4" t="s">
        <v>377</v>
      </c>
      <c r="F20" s="4" t="s">
        <v>352</v>
      </c>
      <c r="G20" s="4" t="s">
        <v>394</v>
      </c>
      <c r="H20" s="4" t="s">
        <v>366</v>
      </c>
      <c r="I20" s="4" t="s">
        <v>243</v>
      </c>
      <c r="J20" s="4" t="s">
        <v>176</v>
      </c>
      <c r="K20" s="4" t="s">
        <v>220</v>
      </c>
      <c r="L20" s="4" t="s">
        <v>381</v>
      </c>
      <c r="M20" s="4" t="s">
        <v>239</v>
      </c>
      <c r="N20" s="4" t="s">
        <v>168</v>
      </c>
      <c r="O20" s="4" t="s">
        <v>382</v>
      </c>
      <c r="P20" s="4" t="s">
        <v>304</v>
      </c>
      <c r="Q20" s="4" t="s">
        <v>383</v>
      </c>
      <c r="R20" s="4" t="s">
        <v>346</v>
      </c>
      <c r="S20" s="4" t="s">
        <v>384</v>
      </c>
      <c r="T20" s="4" t="s">
        <v>385</v>
      </c>
      <c r="U20" s="4" t="s">
        <v>146</v>
      </c>
      <c r="V20" s="4" t="s">
        <v>396</v>
      </c>
      <c r="W20" s="4" t="s">
        <v>388</v>
      </c>
      <c r="Y20" s="4" t="s">
        <v>383</v>
      </c>
      <c r="Z20" s="40" t="s">
        <v>382</v>
      </c>
      <c r="AB20" s="3">
        <f t="shared" si="2"/>
        <v>1</v>
      </c>
      <c r="AC20" s="3">
        <f t="shared" si="3"/>
        <v>1</v>
      </c>
      <c r="AD20" s="3">
        <f t="shared" si="4"/>
        <v>1</v>
      </c>
      <c r="AE20" s="3">
        <f t="shared" si="5"/>
        <v>1</v>
      </c>
      <c r="AF20" s="3">
        <f t="shared" si="6"/>
        <v>1</v>
      </c>
      <c r="AG20" s="3">
        <f t="shared" si="7"/>
        <v>1</v>
      </c>
      <c r="AH20" s="3">
        <f t="shared" si="8"/>
        <v>0</v>
      </c>
      <c r="AI20" s="3">
        <f t="shared" si="9"/>
        <v>0</v>
      </c>
      <c r="AJ20" s="3">
        <f t="shared" si="10"/>
        <v>0</v>
      </c>
      <c r="AK20" s="3">
        <f t="shared" si="11"/>
        <v>0</v>
      </c>
      <c r="AL20" s="3">
        <f t="shared" si="12"/>
        <v>1</v>
      </c>
      <c r="AM20" s="3">
        <f t="shared" si="13"/>
        <v>0</v>
      </c>
      <c r="AN20" s="3">
        <f t="shared" si="14"/>
        <v>0</v>
      </c>
      <c r="AO20" s="3">
        <f t="shared" si="15"/>
        <v>1</v>
      </c>
      <c r="AP20" s="3">
        <f t="shared" si="16"/>
        <v>0</v>
      </c>
      <c r="AQ20" s="3">
        <f t="shared" si="17"/>
        <v>1</v>
      </c>
      <c r="AR20" s="3">
        <f t="shared" si="18"/>
        <v>0</v>
      </c>
      <c r="AS20" s="3">
        <f t="shared" si="19"/>
        <v>0</v>
      </c>
      <c r="AT20" s="3">
        <f t="shared" si="20"/>
        <v>1</v>
      </c>
      <c r="AU20" s="3">
        <f t="shared" si="21"/>
        <v>1</v>
      </c>
      <c r="AW20" s="3">
        <f t="shared" si="22"/>
        <v>1</v>
      </c>
      <c r="AX20" s="3" t="e">
        <f t="shared" si="23"/>
        <v>#N/A</v>
      </c>
    </row>
    <row r="21" spans="1:50" x14ac:dyDescent="0.25">
      <c r="A21" s="8" t="s">
        <v>70</v>
      </c>
      <c r="B21" s="4">
        <f t="shared" si="24"/>
        <v>11</v>
      </c>
      <c r="C21" s="5">
        <f t="shared" si="1"/>
        <v>1</v>
      </c>
      <c r="D21" s="28" t="s">
        <v>376</v>
      </c>
      <c r="E21" s="4" t="s">
        <v>377</v>
      </c>
      <c r="F21" s="4" t="s">
        <v>352</v>
      </c>
      <c r="G21" s="4" t="s">
        <v>394</v>
      </c>
      <c r="H21" s="4" t="s">
        <v>366</v>
      </c>
      <c r="I21" s="4" t="s">
        <v>243</v>
      </c>
      <c r="J21" s="4" t="s">
        <v>176</v>
      </c>
      <c r="K21" s="4" t="s">
        <v>380</v>
      </c>
      <c r="L21" s="4" t="s">
        <v>381</v>
      </c>
      <c r="M21" s="4" t="s">
        <v>239</v>
      </c>
      <c r="N21" s="4" t="s">
        <v>395</v>
      </c>
      <c r="O21" s="4" t="s">
        <v>124</v>
      </c>
      <c r="P21" s="4" t="s">
        <v>304</v>
      </c>
      <c r="Q21" s="4" t="s">
        <v>383</v>
      </c>
      <c r="R21" s="4" t="s">
        <v>346</v>
      </c>
      <c r="S21" s="4" t="s">
        <v>384</v>
      </c>
      <c r="T21" s="4" t="s">
        <v>385</v>
      </c>
      <c r="U21" s="4" t="s">
        <v>146</v>
      </c>
      <c r="V21" s="4" t="s">
        <v>387</v>
      </c>
      <c r="W21" s="4" t="s">
        <v>388</v>
      </c>
      <c r="Y21" s="4" t="s">
        <v>383</v>
      </c>
      <c r="Z21" s="40" t="s">
        <v>346</v>
      </c>
      <c r="AB21" s="3">
        <f t="shared" si="2"/>
        <v>1</v>
      </c>
      <c r="AC21" s="3">
        <f t="shared" si="3"/>
        <v>1</v>
      </c>
      <c r="AD21" s="3">
        <f t="shared" si="4"/>
        <v>1</v>
      </c>
      <c r="AE21" s="3">
        <f t="shared" si="5"/>
        <v>1</v>
      </c>
      <c r="AF21" s="3">
        <f t="shared" si="6"/>
        <v>1</v>
      </c>
      <c r="AG21" s="3">
        <f t="shared" si="7"/>
        <v>1</v>
      </c>
      <c r="AH21" s="3">
        <f t="shared" si="8"/>
        <v>0</v>
      </c>
      <c r="AI21" s="3">
        <f t="shared" si="9"/>
        <v>1</v>
      </c>
      <c r="AJ21" s="3">
        <f t="shared" si="10"/>
        <v>0</v>
      </c>
      <c r="AK21" s="3">
        <f t="shared" si="11"/>
        <v>0</v>
      </c>
      <c r="AL21" s="3">
        <f t="shared" si="12"/>
        <v>0</v>
      </c>
      <c r="AM21" s="3">
        <f t="shared" si="13"/>
        <v>1</v>
      </c>
      <c r="AN21" s="3">
        <f t="shared" si="14"/>
        <v>0</v>
      </c>
      <c r="AO21" s="3">
        <f t="shared" si="15"/>
        <v>1</v>
      </c>
      <c r="AP21" s="3">
        <f t="shared" si="16"/>
        <v>0</v>
      </c>
      <c r="AQ21" s="3">
        <f t="shared" si="17"/>
        <v>1</v>
      </c>
      <c r="AR21" s="3">
        <f t="shared" si="18"/>
        <v>0</v>
      </c>
      <c r="AS21" s="3">
        <f t="shared" si="19"/>
        <v>0</v>
      </c>
      <c r="AT21" s="3">
        <f t="shared" si="20"/>
        <v>0</v>
      </c>
      <c r="AU21" s="3">
        <f t="shared" si="21"/>
        <v>1</v>
      </c>
      <c r="AW21" s="3">
        <f t="shared" si="22"/>
        <v>1</v>
      </c>
      <c r="AX21" s="3" t="e">
        <f t="shared" si="23"/>
        <v>#N/A</v>
      </c>
    </row>
    <row r="22" spans="1:50" x14ac:dyDescent="0.25">
      <c r="A22" s="8" t="s">
        <v>83</v>
      </c>
      <c r="B22" s="4">
        <f t="shared" si="24"/>
        <v>10</v>
      </c>
      <c r="C22" s="5">
        <f t="shared" si="1"/>
        <v>1</v>
      </c>
      <c r="D22" s="28" t="s">
        <v>376</v>
      </c>
      <c r="E22" s="4" t="s">
        <v>377</v>
      </c>
      <c r="F22" s="4" t="s">
        <v>389</v>
      </c>
      <c r="G22" s="4" t="s">
        <v>394</v>
      </c>
      <c r="H22" s="4" t="s">
        <v>366</v>
      </c>
      <c r="I22" s="4" t="s">
        <v>243</v>
      </c>
      <c r="J22" s="4" t="s">
        <v>176</v>
      </c>
      <c r="K22" s="4" t="s">
        <v>220</v>
      </c>
      <c r="L22" s="4" t="s">
        <v>391</v>
      </c>
      <c r="M22" s="4" t="s">
        <v>239</v>
      </c>
      <c r="N22" s="4" t="s">
        <v>395</v>
      </c>
      <c r="O22" s="4" t="s">
        <v>382</v>
      </c>
      <c r="P22" s="4" t="s">
        <v>304</v>
      </c>
      <c r="Q22" s="4" t="s">
        <v>383</v>
      </c>
      <c r="R22" s="4" t="s">
        <v>112</v>
      </c>
      <c r="S22" s="4" t="s">
        <v>384</v>
      </c>
      <c r="T22" s="4" t="s">
        <v>385</v>
      </c>
      <c r="U22" s="4" t="s">
        <v>146</v>
      </c>
      <c r="V22" s="4" t="s">
        <v>387</v>
      </c>
      <c r="W22" s="4" t="s">
        <v>388</v>
      </c>
      <c r="Y22" s="4" t="s">
        <v>391</v>
      </c>
      <c r="Z22" s="40" t="s">
        <v>176</v>
      </c>
      <c r="AB22" s="3">
        <f t="shared" si="2"/>
        <v>1</v>
      </c>
      <c r="AC22" s="3">
        <f t="shared" si="3"/>
        <v>1</v>
      </c>
      <c r="AD22" s="3">
        <f t="shared" si="4"/>
        <v>0</v>
      </c>
      <c r="AE22" s="3">
        <f t="shared" si="5"/>
        <v>1</v>
      </c>
      <c r="AF22" s="3">
        <f t="shared" si="6"/>
        <v>1</v>
      </c>
      <c r="AG22" s="3">
        <f t="shared" si="7"/>
        <v>1</v>
      </c>
      <c r="AH22" s="3">
        <f t="shared" si="8"/>
        <v>0</v>
      </c>
      <c r="AI22" s="3">
        <f t="shared" si="9"/>
        <v>0</v>
      </c>
      <c r="AJ22" s="3">
        <f t="shared" si="10"/>
        <v>1</v>
      </c>
      <c r="AK22" s="3">
        <f t="shared" si="11"/>
        <v>0</v>
      </c>
      <c r="AL22" s="3">
        <f t="shared" si="12"/>
        <v>0</v>
      </c>
      <c r="AM22" s="3">
        <f t="shared" si="13"/>
        <v>0</v>
      </c>
      <c r="AN22" s="3">
        <f t="shared" si="14"/>
        <v>0</v>
      </c>
      <c r="AO22" s="3">
        <f t="shared" si="15"/>
        <v>1</v>
      </c>
      <c r="AP22" s="3">
        <f t="shared" si="16"/>
        <v>1</v>
      </c>
      <c r="AQ22" s="3">
        <f t="shared" si="17"/>
        <v>1</v>
      </c>
      <c r="AR22" s="3">
        <f t="shared" si="18"/>
        <v>0</v>
      </c>
      <c r="AS22" s="3">
        <f t="shared" si="19"/>
        <v>0</v>
      </c>
      <c r="AT22" s="3">
        <f t="shared" si="20"/>
        <v>0</v>
      </c>
      <c r="AU22" s="3">
        <f t="shared" si="21"/>
        <v>1</v>
      </c>
      <c r="AW22" s="3">
        <f t="shared" si="22"/>
        <v>1</v>
      </c>
      <c r="AX22" s="3" t="e">
        <f t="shared" si="23"/>
        <v>#N/A</v>
      </c>
    </row>
    <row r="23" spans="1:50" x14ac:dyDescent="0.25">
      <c r="A23" s="8" t="s">
        <v>84</v>
      </c>
      <c r="B23" s="4">
        <f t="shared" si="24"/>
        <v>11</v>
      </c>
      <c r="C23" s="5">
        <f t="shared" si="1"/>
        <v>1</v>
      </c>
      <c r="D23" s="28" t="s">
        <v>376</v>
      </c>
      <c r="E23" s="4" t="s">
        <v>377</v>
      </c>
      <c r="F23" s="4" t="s">
        <v>352</v>
      </c>
      <c r="G23" s="4" t="s">
        <v>378</v>
      </c>
      <c r="H23" s="4" t="s">
        <v>366</v>
      </c>
      <c r="I23" s="4" t="s">
        <v>243</v>
      </c>
      <c r="J23" s="4" t="s">
        <v>176</v>
      </c>
      <c r="K23" s="4" t="s">
        <v>380</v>
      </c>
      <c r="L23" s="4" t="s">
        <v>391</v>
      </c>
      <c r="M23" s="4" t="s">
        <v>239</v>
      </c>
      <c r="N23" s="4" t="s">
        <v>395</v>
      </c>
      <c r="O23" s="4" t="s">
        <v>382</v>
      </c>
      <c r="P23" s="4" t="s">
        <v>393</v>
      </c>
      <c r="Q23" s="4" t="s">
        <v>383</v>
      </c>
      <c r="R23" s="4" t="s">
        <v>346</v>
      </c>
      <c r="S23" s="4" t="s">
        <v>384</v>
      </c>
      <c r="T23" s="4" t="s">
        <v>385</v>
      </c>
      <c r="U23" s="4" t="s">
        <v>146</v>
      </c>
      <c r="V23" s="4" t="s">
        <v>387</v>
      </c>
      <c r="W23" s="4" t="s">
        <v>388</v>
      </c>
      <c r="Y23" s="4" t="s">
        <v>380</v>
      </c>
      <c r="Z23" s="40" t="s">
        <v>346</v>
      </c>
      <c r="AB23" s="3">
        <f t="shared" si="2"/>
        <v>1</v>
      </c>
      <c r="AC23" s="3">
        <f t="shared" si="3"/>
        <v>1</v>
      </c>
      <c r="AD23" s="3">
        <f t="shared" si="4"/>
        <v>1</v>
      </c>
      <c r="AE23" s="3">
        <f t="shared" si="5"/>
        <v>0</v>
      </c>
      <c r="AF23" s="3">
        <f t="shared" si="6"/>
        <v>1</v>
      </c>
      <c r="AG23" s="3">
        <f t="shared" si="7"/>
        <v>1</v>
      </c>
      <c r="AH23" s="3">
        <f t="shared" si="8"/>
        <v>0</v>
      </c>
      <c r="AI23" s="3">
        <f t="shared" si="9"/>
        <v>1</v>
      </c>
      <c r="AJ23" s="3">
        <f t="shared" si="10"/>
        <v>1</v>
      </c>
      <c r="AK23" s="3">
        <f t="shared" si="11"/>
        <v>0</v>
      </c>
      <c r="AL23" s="3">
        <f t="shared" si="12"/>
        <v>0</v>
      </c>
      <c r="AM23" s="3">
        <f t="shared" si="13"/>
        <v>0</v>
      </c>
      <c r="AN23" s="3">
        <f t="shared" si="14"/>
        <v>1</v>
      </c>
      <c r="AO23" s="3">
        <f t="shared" si="15"/>
        <v>1</v>
      </c>
      <c r="AP23" s="3">
        <f t="shared" si="16"/>
        <v>0</v>
      </c>
      <c r="AQ23" s="3">
        <f t="shared" si="17"/>
        <v>1</v>
      </c>
      <c r="AR23" s="3">
        <f t="shared" si="18"/>
        <v>0</v>
      </c>
      <c r="AS23" s="3">
        <f t="shared" si="19"/>
        <v>0</v>
      </c>
      <c r="AT23" s="3">
        <f t="shared" si="20"/>
        <v>0</v>
      </c>
      <c r="AU23" s="3">
        <f t="shared" si="21"/>
        <v>1</v>
      </c>
      <c r="AW23" s="3">
        <f t="shared" si="22"/>
        <v>1</v>
      </c>
      <c r="AX23" s="3" t="e">
        <f t="shared" si="23"/>
        <v>#N/A</v>
      </c>
    </row>
    <row r="24" spans="1:50" x14ac:dyDescent="0.25">
      <c r="A24" s="8" t="s">
        <v>85</v>
      </c>
      <c r="B24" s="4">
        <f t="shared" si="24"/>
        <v>10</v>
      </c>
      <c r="C24" s="5">
        <f t="shared" si="1"/>
        <v>2</v>
      </c>
      <c r="D24" s="28" t="s">
        <v>172</v>
      </c>
      <c r="E24" s="4" t="s">
        <v>131</v>
      </c>
      <c r="F24" s="4" t="s">
        <v>389</v>
      </c>
      <c r="G24" s="4" t="s">
        <v>378</v>
      </c>
      <c r="H24" s="4" t="s">
        <v>366</v>
      </c>
      <c r="I24" s="4" t="s">
        <v>243</v>
      </c>
      <c r="J24" s="4" t="s">
        <v>176</v>
      </c>
      <c r="K24" s="4" t="s">
        <v>220</v>
      </c>
      <c r="L24" s="4" t="s">
        <v>381</v>
      </c>
      <c r="M24" s="4" t="s">
        <v>392</v>
      </c>
      <c r="N24" s="4" t="s">
        <v>395</v>
      </c>
      <c r="O24" s="4" t="s">
        <v>124</v>
      </c>
      <c r="P24" s="4" t="s">
        <v>393</v>
      </c>
      <c r="Q24" s="4" t="s">
        <v>383</v>
      </c>
      <c r="R24" s="4" t="s">
        <v>346</v>
      </c>
      <c r="S24" s="4" t="s">
        <v>384</v>
      </c>
      <c r="T24" s="4" t="s">
        <v>385</v>
      </c>
      <c r="U24" s="4" t="s">
        <v>386</v>
      </c>
      <c r="V24" s="4" t="s">
        <v>396</v>
      </c>
      <c r="W24" s="4" t="s">
        <v>388</v>
      </c>
      <c r="Y24" s="4" t="s">
        <v>383</v>
      </c>
      <c r="Z24" s="4" t="s">
        <v>393</v>
      </c>
      <c r="AB24" s="3">
        <f t="shared" si="2"/>
        <v>0</v>
      </c>
      <c r="AC24" s="3">
        <f t="shared" si="3"/>
        <v>0</v>
      </c>
      <c r="AD24" s="3">
        <f t="shared" si="4"/>
        <v>0</v>
      </c>
      <c r="AE24" s="3">
        <f t="shared" si="5"/>
        <v>0</v>
      </c>
      <c r="AF24" s="3">
        <f t="shared" si="6"/>
        <v>1</v>
      </c>
      <c r="AG24" s="3">
        <f t="shared" si="7"/>
        <v>1</v>
      </c>
      <c r="AH24" s="3">
        <f t="shared" si="8"/>
        <v>0</v>
      </c>
      <c r="AI24" s="3">
        <f t="shared" si="9"/>
        <v>0</v>
      </c>
      <c r="AJ24" s="3">
        <f t="shared" si="10"/>
        <v>0</v>
      </c>
      <c r="AK24" s="3">
        <f t="shared" si="11"/>
        <v>1</v>
      </c>
      <c r="AL24" s="3">
        <f t="shared" si="12"/>
        <v>0</v>
      </c>
      <c r="AM24" s="3">
        <f t="shared" si="13"/>
        <v>1</v>
      </c>
      <c r="AN24" s="3">
        <f t="shared" si="14"/>
        <v>1</v>
      </c>
      <c r="AO24" s="3">
        <f t="shared" si="15"/>
        <v>1</v>
      </c>
      <c r="AP24" s="3">
        <f t="shared" si="16"/>
        <v>0</v>
      </c>
      <c r="AQ24" s="3">
        <f t="shared" si="17"/>
        <v>1</v>
      </c>
      <c r="AR24" s="3">
        <f t="shared" si="18"/>
        <v>0</v>
      </c>
      <c r="AS24" s="3">
        <f t="shared" si="19"/>
        <v>1</v>
      </c>
      <c r="AT24" s="3">
        <f t="shared" si="20"/>
        <v>1</v>
      </c>
      <c r="AU24" s="3">
        <f t="shared" si="21"/>
        <v>1</v>
      </c>
      <c r="AW24" s="3">
        <f t="shared" si="22"/>
        <v>1</v>
      </c>
      <c r="AX24" s="3">
        <f t="shared" si="23"/>
        <v>1</v>
      </c>
    </row>
    <row r="25" spans="1:50" x14ac:dyDescent="0.25">
      <c r="A25" s="8" t="s">
        <v>86</v>
      </c>
      <c r="B25" s="4">
        <f t="shared" si="24"/>
        <v>12</v>
      </c>
      <c r="C25" s="5">
        <f t="shared" si="1"/>
        <v>2</v>
      </c>
      <c r="D25" s="28" t="s">
        <v>172</v>
      </c>
      <c r="E25" s="4" t="s">
        <v>377</v>
      </c>
      <c r="F25" s="4" t="s">
        <v>389</v>
      </c>
      <c r="G25" s="4" t="s">
        <v>378</v>
      </c>
      <c r="H25" s="4" t="s">
        <v>366</v>
      </c>
      <c r="I25" s="4" t="s">
        <v>390</v>
      </c>
      <c r="J25" s="4" t="s">
        <v>176</v>
      </c>
      <c r="K25" s="4" t="s">
        <v>380</v>
      </c>
      <c r="L25" s="4" t="s">
        <v>391</v>
      </c>
      <c r="M25" s="4" t="s">
        <v>392</v>
      </c>
      <c r="N25" s="4" t="s">
        <v>168</v>
      </c>
      <c r="O25" s="4" t="s">
        <v>124</v>
      </c>
      <c r="P25" s="4" t="s">
        <v>393</v>
      </c>
      <c r="Q25" s="4" t="s">
        <v>383</v>
      </c>
      <c r="R25" s="4" t="s">
        <v>112</v>
      </c>
      <c r="S25" s="4" t="s">
        <v>272</v>
      </c>
      <c r="T25" s="4" t="s">
        <v>279</v>
      </c>
      <c r="U25" s="4" t="s">
        <v>146</v>
      </c>
      <c r="V25" s="4" t="s">
        <v>387</v>
      </c>
      <c r="W25" s="4" t="s">
        <v>388</v>
      </c>
      <c r="Y25" s="4" t="s">
        <v>366</v>
      </c>
      <c r="Z25" s="4" t="s">
        <v>377</v>
      </c>
      <c r="AB25" s="3">
        <f t="shared" si="2"/>
        <v>0</v>
      </c>
      <c r="AC25" s="3">
        <f t="shared" si="3"/>
        <v>1</v>
      </c>
      <c r="AD25" s="3">
        <f t="shared" si="4"/>
        <v>0</v>
      </c>
      <c r="AE25" s="3">
        <f t="shared" si="5"/>
        <v>0</v>
      </c>
      <c r="AF25" s="3">
        <f t="shared" si="6"/>
        <v>1</v>
      </c>
      <c r="AG25" s="3">
        <f t="shared" si="7"/>
        <v>0</v>
      </c>
      <c r="AH25" s="3">
        <f t="shared" si="8"/>
        <v>0</v>
      </c>
      <c r="AI25" s="3">
        <f t="shared" si="9"/>
        <v>1</v>
      </c>
      <c r="AJ25" s="3">
        <f t="shared" si="10"/>
        <v>1</v>
      </c>
      <c r="AK25" s="3">
        <f t="shared" si="11"/>
        <v>1</v>
      </c>
      <c r="AL25" s="3">
        <f t="shared" si="12"/>
        <v>1</v>
      </c>
      <c r="AM25" s="3">
        <f t="shared" si="13"/>
        <v>1</v>
      </c>
      <c r="AN25" s="3">
        <f t="shared" si="14"/>
        <v>1</v>
      </c>
      <c r="AO25" s="3">
        <f t="shared" si="15"/>
        <v>1</v>
      </c>
      <c r="AP25" s="3">
        <f t="shared" si="16"/>
        <v>1</v>
      </c>
      <c r="AQ25" s="3">
        <f t="shared" si="17"/>
        <v>0</v>
      </c>
      <c r="AR25" s="3">
        <f t="shared" si="18"/>
        <v>1</v>
      </c>
      <c r="AS25" s="3">
        <f t="shared" si="19"/>
        <v>0</v>
      </c>
      <c r="AT25" s="3">
        <f t="shared" si="20"/>
        <v>0</v>
      </c>
      <c r="AU25" s="3">
        <f t="shared" si="21"/>
        <v>1</v>
      </c>
      <c r="AW25" s="3">
        <f t="shared" si="22"/>
        <v>1</v>
      </c>
      <c r="AX25" s="3">
        <f t="shared" si="23"/>
        <v>1</v>
      </c>
    </row>
    <row r="26" spans="1:50" x14ac:dyDescent="0.25">
      <c r="A26" s="8" t="s">
        <v>224</v>
      </c>
      <c r="B26" s="4">
        <f t="shared" si="24"/>
        <v>14</v>
      </c>
      <c r="C26" s="5">
        <f t="shared" si="1"/>
        <v>0</v>
      </c>
      <c r="D26" s="28" t="s">
        <v>376</v>
      </c>
      <c r="E26" s="4" t="s">
        <v>377</v>
      </c>
      <c r="F26" s="4" t="s">
        <v>352</v>
      </c>
      <c r="G26" s="4" t="s">
        <v>378</v>
      </c>
      <c r="H26" s="4" t="s">
        <v>366</v>
      </c>
      <c r="I26" s="4" t="s">
        <v>243</v>
      </c>
      <c r="J26" s="4" t="s">
        <v>176</v>
      </c>
      <c r="K26" s="4" t="s">
        <v>380</v>
      </c>
      <c r="L26" s="4" t="s">
        <v>381</v>
      </c>
      <c r="M26" s="4" t="s">
        <v>392</v>
      </c>
      <c r="N26" s="4" t="s">
        <v>168</v>
      </c>
      <c r="O26" s="4" t="s">
        <v>124</v>
      </c>
      <c r="P26" s="4" t="s">
        <v>393</v>
      </c>
      <c r="Q26" s="4" t="s">
        <v>383</v>
      </c>
      <c r="R26" s="4" t="s">
        <v>346</v>
      </c>
      <c r="S26" s="4" t="s">
        <v>384</v>
      </c>
      <c r="T26" s="4" t="s">
        <v>385</v>
      </c>
      <c r="U26" s="4" t="s">
        <v>146</v>
      </c>
      <c r="V26" s="4" t="s">
        <v>396</v>
      </c>
      <c r="W26" s="4" t="s">
        <v>388</v>
      </c>
      <c r="Y26" s="40" t="s">
        <v>346</v>
      </c>
      <c r="Z26" s="40" t="s">
        <v>378</v>
      </c>
      <c r="AB26" s="3">
        <f t="shared" si="2"/>
        <v>1</v>
      </c>
      <c r="AC26" s="3">
        <f t="shared" si="3"/>
        <v>1</v>
      </c>
      <c r="AD26" s="3">
        <f t="shared" si="4"/>
        <v>1</v>
      </c>
      <c r="AE26" s="3">
        <f t="shared" si="5"/>
        <v>0</v>
      </c>
      <c r="AF26" s="3">
        <f t="shared" si="6"/>
        <v>1</v>
      </c>
      <c r="AG26" s="3">
        <f t="shared" si="7"/>
        <v>1</v>
      </c>
      <c r="AH26" s="3">
        <f t="shared" si="8"/>
        <v>0</v>
      </c>
      <c r="AI26" s="3">
        <f t="shared" si="9"/>
        <v>1</v>
      </c>
      <c r="AJ26" s="3">
        <f t="shared" si="10"/>
        <v>0</v>
      </c>
      <c r="AK26" s="3">
        <f t="shared" si="11"/>
        <v>1</v>
      </c>
      <c r="AL26" s="3">
        <f t="shared" si="12"/>
        <v>1</v>
      </c>
      <c r="AM26" s="3">
        <f t="shared" si="13"/>
        <v>1</v>
      </c>
      <c r="AN26" s="3">
        <f t="shared" si="14"/>
        <v>1</v>
      </c>
      <c r="AO26" s="3">
        <f t="shared" si="15"/>
        <v>1</v>
      </c>
      <c r="AP26" s="3">
        <f t="shared" si="16"/>
        <v>0</v>
      </c>
      <c r="AQ26" s="3">
        <f t="shared" si="17"/>
        <v>1</v>
      </c>
      <c r="AR26" s="3">
        <f t="shared" si="18"/>
        <v>0</v>
      </c>
      <c r="AS26" s="3">
        <f t="shared" si="19"/>
        <v>0</v>
      </c>
      <c r="AT26" s="3">
        <f t="shared" si="20"/>
        <v>1</v>
      </c>
      <c r="AU26" s="3">
        <f t="shared" si="21"/>
        <v>1</v>
      </c>
      <c r="AW26" s="3" t="e">
        <f t="shared" si="22"/>
        <v>#N/A</v>
      </c>
      <c r="AX26" s="3" t="e">
        <f t="shared" si="23"/>
        <v>#N/A</v>
      </c>
    </row>
    <row r="27" spans="1:50" x14ac:dyDescent="0.25">
      <c r="A27" s="8" t="s">
        <v>79</v>
      </c>
      <c r="B27" s="4">
        <f t="shared" si="24"/>
        <v>13</v>
      </c>
      <c r="C27" s="5">
        <f t="shared" si="1"/>
        <v>1</v>
      </c>
      <c r="D27" s="28" t="s">
        <v>376</v>
      </c>
      <c r="E27" s="4" t="s">
        <v>377</v>
      </c>
      <c r="F27" s="4" t="s">
        <v>389</v>
      </c>
      <c r="G27" s="4" t="s">
        <v>394</v>
      </c>
      <c r="H27" s="4" t="s">
        <v>366</v>
      </c>
      <c r="I27" s="4" t="s">
        <v>390</v>
      </c>
      <c r="J27" s="4" t="s">
        <v>379</v>
      </c>
      <c r="K27" s="4" t="s">
        <v>380</v>
      </c>
      <c r="L27" s="4" t="s">
        <v>391</v>
      </c>
      <c r="M27" s="4" t="s">
        <v>392</v>
      </c>
      <c r="N27" s="4" t="s">
        <v>395</v>
      </c>
      <c r="O27" s="4" t="s">
        <v>382</v>
      </c>
      <c r="P27" s="4" t="s">
        <v>393</v>
      </c>
      <c r="Q27" s="4" t="s">
        <v>383</v>
      </c>
      <c r="R27" s="4" t="s">
        <v>346</v>
      </c>
      <c r="S27" s="4" t="s">
        <v>384</v>
      </c>
      <c r="T27" s="4" t="s">
        <v>279</v>
      </c>
      <c r="U27" s="4" t="s">
        <v>146</v>
      </c>
      <c r="V27" s="4" t="s">
        <v>387</v>
      </c>
      <c r="W27" s="4" t="s">
        <v>388</v>
      </c>
      <c r="Y27" s="40" t="s">
        <v>346</v>
      </c>
      <c r="Z27" s="4" t="s">
        <v>383</v>
      </c>
      <c r="AB27" s="3">
        <f t="shared" si="2"/>
        <v>1</v>
      </c>
      <c r="AC27" s="3">
        <f t="shared" si="3"/>
        <v>1</v>
      </c>
      <c r="AD27" s="3">
        <f t="shared" si="4"/>
        <v>0</v>
      </c>
      <c r="AE27" s="3">
        <f t="shared" si="5"/>
        <v>1</v>
      </c>
      <c r="AF27" s="3">
        <f t="shared" si="6"/>
        <v>1</v>
      </c>
      <c r="AG27" s="3">
        <f t="shared" si="7"/>
        <v>0</v>
      </c>
      <c r="AH27" s="3">
        <f t="shared" si="8"/>
        <v>1</v>
      </c>
      <c r="AI27" s="3">
        <f t="shared" si="9"/>
        <v>1</v>
      </c>
      <c r="AJ27" s="3">
        <f t="shared" si="10"/>
        <v>1</v>
      </c>
      <c r="AK27" s="3">
        <f t="shared" si="11"/>
        <v>1</v>
      </c>
      <c r="AL27" s="3">
        <f t="shared" si="12"/>
        <v>0</v>
      </c>
      <c r="AM27" s="3">
        <f t="shared" si="13"/>
        <v>0</v>
      </c>
      <c r="AN27" s="3">
        <f t="shared" si="14"/>
        <v>1</v>
      </c>
      <c r="AO27" s="3">
        <f t="shared" si="15"/>
        <v>1</v>
      </c>
      <c r="AP27" s="3">
        <f t="shared" si="16"/>
        <v>0</v>
      </c>
      <c r="AQ27" s="3">
        <f t="shared" si="17"/>
        <v>1</v>
      </c>
      <c r="AR27" s="3">
        <f t="shared" si="18"/>
        <v>1</v>
      </c>
      <c r="AS27" s="3">
        <f t="shared" si="19"/>
        <v>0</v>
      </c>
      <c r="AT27" s="3">
        <f t="shared" si="20"/>
        <v>0</v>
      </c>
      <c r="AU27" s="3">
        <f t="shared" si="21"/>
        <v>1</v>
      </c>
      <c r="AW27" s="3" t="e">
        <f t="shared" si="22"/>
        <v>#N/A</v>
      </c>
      <c r="AX27" s="3">
        <f t="shared" si="23"/>
        <v>1</v>
      </c>
    </row>
    <row r="28" spans="1:50" x14ac:dyDescent="0.25">
      <c r="A28" s="8" t="s">
        <v>62</v>
      </c>
      <c r="B28" s="4">
        <f t="shared" si="24"/>
        <v>14</v>
      </c>
      <c r="C28" s="5">
        <f t="shared" si="1"/>
        <v>2</v>
      </c>
      <c r="D28" s="28" t="s">
        <v>376</v>
      </c>
      <c r="E28" s="4" t="s">
        <v>377</v>
      </c>
      <c r="F28" s="4" t="s">
        <v>389</v>
      </c>
      <c r="G28" s="4" t="s">
        <v>378</v>
      </c>
      <c r="H28" s="4" t="s">
        <v>366</v>
      </c>
      <c r="I28" s="4" t="s">
        <v>243</v>
      </c>
      <c r="J28" s="4" t="s">
        <v>176</v>
      </c>
      <c r="K28" s="4" t="s">
        <v>380</v>
      </c>
      <c r="L28" s="4" t="s">
        <v>391</v>
      </c>
      <c r="M28" s="4" t="s">
        <v>392</v>
      </c>
      <c r="N28" s="4" t="s">
        <v>395</v>
      </c>
      <c r="O28" s="4" t="s">
        <v>124</v>
      </c>
      <c r="P28" s="4" t="s">
        <v>393</v>
      </c>
      <c r="Q28" s="4" t="s">
        <v>383</v>
      </c>
      <c r="R28" s="4" t="s">
        <v>112</v>
      </c>
      <c r="S28" s="4" t="s">
        <v>384</v>
      </c>
      <c r="T28" s="4" t="s">
        <v>385</v>
      </c>
      <c r="U28" s="4" t="s">
        <v>146</v>
      </c>
      <c r="V28" s="4" t="s">
        <v>396</v>
      </c>
      <c r="W28" s="4" t="s">
        <v>388</v>
      </c>
      <c r="Y28" s="4" t="s">
        <v>396</v>
      </c>
      <c r="Z28" s="4" t="s">
        <v>383</v>
      </c>
      <c r="AB28" s="3">
        <f t="shared" si="2"/>
        <v>1</v>
      </c>
      <c r="AC28" s="3">
        <f t="shared" si="3"/>
        <v>1</v>
      </c>
      <c r="AD28" s="3">
        <f t="shared" si="4"/>
        <v>0</v>
      </c>
      <c r="AE28" s="3">
        <f t="shared" si="5"/>
        <v>0</v>
      </c>
      <c r="AF28" s="3">
        <f t="shared" si="6"/>
        <v>1</v>
      </c>
      <c r="AG28" s="3">
        <f t="shared" si="7"/>
        <v>1</v>
      </c>
      <c r="AH28" s="3">
        <f t="shared" si="8"/>
        <v>0</v>
      </c>
      <c r="AI28" s="3">
        <f t="shared" si="9"/>
        <v>1</v>
      </c>
      <c r="AJ28" s="3">
        <f t="shared" si="10"/>
        <v>1</v>
      </c>
      <c r="AK28" s="3">
        <f t="shared" si="11"/>
        <v>1</v>
      </c>
      <c r="AL28" s="3">
        <f t="shared" si="12"/>
        <v>0</v>
      </c>
      <c r="AM28" s="3">
        <f t="shared" si="13"/>
        <v>1</v>
      </c>
      <c r="AN28" s="3">
        <f t="shared" si="14"/>
        <v>1</v>
      </c>
      <c r="AO28" s="3">
        <f t="shared" si="15"/>
        <v>1</v>
      </c>
      <c r="AP28" s="3">
        <f t="shared" si="16"/>
        <v>1</v>
      </c>
      <c r="AQ28" s="3">
        <f t="shared" si="17"/>
        <v>1</v>
      </c>
      <c r="AR28" s="3">
        <f t="shared" si="18"/>
        <v>0</v>
      </c>
      <c r="AS28" s="3">
        <f t="shared" si="19"/>
        <v>0</v>
      </c>
      <c r="AT28" s="3">
        <f t="shared" si="20"/>
        <v>1</v>
      </c>
      <c r="AU28" s="3">
        <f t="shared" si="21"/>
        <v>1</v>
      </c>
      <c r="AW28" s="3">
        <f t="shared" si="22"/>
        <v>1</v>
      </c>
      <c r="AX28" s="3">
        <f t="shared" si="23"/>
        <v>1</v>
      </c>
    </row>
    <row r="29" spans="1:50" x14ac:dyDescent="0.25">
      <c r="A29" s="8" t="s">
        <v>67</v>
      </c>
      <c r="B29" s="4">
        <f t="shared" si="24"/>
        <v>16</v>
      </c>
      <c r="C29" s="5">
        <f t="shared" si="1"/>
        <v>2</v>
      </c>
      <c r="D29" s="28" t="s">
        <v>376</v>
      </c>
      <c r="E29" s="4" t="s">
        <v>377</v>
      </c>
      <c r="F29" s="4" t="s">
        <v>352</v>
      </c>
      <c r="G29" s="4" t="s">
        <v>394</v>
      </c>
      <c r="H29" s="4" t="s">
        <v>366</v>
      </c>
      <c r="I29" s="4" t="s">
        <v>243</v>
      </c>
      <c r="J29" s="4" t="s">
        <v>379</v>
      </c>
      <c r="K29" s="4" t="s">
        <v>380</v>
      </c>
      <c r="L29" s="4" t="s">
        <v>391</v>
      </c>
      <c r="M29" s="4" t="s">
        <v>392</v>
      </c>
      <c r="N29" s="4" t="s">
        <v>168</v>
      </c>
      <c r="O29" s="4" t="s">
        <v>124</v>
      </c>
      <c r="P29" s="4" t="s">
        <v>304</v>
      </c>
      <c r="Q29" s="4" t="s">
        <v>383</v>
      </c>
      <c r="R29" s="4" t="s">
        <v>346</v>
      </c>
      <c r="S29" s="4" t="s">
        <v>384</v>
      </c>
      <c r="T29" s="4" t="s">
        <v>385</v>
      </c>
      <c r="U29" s="4" t="s">
        <v>146</v>
      </c>
      <c r="V29" s="4" t="s">
        <v>396</v>
      </c>
      <c r="W29" s="4" t="s">
        <v>388</v>
      </c>
      <c r="Y29" s="4" t="s">
        <v>380</v>
      </c>
      <c r="Z29" s="4" t="s">
        <v>383</v>
      </c>
      <c r="AB29" s="3">
        <f t="shared" si="2"/>
        <v>1</v>
      </c>
      <c r="AC29" s="3">
        <f t="shared" si="3"/>
        <v>1</v>
      </c>
      <c r="AD29" s="3">
        <f t="shared" si="4"/>
        <v>1</v>
      </c>
      <c r="AE29" s="3">
        <f t="shared" si="5"/>
        <v>1</v>
      </c>
      <c r="AF29" s="3">
        <f t="shared" si="6"/>
        <v>1</v>
      </c>
      <c r="AG29" s="3">
        <f t="shared" si="7"/>
        <v>1</v>
      </c>
      <c r="AH29" s="3">
        <f t="shared" si="8"/>
        <v>1</v>
      </c>
      <c r="AI29" s="3">
        <f t="shared" si="9"/>
        <v>1</v>
      </c>
      <c r="AJ29" s="3">
        <f t="shared" si="10"/>
        <v>1</v>
      </c>
      <c r="AK29" s="3">
        <f t="shared" si="11"/>
        <v>1</v>
      </c>
      <c r="AL29" s="3">
        <f t="shared" si="12"/>
        <v>1</v>
      </c>
      <c r="AM29" s="3">
        <f t="shared" si="13"/>
        <v>1</v>
      </c>
      <c r="AN29" s="3">
        <f t="shared" si="14"/>
        <v>0</v>
      </c>
      <c r="AO29" s="3">
        <f t="shared" si="15"/>
        <v>1</v>
      </c>
      <c r="AP29" s="3">
        <f t="shared" si="16"/>
        <v>0</v>
      </c>
      <c r="AQ29" s="3">
        <f t="shared" si="17"/>
        <v>1</v>
      </c>
      <c r="AR29" s="3">
        <f t="shared" si="18"/>
        <v>0</v>
      </c>
      <c r="AS29" s="3">
        <f t="shared" si="19"/>
        <v>0</v>
      </c>
      <c r="AT29" s="3">
        <f t="shared" si="20"/>
        <v>1</v>
      </c>
      <c r="AU29" s="3">
        <f t="shared" si="21"/>
        <v>1</v>
      </c>
      <c r="AW29" s="3">
        <f t="shared" si="22"/>
        <v>1</v>
      </c>
      <c r="AX29" s="3">
        <f t="shared" si="23"/>
        <v>1</v>
      </c>
    </row>
    <row r="30" spans="1:50" x14ac:dyDescent="0.25">
      <c r="A30" s="8" t="s">
        <v>64</v>
      </c>
      <c r="B30" s="4">
        <f t="shared" si="24"/>
        <v>12</v>
      </c>
      <c r="C30" s="5">
        <f t="shared" si="1"/>
        <v>1</v>
      </c>
      <c r="D30" s="28" t="s">
        <v>172</v>
      </c>
      <c r="E30" s="4" t="s">
        <v>131</v>
      </c>
      <c r="F30" s="4" t="s">
        <v>352</v>
      </c>
      <c r="G30" s="4" t="s">
        <v>378</v>
      </c>
      <c r="H30" s="4" t="s">
        <v>366</v>
      </c>
      <c r="I30" s="4" t="s">
        <v>243</v>
      </c>
      <c r="J30" s="4" t="s">
        <v>176</v>
      </c>
      <c r="K30" s="4" t="s">
        <v>380</v>
      </c>
      <c r="L30" s="4" t="s">
        <v>391</v>
      </c>
      <c r="M30" s="4" t="s">
        <v>392</v>
      </c>
      <c r="N30" s="4" t="s">
        <v>395</v>
      </c>
      <c r="O30" s="4" t="s">
        <v>124</v>
      </c>
      <c r="P30" s="4" t="s">
        <v>393</v>
      </c>
      <c r="Q30" s="4" t="s">
        <v>383</v>
      </c>
      <c r="R30" s="4" t="s">
        <v>346</v>
      </c>
      <c r="S30" s="4" t="s">
        <v>384</v>
      </c>
      <c r="T30" s="4" t="s">
        <v>385</v>
      </c>
      <c r="U30" s="4" t="s">
        <v>146</v>
      </c>
      <c r="V30" s="4" t="s">
        <v>396</v>
      </c>
      <c r="W30" s="4" t="s">
        <v>388</v>
      </c>
      <c r="Y30" s="4" t="s">
        <v>376</v>
      </c>
      <c r="Z30" s="40" t="s">
        <v>390</v>
      </c>
      <c r="AB30" s="3">
        <f t="shared" si="2"/>
        <v>0</v>
      </c>
      <c r="AC30" s="3">
        <f t="shared" si="3"/>
        <v>0</v>
      </c>
      <c r="AD30" s="3">
        <f t="shared" si="4"/>
        <v>1</v>
      </c>
      <c r="AE30" s="3">
        <f t="shared" si="5"/>
        <v>0</v>
      </c>
      <c r="AF30" s="3">
        <f t="shared" si="6"/>
        <v>1</v>
      </c>
      <c r="AG30" s="3">
        <f t="shared" si="7"/>
        <v>1</v>
      </c>
      <c r="AH30" s="3">
        <f t="shared" si="8"/>
        <v>0</v>
      </c>
      <c r="AI30" s="3">
        <f t="shared" si="9"/>
        <v>1</v>
      </c>
      <c r="AJ30" s="3">
        <f t="shared" si="10"/>
        <v>1</v>
      </c>
      <c r="AK30" s="3">
        <f t="shared" si="11"/>
        <v>1</v>
      </c>
      <c r="AL30" s="3">
        <f t="shared" si="12"/>
        <v>0</v>
      </c>
      <c r="AM30" s="3">
        <f t="shared" si="13"/>
        <v>1</v>
      </c>
      <c r="AN30" s="3">
        <f t="shared" si="14"/>
        <v>1</v>
      </c>
      <c r="AO30" s="3">
        <f t="shared" si="15"/>
        <v>1</v>
      </c>
      <c r="AP30" s="3">
        <f t="shared" si="16"/>
        <v>0</v>
      </c>
      <c r="AQ30" s="3">
        <f t="shared" si="17"/>
        <v>1</v>
      </c>
      <c r="AR30" s="3">
        <f t="shared" si="18"/>
        <v>0</v>
      </c>
      <c r="AS30" s="3">
        <f t="shared" si="19"/>
        <v>0</v>
      </c>
      <c r="AT30" s="3">
        <f t="shared" si="20"/>
        <v>1</v>
      </c>
      <c r="AU30" s="3">
        <f t="shared" si="21"/>
        <v>1</v>
      </c>
      <c r="AW30" s="3">
        <f t="shared" si="22"/>
        <v>1</v>
      </c>
      <c r="AX30" s="3" t="e">
        <f t="shared" si="23"/>
        <v>#N/A</v>
      </c>
    </row>
    <row r="31" spans="1:50" x14ac:dyDescent="0.25">
      <c r="A31" s="8" t="s">
        <v>65</v>
      </c>
      <c r="B31" s="4">
        <f t="shared" si="24"/>
        <v>14</v>
      </c>
      <c r="C31" s="5">
        <f t="shared" si="1"/>
        <v>1</v>
      </c>
      <c r="D31" s="28" t="s">
        <v>376</v>
      </c>
      <c r="E31" s="4" t="s">
        <v>377</v>
      </c>
      <c r="F31" s="4" t="s">
        <v>352</v>
      </c>
      <c r="G31" s="4" t="s">
        <v>394</v>
      </c>
      <c r="H31" s="4" t="s">
        <v>366</v>
      </c>
      <c r="I31" s="4" t="s">
        <v>243</v>
      </c>
      <c r="J31" s="4" t="s">
        <v>379</v>
      </c>
      <c r="K31" s="4" t="s">
        <v>380</v>
      </c>
      <c r="L31" s="4" t="s">
        <v>391</v>
      </c>
      <c r="M31" s="4" t="s">
        <v>239</v>
      </c>
      <c r="N31" s="4" t="s">
        <v>395</v>
      </c>
      <c r="O31" s="4" t="s">
        <v>382</v>
      </c>
      <c r="P31" s="4" t="s">
        <v>393</v>
      </c>
      <c r="Q31" s="4" t="s">
        <v>383</v>
      </c>
      <c r="R31" s="4" t="s">
        <v>112</v>
      </c>
      <c r="S31" s="4" t="s">
        <v>384</v>
      </c>
      <c r="T31" s="4" t="s">
        <v>385</v>
      </c>
      <c r="U31" s="4" t="s">
        <v>146</v>
      </c>
      <c r="V31" s="4" t="s">
        <v>387</v>
      </c>
      <c r="W31" s="4" t="s">
        <v>388</v>
      </c>
      <c r="Y31" s="40" t="s">
        <v>395</v>
      </c>
      <c r="Z31" s="4" t="s">
        <v>366</v>
      </c>
      <c r="AB31" s="3">
        <f t="shared" si="2"/>
        <v>1</v>
      </c>
      <c r="AC31" s="3">
        <f t="shared" si="3"/>
        <v>1</v>
      </c>
      <c r="AD31" s="3">
        <f t="shared" si="4"/>
        <v>1</v>
      </c>
      <c r="AE31" s="3">
        <f t="shared" si="5"/>
        <v>1</v>
      </c>
      <c r="AF31" s="3">
        <f t="shared" si="6"/>
        <v>1</v>
      </c>
      <c r="AG31" s="3">
        <f t="shared" si="7"/>
        <v>1</v>
      </c>
      <c r="AH31" s="3">
        <f t="shared" si="8"/>
        <v>1</v>
      </c>
      <c r="AI31" s="3">
        <f t="shared" si="9"/>
        <v>1</v>
      </c>
      <c r="AJ31" s="3">
        <f t="shared" si="10"/>
        <v>1</v>
      </c>
      <c r="AK31" s="3">
        <f t="shared" si="11"/>
        <v>0</v>
      </c>
      <c r="AL31" s="3">
        <f t="shared" si="12"/>
        <v>0</v>
      </c>
      <c r="AM31" s="3">
        <f t="shared" si="13"/>
        <v>0</v>
      </c>
      <c r="AN31" s="3">
        <f t="shared" si="14"/>
        <v>1</v>
      </c>
      <c r="AO31" s="3">
        <f t="shared" si="15"/>
        <v>1</v>
      </c>
      <c r="AP31" s="3">
        <f t="shared" si="16"/>
        <v>1</v>
      </c>
      <c r="AQ31" s="3">
        <f t="shared" si="17"/>
        <v>1</v>
      </c>
      <c r="AR31" s="3">
        <f t="shared" si="18"/>
        <v>0</v>
      </c>
      <c r="AS31" s="3">
        <f t="shared" si="19"/>
        <v>0</v>
      </c>
      <c r="AT31" s="3">
        <f t="shared" si="20"/>
        <v>0</v>
      </c>
      <c r="AU31" s="3">
        <f t="shared" si="21"/>
        <v>1</v>
      </c>
      <c r="AW31" s="3" t="e">
        <f t="shared" si="22"/>
        <v>#N/A</v>
      </c>
      <c r="AX31" s="3">
        <f t="shared" si="23"/>
        <v>1</v>
      </c>
    </row>
    <row r="32" spans="1:50" x14ac:dyDescent="0.25">
      <c r="A32" s="8" t="s">
        <v>87</v>
      </c>
      <c r="B32" s="4">
        <f t="shared" si="24"/>
        <v>14</v>
      </c>
      <c r="C32" s="5">
        <f t="shared" si="1"/>
        <v>2</v>
      </c>
      <c r="D32" s="28" t="s">
        <v>376</v>
      </c>
      <c r="E32" s="4" t="s">
        <v>377</v>
      </c>
      <c r="F32" s="4" t="s">
        <v>389</v>
      </c>
      <c r="G32" s="4" t="s">
        <v>394</v>
      </c>
      <c r="H32" s="4" t="s">
        <v>366</v>
      </c>
      <c r="I32" s="4" t="s">
        <v>390</v>
      </c>
      <c r="J32" s="4" t="s">
        <v>379</v>
      </c>
      <c r="K32" s="4" t="s">
        <v>380</v>
      </c>
      <c r="L32" s="4" t="s">
        <v>391</v>
      </c>
      <c r="M32" s="4" t="s">
        <v>392</v>
      </c>
      <c r="N32" s="4" t="s">
        <v>395</v>
      </c>
      <c r="O32" s="4" t="s">
        <v>124</v>
      </c>
      <c r="P32" s="4" t="s">
        <v>393</v>
      </c>
      <c r="Q32" s="4" t="s">
        <v>383</v>
      </c>
      <c r="R32" s="4" t="s">
        <v>112</v>
      </c>
      <c r="S32" s="4" t="s">
        <v>384</v>
      </c>
      <c r="T32" s="4" t="s">
        <v>385</v>
      </c>
      <c r="U32" s="4" t="s">
        <v>146</v>
      </c>
      <c r="V32" s="4" t="s">
        <v>387</v>
      </c>
      <c r="W32" s="4" t="s">
        <v>388</v>
      </c>
      <c r="Y32" s="4" t="s">
        <v>112</v>
      </c>
      <c r="Z32" s="4" t="s">
        <v>124</v>
      </c>
      <c r="AB32" s="3">
        <f t="shared" si="2"/>
        <v>1</v>
      </c>
      <c r="AC32" s="3">
        <f t="shared" si="3"/>
        <v>1</v>
      </c>
      <c r="AD32" s="3">
        <f t="shared" si="4"/>
        <v>0</v>
      </c>
      <c r="AE32" s="3">
        <f t="shared" si="5"/>
        <v>1</v>
      </c>
      <c r="AF32" s="3">
        <f t="shared" si="6"/>
        <v>1</v>
      </c>
      <c r="AG32" s="3">
        <f t="shared" si="7"/>
        <v>0</v>
      </c>
      <c r="AH32" s="3">
        <f t="shared" si="8"/>
        <v>1</v>
      </c>
      <c r="AI32" s="3">
        <f t="shared" si="9"/>
        <v>1</v>
      </c>
      <c r="AJ32" s="3">
        <f t="shared" si="10"/>
        <v>1</v>
      </c>
      <c r="AK32" s="3">
        <f t="shared" si="11"/>
        <v>1</v>
      </c>
      <c r="AL32" s="3">
        <f t="shared" si="12"/>
        <v>0</v>
      </c>
      <c r="AM32" s="3">
        <f t="shared" si="13"/>
        <v>1</v>
      </c>
      <c r="AN32" s="3">
        <f t="shared" si="14"/>
        <v>1</v>
      </c>
      <c r="AO32" s="3">
        <f t="shared" si="15"/>
        <v>1</v>
      </c>
      <c r="AP32" s="3">
        <f t="shared" si="16"/>
        <v>1</v>
      </c>
      <c r="AQ32" s="3">
        <f t="shared" si="17"/>
        <v>1</v>
      </c>
      <c r="AR32" s="3">
        <f t="shared" si="18"/>
        <v>0</v>
      </c>
      <c r="AS32" s="3">
        <f t="shared" si="19"/>
        <v>0</v>
      </c>
      <c r="AT32" s="3">
        <f t="shared" si="20"/>
        <v>0</v>
      </c>
      <c r="AU32" s="3">
        <f t="shared" si="21"/>
        <v>1</v>
      </c>
      <c r="AW32" s="3">
        <f t="shared" si="22"/>
        <v>1</v>
      </c>
      <c r="AX32" s="3">
        <f t="shared" si="23"/>
        <v>1</v>
      </c>
    </row>
    <row r="33" spans="1:50" x14ac:dyDescent="0.25">
      <c r="A33" s="8" t="s">
        <v>78</v>
      </c>
      <c r="B33" s="4">
        <f t="shared" si="24"/>
        <v>13</v>
      </c>
      <c r="C33" s="5">
        <f t="shared" si="1"/>
        <v>1</v>
      </c>
      <c r="D33" s="28" t="s">
        <v>376</v>
      </c>
      <c r="E33" s="4" t="s">
        <v>377</v>
      </c>
      <c r="F33" s="4" t="s">
        <v>389</v>
      </c>
      <c r="G33" s="4" t="s">
        <v>394</v>
      </c>
      <c r="H33" s="4" t="s">
        <v>366</v>
      </c>
      <c r="I33" s="4" t="s">
        <v>390</v>
      </c>
      <c r="J33" s="4" t="s">
        <v>379</v>
      </c>
      <c r="K33" s="4" t="s">
        <v>380</v>
      </c>
      <c r="L33" s="4" t="s">
        <v>391</v>
      </c>
      <c r="M33" s="4" t="s">
        <v>392</v>
      </c>
      <c r="N33" s="4" t="s">
        <v>395</v>
      </c>
      <c r="O33" s="4" t="s">
        <v>382</v>
      </c>
      <c r="P33" s="4" t="s">
        <v>393</v>
      </c>
      <c r="Q33" s="4" t="s">
        <v>383</v>
      </c>
      <c r="R33" s="4" t="s">
        <v>112</v>
      </c>
      <c r="S33" s="4" t="s">
        <v>384</v>
      </c>
      <c r="T33" s="4" t="s">
        <v>385</v>
      </c>
      <c r="U33" s="4" t="s">
        <v>146</v>
      </c>
      <c r="V33" s="4" t="s">
        <v>387</v>
      </c>
      <c r="W33" s="4" t="s">
        <v>388</v>
      </c>
      <c r="Y33" s="40" t="s">
        <v>382</v>
      </c>
      <c r="Z33" s="4" t="s">
        <v>112</v>
      </c>
      <c r="AB33" s="3">
        <f t="shared" si="2"/>
        <v>1</v>
      </c>
      <c r="AC33" s="3">
        <f t="shared" si="3"/>
        <v>1</v>
      </c>
      <c r="AD33" s="3">
        <f t="shared" si="4"/>
        <v>0</v>
      </c>
      <c r="AE33" s="3">
        <f t="shared" si="5"/>
        <v>1</v>
      </c>
      <c r="AF33" s="3">
        <f t="shared" si="6"/>
        <v>1</v>
      </c>
      <c r="AG33" s="3">
        <f t="shared" si="7"/>
        <v>0</v>
      </c>
      <c r="AH33" s="3">
        <f t="shared" si="8"/>
        <v>1</v>
      </c>
      <c r="AI33" s="3">
        <f t="shared" si="9"/>
        <v>1</v>
      </c>
      <c r="AJ33" s="3">
        <f t="shared" si="10"/>
        <v>1</v>
      </c>
      <c r="AK33" s="3">
        <f t="shared" si="11"/>
        <v>1</v>
      </c>
      <c r="AL33" s="3">
        <f t="shared" si="12"/>
        <v>0</v>
      </c>
      <c r="AM33" s="3">
        <f t="shared" si="13"/>
        <v>0</v>
      </c>
      <c r="AN33" s="3">
        <f t="shared" si="14"/>
        <v>1</v>
      </c>
      <c r="AO33" s="3">
        <f t="shared" si="15"/>
        <v>1</v>
      </c>
      <c r="AP33" s="3">
        <f t="shared" si="16"/>
        <v>1</v>
      </c>
      <c r="AQ33" s="3">
        <f t="shared" si="17"/>
        <v>1</v>
      </c>
      <c r="AR33" s="3">
        <f t="shared" si="18"/>
        <v>0</v>
      </c>
      <c r="AS33" s="3">
        <f t="shared" si="19"/>
        <v>0</v>
      </c>
      <c r="AT33" s="3">
        <f t="shared" si="20"/>
        <v>0</v>
      </c>
      <c r="AU33" s="3">
        <f t="shared" si="21"/>
        <v>1</v>
      </c>
      <c r="AW33" s="3" t="e">
        <f t="shared" si="22"/>
        <v>#N/A</v>
      </c>
      <c r="AX33" s="3">
        <f t="shared" si="23"/>
        <v>1</v>
      </c>
    </row>
    <row r="34" spans="1:50" x14ac:dyDescent="0.25">
      <c r="A34" s="8" t="s">
        <v>68</v>
      </c>
      <c r="B34" s="4">
        <f t="shared" si="24"/>
        <v>15</v>
      </c>
      <c r="C34" s="5">
        <f t="shared" si="1"/>
        <v>1</v>
      </c>
      <c r="D34" s="28" t="s">
        <v>376</v>
      </c>
      <c r="E34" s="4" t="s">
        <v>377</v>
      </c>
      <c r="F34" s="4" t="s">
        <v>352</v>
      </c>
      <c r="G34" s="4" t="s">
        <v>378</v>
      </c>
      <c r="H34" s="4" t="s">
        <v>366</v>
      </c>
      <c r="I34" s="4" t="s">
        <v>243</v>
      </c>
      <c r="J34" s="4" t="s">
        <v>176</v>
      </c>
      <c r="K34" s="4" t="s">
        <v>380</v>
      </c>
      <c r="L34" s="4" t="s">
        <v>391</v>
      </c>
      <c r="M34" s="4" t="s">
        <v>392</v>
      </c>
      <c r="N34" s="4" t="s">
        <v>168</v>
      </c>
      <c r="O34" s="4" t="s">
        <v>124</v>
      </c>
      <c r="P34" s="4" t="s">
        <v>393</v>
      </c>
      <c r="Q34" s="4" t="s">
        <v>383</v>
      </c>
      <c r="R34" s="4" t="s">
        <v>112</v>
      </c>
      <c r="S34" s="4" t="s">
        <v>384</v>
      </c>
      <c r="T34" s="4" t="s">
        <v>385</v>
      </c>
      <c r="U34" s="4" t="s">
        <v>146</v>
      </c>
      <c r="V34" s="4" t="s">
        <v>387</v>
      </c>
      <c r="W34" s="4" t="s">
        <v>388</v>
      </c>
      <c r="Y34" s="4" t="s">
        <v>243</v>
      </c>
      <c r="Z34" s="40" t="s">
        <v>146</v>
      </c>
      <c r="AB34" s="3">
        <f t="shared" si="2"/>
        <v>1</v>
      </c>
      <c r="AC34" s="3">
        <f t="shared" si="3"/>
        <v>1</v>
      </c>
      <c r="AD34" s="3">
        <f t="shared" si="4"/>
        <v>1</v>
      </c>
      <c r="AE34" s="3">
        <f t="shared" si="5"/>
        <v>0</v>
      </c>
      <c r="AF34" s="3">
        <f t="shared" si="6"/>
        <v>1</v>
      </c>
      <c r="AG34" s="3">
        <f t="shared" si="7"/>
        <v>1</v>
      </c>
      <c r="AH34" s="3">
        <f t="shared" si="8"/>
        <v>0</v>
      </c>
      <c r="AI34" s="3">
        <f t="shared" si="9"/>
        <v>1</v>
      </c>
      <c r="AJ34" s="3">
        <f t="shared" si="10"/>
        <v>1</v>
      </c>
      <c r="AK34" s="3">
        <f t="shared" si="11"/>
        <v>1</v>
      </c>
      <c r="AL34" s="3">
        <f t="shared" si="12"/>
        <v>1</v>
      </c>
      <c r="AM34" s="3">
        <f t="shared" si="13"/>
        <v>1</v>
      </c>
      <c r="AN34" s="3">
        <f t="shared" si="14"/>
        <v>1</v>
      </c>
      <c r="AO34" s="3">
        <f t="shared" si="15"/>
        <v>1</v>
      </c>
      <c r="AP34" s="3">
        <f t="shared" si="16"/>
        <v>1</v>
      </c>
      <c r="AQ34" s="3">
        <f t="shared" si="17"/>
        <v>1</v>
      </c>
      <c r="AR34" s="3">
        <f t="shared" si="18"/>
        <v>0</v>
      </c>
      <c r="AS34" s="3">
        <f t="shared" si="19"/>
        <v>0</v>
      </c>
      <c r="AT34" s="3">
        <f t="shared" si="20"/>
        <v>0</v>
      </c>
      <c r="AU34" s="3">
        <f t="shared" si="21"/>
        <v>1</v>
      </c>
      <c r="AW34" s="3">
        <f t="shared" si="22"/>
        <v>1</v>
      </c>
      <c r="AX34" s="3" t="e">
        <f t="shared" si="23"/>
        <v>#N/A</v>
      </c>
    </row>
    <row r="35" spans="1:50" x14ac:dyDescent="0.25">
      <c r="A35" s="8" t="s">
        <v>57</v>
      </c>
      <c r="B35" s="4">
        <f t="shared" si="24"/>
        <v>15</v>
      </c>
      <c r="C35" s="5">
        <f t="shared" si="1"/>
        <v>1</v>
      </c>
      <c r="D35" s="28" t="s">
        <v>376</v>
      </c>
      <c r="E35" s="4" t="s">
        <v>377</v>
      </c>
      <c r="F35" s="4" t="s">
        <v>352</v>
      </c>
      <c r="G35" s="4" t="s">
        <v>394</v>
      </c>
      <c r="H35" s="4" t="s">
        <v>366</v>
      </c>
      <c r="I35" s="4" t="s">
        <v>390</v>
      </c>
      <c r="J35" s="4" t="s">
        <v>176</v>
      </c>
      <c r="K35" s="4" t="s">
        <v>380</v>
      </c>
      <c r="L35" s="4" t="s">
        <v>391</v>
      </c>
      <c r="M35" s="4" t="s">
        <v>392</v>
      </c>
      <c r="N35" s="4" t="s">
        <v>168</v>
      </c>
      <c r="O35" s="4" t="s">
        <v>124</v>
      </c>
      <c r="P35" s="4" t="s">
        <v>393</v>
      </c>
      <c r="Q35" s="4" t="s">
        <v>383</v>
      </c>
      <c r="R35" s="4" t="s">
        <v>112</v>
      </c>
      <c r="S35" s="4" t="s">
        <v>384</v>
      </c>
      <c r="T35" s="4" t="s">
        <v>385</v>
      </c>
      <c r="U35" s="4" t="s">
        <v>146</v>
      </c>
      <c r="V35" s="4" t="s">
        <v>387</v>
      </c>
      <c r="W35" s="4" t="s">
        <v>388</v>
      </c>
      <c r="Y35" s="4" t="s">
        <v>393</v>
      </c>
      <c r="Z35" s="40" t="s">
        <v>146</v>
      </c>
      <c r="AB35" s="3">
        <f t="shared" si="2"/>
        <v>1</v>
      </c>
      <c r="AC35" s="3">
        <f t="shared" si="3"/>
        <v>1</v>
      </c>
      <c r="AD35" s="3">
        <f t="shared" si="4"/>
        <v>1</v>
      </c>
      <c r="AE35" s="3">
        <f t="shared" si="5"/>
        <v>1</v>
      </c>
      <c r="AF35" s="3">
        <f t="shared" si="6"/>
        <v>1</v>
      </c>
      <c r="AG35" s="3">
        <f t="shared" si="7"/>
        <v>0</v>
      </c>
      <c r="AH35" s="3">
        <f t="shared" si="8"/>
        <v>0</v>
      </c>
      <c r="AI35" s="3">
        <f t="shared" si="9"/>
        <v>1</v>
      </c>
      <c r="AJ35" s="3">
        <f t="shared" si="10"/>
        <v>1</v>
      </c>
      <c r="AK35" s="3">
        <f t="shared" si="11"/>
        <v>1</v>
      </c>
      <c r="AL35" s="3">
        <f t="shared" si="12"/>
        <v>1</v>
      </c>
      <c r="AM35" s="3">
        <f t="shared" si="13"/>
        <v>1</v>
      </c>
      <c r="AN35" s="3">
        <f t="shared" si="14"/>
        <v>1</v>
      </c>
      <c r="AO35" s="3">
        <f t="shared" si="15"/>
        <v>1</v>
      </c>
      <c r="AP35" s="3">
        <f t="shared" si="16"/>
        <v>1</v>
      </c>
      <c r="AQ35" s="3">
        <f t="shared" si="17"/>
        <v>1</v>
      </c>
      <c r="AR35" s="3">
        <f t="shared" si="18"/>
        <v>0</v>
      </c>
      <c r="AS35" s="3">
        <f t="shared" si="19"/>
        <v>0</v>
      </c>
      <c r="AT35" s="3">
        <f t="shared" si="20"/>
        <v>0</v>
      </c>
      <c r="AU35" s="3">
        <f t="shared" si="21"/>
        <v>1</v>
      </c>
      <c r="AW35" s="3">
        <f t="shared" si="22"/>
        <v>1</v>
      </c>
      <c r="AX35" s="3" t="e">
        <f t="shared" si="23"/>
        <v>#N/A</v>
      </c>
    </row>
    <row r="36" spans="1:50" x14ac:dyDescent="0.25">
      <c r="A36" s="8" t="s">
        <v>88</v>
      </c>
      <c r="B36" s="4">
        <f t="shared" si="24"/>
        <v>15</v>
      </c>
      <c r="C36" s="5">
        <f t="shared" si="1"/>
        <v>1</v>
      </c>
      <c r="D36" s="28" t="s">
        <v>376</v>
      </c>
      <c r="E36" s="4" t="s">
        <v>131</v>
      </c>
      <c r="F36" s="4" t="s">
        <v>389</v>
      </c>
      <c r="G36" s="4" t="s">
        <v>394</v>
      </c>
      <c r="H36" s="4" t="s">
        <v>366</v>
      </c>
      <c r="I36" s="4" t="s">
        <v>243</v>
      </c>
      <c r="J36" s="4" t="s">
        <v>379</v>
      </c>
      <c r="K36" s="4" t="s">
        <v>380</v>
      </c>
      <c r="L36" s="4" t="s">
        <v>391</v>
      </c>
      <c r="M36" s="4" t="s">
        <v>392</v>
      </c>
      <c r="N36" s="4" t="s">
        <v>168</v>
      </c>
      <c r="O36" s="4" t="s">
        <v>382</v>
      </c>
      <c r="P36" s="4" t="s">
        <v>393</v>
      </c>
      <c r="Q36" s="4" t="s">
        <v>383</v>
      </c>
      <c r="R36" s="4" t="s">
        <v>112</v>
      </c>
      <c r="S36" s="4" t="s">
        <v>384</v>
      </c>
      <c r="T36" s="4" t="s">
        <v>279</v>
      </c>
      <c r="U36" s="4" t="s">
        <v>146</v>
      </c>
      <c r="V36" s="4" t="s">
        <v>387</v>
      </c>
      <c r="W36" s="4" t="s">
        <v>388</v>
      </c>
      <c r="Y36" s="40" t="s">
        <v>389</v>
      </c>
      <c r="Z36" s="4" t="s">
        <v>379</v>
      </c>
      <c r="AB36" s="3">
        <f t="shared" si="2"/>
        <v>1</v>
      </c>
      <c r="AC36" s="3">
        <f t="shared" si="3"/>
        <v>0</v>
      </c>
      <c r="AD36" s="3">
        <f t="shared" si="4"/>
        <v>0</v>
      </c>
      <c r="AE36" s="3">
        <f t="shared" si="5"/>
        <v>1</v>
      </c>
      <c r="AF36" s="3">
        <f t="shared" si="6"/>
        <v>1</v>
      </c>
      <c r="AG36" s="3">
        <f t="shared" si="7"/>
        <v>1</v>
      </c>
      <c r="AH36" s="3">
        <f t="shared" si="8"/>
        <v>1</v>
      </c>
      <c r="AI36" s="3">
        <f t="shared" si="9"/>
        <v>1</v>
      </c>
      <c r="AJ36" s="3">
        <f t="shared" si="10"/>
        <v>1</v>
      </c>
      <c r="AK36" s="3">
        <f t="shared" si="11"/>
        <v>1</v>
      </c>
      <c r="AL36" s="3">
        <f t="shared" si="12"/>
        <v>1</v>
      </c>
      <c r="AM36" s="3">
        <f t="shared" si="13"/>
        <v>0</v>
      </c>
      <c r="AN36" s="3">
        <f t="shared" si="14"/>
        <v>1</v>
      </c>
      <c r="AO36" s="3">
        <f t="shared" si="15"/>
        <v>1</v>
      </c>
      <c r="AP36" s="3">
        <f t="shared" si="16"/>
        <v>1</v>
      </c>
      <c r="AQ36" s="3">
        <f t="shared" si="17"/>
        <v>1</v>
      </c>
      <c r="AR36" s="3">
        <f t="shared" si="18"/>
        <v>1</v>
      </c>
      <c r="AS36" s="3">
        <f t="shared" si="19"/>
        <v>0</v>
      </c>
      <c r="AT36" s="3">
        <f t="shared" si="20"/>
        <v>0</v>
      </c>
      <c r="AU36" s="3">
        <f t="shared" si="21"/>
        <v>1</v>
      </c>
      <c r="AW36" s="3" t="e">
        <f t="shared" si="22"/>
        <v>#N/A</v>
      </c>
      <c r="AX36" s="3">
        <f t="shared" si="23"/>
        <v>1</v>
      </c>
    </row>
    <row r="37" spans="1:50" x14ac:dyDescent="0.25">
      <c r="A37" s="8" t="s">
        <v>97</v>
      </c>
      <c r="B37" s="45">
        <v>8</v>
      </c>
      <c r="C37" s="5">
        <f t="shared" si="1"/>
        <v>0</v>
      </c>
      <c r="D37" s="28" t="s">
        <v>139</v>
      </c>
      <c r="E37" s="4" t="s">
        <v>139</v>
      </c>
      <c r="F37" s="4" t="s">
        <v>139</v>
      </c>
      <c r="G37" s="4" t="s">
        <v>139</v>
      </c>
      <c r="H37" s="4" t="s">
        <v>139</v>
      </c>
      <c r="I37" s="4" t="s">
        <v>139</v>
      </c>
      <c r="J37" s="4" t="s">
        <v>139</v>
      </c>
      <c r="K37" s="4" t="s">
        <v>139</v>
      </c>
      <c r="L37" s="4" t="s">
        <v>139</v>
      </c>
      <c r="M37" s="4" t="s">
        <v>139</v>
      </c>
      <c r="N37" s="4" t="s">
        <v>139</v>
      </c>
      <c r="O37" s="4" t="s">
        <v>139</v>
      </c>
      <c r="P37" s="4" t="s">
        <v>139</v>
      </c>
      <c r="Q37" s="4" t="s">
        <v>139</v>
      </c>
      <c r="R37" s="4" t="s">
        <v>139</v>
      </c>
      <c r="S37" s="4" t="s">
        <v>139</v>
      </c>
      <c r="T37" s="4" t="s">
        <v>139</v>
      </c>
      <c r="U37" s="4" t="s">
        <v>139</v>
      </c>
      <c r="V37" s="4" t="s">
        <v>139</v>
      </c>
      <c r="W37" s="4" t="s">
        <v>139</v>
      </c>
      <c r="Y37" s="40" t="s">
        <v>139</v>
      </c>
      <c r="Z37" s="40" t="s">
        <v>139</v>
      </c>
      <c r="AB37" s="3">
        <f t="shared" si="2"/>
        <v>0</v>
      </c>
      <c r="AC37" s="3">
        <f t="shared" si="3"/>
        <v>0</v>
      </c>
      <c r="AD37" s="3">
        <f t="shared" si="4"/>
        <v>0</v>
      </c>
      <c r="AE37" s="3">
        <f t="shared" si="5"/>
        <v>0</v>
      </c>
      <c r="AF37" s="3">
        <f t="shared" si="6"/>
        <v>0</v>
      </c>
      <c r="AG37" s="3">
        <f t="shared" si="7"/>
        <v>0</v>
      </c>
      <c r="AH37" s="3">
        <f t="shared" si="8"/>
        <v>0</v>
      </c>
      <c r="AI37" s="3">
        <f t="shared" si="9"/>
        <v>0</v>
      </c>
      <c r="AJ37" s="3">
        <f t="shared" si="10"/>
        <v>0</v>
      </c>
      <c r="AK37" s="3">
        <f t="shared" si="11"/>
        <v>0</v>
      </c>
      <c r="AL37" s="3">
        <f t="shared" si="12"/>
        <v>0</v>
      </c>
      <c r="AM37" s="3">
        <f t="shared" si="13"/>
        <v>0</v>
      </c>
      <c r="AN37" s="3">
        <f t="shared" si="14"/>
        <v>0</v>
      </c>
      <c r="AO37" s="3">
        <f t="shared" si="15"/>
        <v>0</v>
      </c>
      <c r="AP37" s="3">
        <f t="shared" si="16"/>
        <v>0</v>
      </c>
      <c r="AQ37" s="3">
        <f t="shared" si="17"/>
        <v>0</v>
      </c>
      <c r="AR37" s="3">
        <f t="shared" si="18"/>
        <v>0</v>
      </c>
      <c r="AS37" s="3">
        <f t="shared" si="19"/>
        <v>0</v>
      </c>
      <c r="AT37" s="3">
        <f t="shared" si="20"/>
        <v>0</v>
      </c>
      <c r="AU37" s="3">
        <f t="shared" si="21"/>
        <v>0</v>
      </c>
      <c r="AW37" s="3" t="e">
        <f t="shared" si="22"/>
        <v>#N/A</v>
      </c>
      <c r="AX37" s="3" t="e">
        <f t="shared" si="23"/>
        <v>#N/A</v>
      </c>
    </row>
    <row r="38" spans="1:50" x14ac:dyDescent="0.25">
      <c r="A38" s="8" t="s">
        <v>138</v>
      </c>
      <c r="B38" s="4">
        <f>SUM(AB38:AU38)</f>
        <v>10</v>
      </c>
      <c r="C38" s="5">
        <f t="shared" si="1"/>
        <v>1</v>
      </c>
      <c r="D38" s="28" t="s">
        <v>139</v>
      </c>
      <c r="E38" s="4" t="s">
        <v>377</v>
      </c>
      <c r="F38" s="4" t="s">
        <v>352</v>
      </c>
      <c r="G38" s="4" t="s">
        <v>378</v>
      </c>
      <c r="H38" s="4" t="s">
        <v>366</v>
      </c>
      <c r="I38" s="4" t="s">
        <v>390</v>
      </c>
      <c r="J38" s="4" t="s">
        <v>176</v>
      </c>
      <c r="K38" s="4" t="s">
        <v>380</v>
      </c>
      <c r="L38" s="4" t="s">
        <v>381</v>
      </c>
      <c r="M38" s="4" t="s">
        <v>392</v>
      </c>
      <c r="N38" s="4" t="s">
        <v>168</v>
      </c>
      <c r="O38" s="4" t="s">
        <v>124</v>
      </c>
      <c r="P38" s="4" t="s">
        <v>393</v>
      </c>
      <c r="Q38" s="4" t="s">
        <v>190</v>
      </c>
      <c r="R38" s="4" t="s">
        <v>112</v>
      </c>
      <c r="S38" s="4" t="s">
        <v>272</v>
      </c>
      <c r="T38" s="4" t="s">
        <v>385</v>
      </c>
      <c r="U38" s="4" t="s">
        <v>386</v>
      </c>
      <c r="V38" s="4" t="s">
        <v>387</v>
      </c>
      <c r="W38" s="4" t="s">
        <v>275</v>
      </c>
      <c r="Y38" s="40" t="s">
        <v>387</v>
      </c>
      <c r="Z38" s="4" t="s">
        <v>112</v>
      </c>
      <c r="AB38" s="3">
        <f t="shared" si="2"/>
        <v>0</v>
      </c>
      <c r="AC38" s="3">
        <f t="shared" si="3"/>
        <v>1</v>
      </c>
      <c r="AD38" s="3">
        <f t="shared" si="4"/>
        <v>1</v>
      </c>
      <c r="AE38" s="3">
        <f t="shared" si="5"/>
        <v>0</v>
      </c>
      <c r="AF38" s="3">
        <f t="shared" si="6"/>
        <v>1</v>
      </c>
      <c r="AG38" s="3">
        <f t="shared" si="7"/>
        <v>0</v>
      </c>
      <c r="AH38" s="3">
        <f t="shared" si="8"/>
        <v>0</v>
      </c>
      <c r="AI38" s="3">
        <f t="shared" si="9"/>
        <v>1</v>
      </c>
      <c r="AJ38" s="3">
        <f t="shared" si="10"/>
        <v>0</v>
      </c>
      <c r="AK38" s="3">
        <f t="shared" si="11"/>
        <v>1</v>
      </c>
      <c r="AL38" s="3">
        <f t="shared" si="12"/>
        <v>1</v>
      </c>
      <c r="AM38" s="3">
        <f t="shared" si="13"/>
        <v>1</v>
      </c>
      <c r="AN38" s="3">
        <f t="shared" si="14"/>
        <v>1</v>
      </c>
      <c r="AO38" s="3">
        <f t="shared" si="15"/>
        <v>0</v>
      </c>
      <c r="AP38" s="3">
        <f t="shared" si="16"/>
        <v>1</v>
      </c>
      <c r="AQ38" s="3">
        <f t="shared" si="17"/>
        <v>0</v>
      </c>
      <c r="AR38" s="3">
        <f t="shared" si="18"/>
        <v>0</v>
      </c>
      <c r="AS38" s="3">
        <f t="shared" si="19"/>
        <v>1</v>
      </c>
      <c r="AT38" s="3">
        <f t="shared" si="20"/>
        <v>0</v>
      </c>
      <c r="AU38" s="3">
        <f t="shared" si="21"/>
        <v>0</v>
      </c>
      <c r="AW38" s="3" t="e">
        <f t="shared" si="22"/>
        <v>#N/A</v>
      </c>
      <c r="AX38" s="3">
        <f t="shared" si="23"/>
        <v>1</v>
      </c>
    </row>
    <row r="39" spans="1:50" x14ac:dyDescent="0.25">
      <c r="A39" s="8" t="s">
        <v>59</v>
      </c>
      <c r="B39" s="4">
        <f>SUM(AB39:AU39)</f>
        <v>13</v>
      </c>
      <c r="C39" s="5">
        <f t="shared" si="1"/>
        <v>2</v>
      </c>
      <c r="D39" s="28" t="s">
        <v>376</v>
      </c>
      <c r="E39" s="4" t="s">
        <v>377</v>
      </c>
      <c r="F39" s="4" t="s">
        <v>389</v>
      </c>
      <c r="G39" s="4" t="s">
        <v>394</v>
      </c>
      <c r="H39" s="4" t="s">
        <v>366</v>
      </c>
      <c r="I39" s="4" t="s">
        <v>243</v>
      </c>
      <c r="J39" s="4" t="s">
        <v>176</v>
      </c>
      <c r="K39" s="4" t="s">
        <v>380</v>
      </c>
      <c r="L39" s="4" t="s">
        <v>391</v>
      </c>
      <c r="M39" s="4" t="s">
        <v>392</v>
      </c>
      <c r="N39" s="4" t="s">
        <v>395</v>
      </c>
      <c r="O39" s="4" t="s">
        <v>382</v>
      </c>
      <c r="P39" s="4" t="s">
        <v>393</v>
      </c>
      <c r="Q39" s="4" t="s">
        <v>383</v>
      </c>
      <c r="R39" s="4" t="s">
        <v>346</v>
      </c>
      <c r="S39" s="4" t="s">
        <v>384</v>
      </c>
      <c r="T39" s="4" t="s">
        <v>279</v>
      </c>
      <c r="U39" s="4" t="s">
        <v>146</v>
      </c>
      <c r="V39" s="4" t="s">
        <v>387</v>
      </c>
      <c r="W39" s="4" t="s">
        <v>388</v>
      </c>
      <c r="Y39" s="4" t="s">
        <v>380</v>
      </c>
      <c r="Z39" s="4" t="s">
        <v>383</v>
      </c>
      <c r="AB39" s="3">
        <f t="shared" si="2"/>
        <v>1</v>
      </c>
      <c r="AC39" s="3">
        <f t="shared" si="3"/>
        <v>1</v>
      </c>
      <c r="AD39" s="3">
        <f t="shared" si="4"/>
        <v>0</v>
      </c>
      <c r="AE39" s="3">
        <f t="shared" si="5"/>
        <v>1</v>
      </c>
      <c r="AF39" s="3">
        <f t="shared" si="6"/>
        <v>1</v>
      </c>
      <c r="AG39" s="3">
        <f t="shared" si="7"/>
        <v>1</v>
      </c>
      <c r="AH39" s="3">
        <f t="shared" si="8"/>
        <v>0</v>
      </c>
      <c r="AI39" s="3">
        <f t="shared" si="9"/>
        <v>1</v>
      </c>
      <c r="AJ39" s="3">
        <f t="shared" si="10"/>
        <v>1</v>
      </c>
      <c r="AK39" s="3">
        <f t="shared" si="11"/>
        <v>1</v>
      </c>
      <c r="AL39" s="3">
        <f t="shared" si="12"/>
        <v>0</v>
      </c>
      <c r="AM39" s="3">
        <f t="shared" si="13"/>
        <v>0</v>
      </c>
      <c r="AN39" s="3">
        <f t="shared" si="14"/>
        <v>1</v>
      </c>
      <c r="AO39" s="3">
        <f t="shared" si="15"/>
        <v>1</v>
      </c>
      <c r="AP39" s="3">
        <f t="shared" si="16"/>
        <v>0</v>
      </c>
      <c r="AQ39" s="3">
        <f t="shared" si="17"/>
        <v>1</v>
      </c>
      <c r="AR39" s="3">
        <f t="shared" si="18"/>
        <v>1</v>
      </c>
      <c r="AS39" s="3">
        <f t="shared" si="19"/>
        <v>0</v>
      </c>
      <c r="AT39" s="3">
        <f t="shared" si="20"/>
        <v>0</v>
      </c>
      <c r="AU39" s="3">
        <f t="shared" si="21"/>
        <v>1</v>
      </c>
      <c r="AW39" s="3">
        <f t="shared" si="22"/>
        <v>1</v>
      </c>
      <c r="AX39" s="3">
        <f t="shared" si="23"/>
        <v>1</v>
      </c>
    </row>
    <row r="40" spans="1:50" x14ac:dyDescent="0.25">
      <c r="A40" s="8" t="s">
        <v>77</v>
      </c>
      <c r="B40" s="4">
        <f>SUM(AB40:AU40)</f>
        <v>13</v>
      </c>
      <c r="C40" s="5">
        <f t="shared" si="1"/>
        <v>2</v>
      </c>
      <c r="D40" s="28" t="s">
        <v>139</v>
      </c>
      <c r="E40" s="4" t="s">
        <v>377</v>
      </c>
      <c r="F40" s="4" t="s">
        <v>352</v>
      </c>
      <c r="G40" s="4" t="s">
        <v>394</v>
      </c>
      <c r="H40" s="4" t="s">
        <v>366</v>
      </c>
      <c r="I40" s="4" t="s">
        <v>243</v>
      </c>
      <c r="J40" s="4" t="s">
        <v>379</v>
      </c>
      <c r="K40" s="4" t="s">
        <v>380</v>
      </c>
      <c r="L40" s="4" t="s">
        <v>381</v>
      </c>
      <c r="M40" s="4" t="s">
        <v>239</v>
      </c>
      <c r="N40" s="4" t="s">
        <v>395</v>
      </c>
      <c r="O40" s="4" t="s">
        <v>124</v>
      </c>
      <c r="P40" s="4" t="s">
        <v>393</v>
      </c>
      <c r="Q40" s="4" t="s">
        <v>383</v>
      </c>
      <c r="R40" s="4" t="s">
        <v>346</v>
      </c>
      <c r="S40" s="4" t="s">
        <v>384</v>
      </c>
      <c r="T40" s="4" t="s">
        <v>385</v>
      </c>
      <c r="U40" s="4" t="s">
        <v>386</v>
      </c>
      <c r="V40" s="4" t="s">
        <v>387</v>
      </c>
      <c r="W40" s="4" t="s">
        <v>388</v>
      </c>
      <c r="Y40" s="4" t="s">
        <v>377</v>
      </c>
      <c r="Z40" s="4" t="s">
        <v>379</v>
      </c>
      <c r="AB40" s="3">
        <f t="shared" si="2"/>
        <v>0</v>
      </c>
      <c r="AC40" s="3">
        <f t="shared" si="3"/>
        <v>1</v>
      </c>
      <c r="AD40" s="3">
        <f t="shared" si="4"/>
        <v>1</v>
      </c>
      <c r="AE40" s="3">
        <f t="shared" si="5"/>
        <v>1</v>
      </c>
      <c r="AF40" s="3">
        <f t="shared" si="6"/>
        <v>1</v>
      </c>
      <c r="AG40" s="3">
        <f t="shared" si="7"/>
        <v>1</v>
      </c>
      <c r="AH40" s="3">
        <f t="shared" si="8"/>
        <v>1</v>
      </c>
      <c r="AI40" s="3">
        <f t="shared" si="9"/>
        <v>1</v>
      </c>
      <c r="AJ40" s="3">
        <f t="shared" si="10"/>
        <v>0</v>
      </c>
      <c r="AK40" s="3">
        <f t="shared" si="11"/>
        <v>0</v>
      </c>
      <c r="AL40" s="3">
        <f t="shared" si="12"/>
        <v>0</v>
      </c>
      <c r="AM40" s="3">
        <f t="shared" si="13"/>
        <v>1</v>
      </c>
      <c r="AN40" s="3">
        <f t="shared" si="14"/>
        <v>1</v>
      </c>
      <c r="AO40" s="3">
        <f t="shared" si="15"/>
        <v>1</v>
      </c>
      <c r="AP40" s="3">
        <f t="shared" si="16"/>
        <v>0</v>
      </c>
      <c r="AQ40" s="3">
        <f t="shared" si="17"/>
        <v>1</v>
      </c>
      <c r="AR40" s="3">
        <f t="shared" si="18"/>
        <v>0</v>
      </c>
      <c r="AS40" s="3">
        <f t="shared" si="19"/>
        <v>1</v>
      </c>
      <c r="AT40" s="3">
        <f t="shared" si="20"/>
        <v>0</v>
      </c>
      <c r="AU40" s="3">
        <f t="shared" si="21"/>
        <v>1</v>
      </c>
      <c r="AW40" s="3">
        <f t="shared" si="22"/>
        <v>1</v>
      </c>
      <c r="AX40" s="3">
        <f t="shared" si="23"/>
        <v>1</v>
      </c>
    </row>
    <row r="41" spans="1:50" ht="15.75" thickBot="1" x14ac:dyDescent="0.3">
      <c r="A41" s="29" t="s">
        <v>55</v>
      </c>
      <c r="B41" s="6">
        <f>SUM(AB41:AU41)</f>
        <v>13</v>
      </c>
      <c r="C41" s="7">
        <f t="shared" si="1"/>
        <v>2</v>
      </c>
      <c r="D41" s="28" t="str">
        <f>IF(D51&gt;0.5, D47, D48)</f>
        <v>PITT (-6)</v>
      </c>
      <c r="E41" s="4" t="str">
        <f t="shared" ref="E41:W41" si="25">IF(E51&gt;0.5, E47, E48)</f>
        <v>BOIS (-2.5)</v>
      </c>
      <c r="F41" s="4" t="str">
        <f t="shared" si="25"/>
        <v>OSU (-25.5)</v>
      </c>
      <c r="G41" s="38" t="s">
        <v>140</v>
      </c>
      <c r="H41" s="4" t="str">
        <f t="shared" si="25"/>
        <v>IU (-6.5)</v>
      </c>
      <c r="I41" s="4" t="str">
        <f t="shared" si="25"/>
        <v>OU</v>
      </c>
      <c r="J41" s="4" t="str">
        <f t="shared" si="25"/>
        <v>ILL</v>
      </c>
      <c r="K41" s="4" t="str">
        <f t="shared" si="25"/>
        <v>BYU (-1.5)</v>
      </c>
      <c r="L41" s="4" t="str">
        <f t="shared" si="25"/>
        <v>ALA (-13.5)</v>
      </c>
      <c r="M41" s="4" t="str">
        <f t="shared" si="25"/>
        <v>BAYL (-6.5)</v>
      </c>
      <c r="N41" s="4" t="str">
        <f t="shared" si="25"/>
        <v>TCU (-7)</v>
      </c>
      <c r="O41" s="38" t="s">
        <v>140</v>
      </c>
      <c r="P41" s="4" t="str">
        <f t="shared" si="25"/>
        <v>MIA (-21.5)</v>
      </c>
      <c r="Q41" s="4" t="str">
        <f t="shared" si="25"/>
        <v>PSU (-6.5)</v>
      </c>
      <c r="R41" s="4" t="str">
        <f t="shared" si="25"/>
        <v>TAMU (-2.5)</v>
      </c>
      <c r="S41" s="4" t="str">
        <f t="shared" si="25"/>
        <v>MICH (-5)</v>
      </c>
      <c r="T41" s="4" t="str">
        <f t="shared" si="25"/>
        <v>UK (-2.5)</v>
      </c>
      <c r="U41" s="4" t="str">
        <f t="shared" si="25"/>
        <v>KSU (-10)</v>
      </c>
      <c r="V41" s="4" t="str">
        <f t="shared" si="25"/>
        <v>SMU (-11.5)</v>
      </c>
      <c r="W41" s="4" t="str">
        <f t="shared" si="25"/>
        <v>COL (-4.5)</v>
      </c>
      <c r="Y41" s="4" t="s">
        <v>383</v>
      </c>
      <c r="Z41" s="4" t="s">
        <v>380</v>
      </c>
      <c r="AB41" s="3">
        <f t="shared" si="2"/>
        <v>1</v>
      </c>
      <c r="AC41" s="3">
        <f t="shared" si="3"/>
        <v>1</v>
      </c>
      <c r="AD41" s="3">
        <f t="shared" si="4"/>
        <v>0</v>
      </c>
      <c r="AE41" s="39">
        <v>0.5</v>
      </c>
      <c r="AF41" s="3">
        <f t="shared" si="6"/>
        <v>1</v>
      </c>
      <c r="AG41" s="3">
        <f t="shared" si="7"/>
        <v>1</v>
      </c>
      <c r="AH41" s="3">
        <f t="shared" si="8"/>
        <v>0</v>
      </c>
      <c r="AI41" s="3">
        <f t="shared" si="9"/>
        <v>1</v>
      </c>
      <c r="AJ41" s="3">
        <f t="shared" si="10"/>
        <v>1</v>
      </c>
      <c r="AK41" s="3">
        <f t="shared" si="11"/>
        <v>1</v>
      </c>
      <c r="AL41" s="3">
        <f t="shared" si="12"/>
        <v>0</v>
      </c>
      <c r="AM41" s="39">
        <v>0.5</v>
      </c>
      <c r="AN41" s="3">
        <f t="shared" si="14"/>
        <v>1</v>
      </c>
      <c r="AO41" s="3">
        <f t="shared" si="15"/>
        <v>1</v>
      </c>
      <c r="AP41" s="3">
        <f t="shared" si="16"/>
        <v>1</v>
      </c>
      <c r="AQ41" s="3">
        <f t="shared" si="17"/>
        <v>1</v>
      </c>
      <c r="AR41" s="3">
        <f t="shared" si="18"/>
        <v>0</v>
      </c>
      <c r="AS41" s="3">
        <f t="shared" si="19"/>
        <v>0</v>
      </c>
      <c r="AT41" s="3">
        <f t="shared" si="20"/>
        <v>0</v>
      </c>
      <c r="AU41" s="3">
        <f t="shared" si="21"/>
        <v>1</v>
      </c>
      <c r="AW41" s="3">
        <f t="shared" si="22"/>
        <v>1</v>
      </c>
      <c r="AX41" s="3">
        <f t="shared" si="23"/>
        <v>1</v>
      </c>
    </row>
    <row r="42" spans="1:50" x14ac:dyDescent="0.25">
      <c r="A42" s="3" t="s">
        <v>225</v>
      </c>
      <c r="B42" s="46" t="s">
        <v>322</v>
      </c>
    </row>
    <row r="43" spans="1:50" x14ac:dyDescent="0.25">
      <c r="D43" s="4" t="s">
        <v>376</v>
      </c>
      <c r="E43" s="4" t="s">
        <v>377</v>
      </c>
      <c r="F43" s="4" t="s">
        <v>352</v>
      </c>
      <c r="G43" s="4" t="s">
        <v>394</v>
      </c>
      <c r="H43" s="4" t="s">
        <v>366</v>
      </c>
      <c r="I43" s="4" t="s">
        <v>243</v>
      </c>
      <c r="J43" s="4" t="s">
        <v>379</v>
      </c>
      <c r="K43" s="4" t="s">
        <v>380</v>
      </c>
      <c r="L43" s="4" t="s">
        <v>391</v>
      </c>
      <c r="M43" s="4" t="s">
        <v>392</v>
      </c>
      <c r="N43" s="4" t="s">
        <v>168</v>
      </c>
      <c r="O43" s="4" t="s">
        <v>124</v>
      </c>
      <c r="P43" s="4" t="s">
        <v>393</v>
      </c>
      <c r="Q43" s="4" t="s">
        <v>383</v>
      </c>
      <c r="R43" s="4" t="s">
        <v>112</v>
      </c>
      <c r="S43" s="4" t="s">
        <v>384</v>
      </c>
      <c r="T43" s="4" t="s">
        <v>279</v>
      </c>
      <c r="U43" s="4" t="s">
        <v>386</v>
      </c>
      <c r="V43" s="4" t="s">
        <v>396</v>
      </c>
      <c r="W43" s="4" t="s">
        <v>388</v>
      </c>
    </row>
    <row r="44" spans="1:50" x14ac:dyDescent="0.25">
      <c r="A44"/>
      <c r="D44" s="3">
        <v>1</v>
      </c>
      <c r="E44" s="3">
        <v>1</v>
      </c>
      <c r="F44" s="3">
        <v>1</v>
      </c>
      <c r="G44" s="3">
        <v>1</v>
      </c>
      <c r="H44" s="3">
        <v>1</v>
      </c>
      <c r="I44" s="3">
        <v>1</v>
      </c>
      <c r="J44" s="3">
        <v>1</v>
      </c>
      <c r="K44" s="3">
        <v>1</v>
      </c>
      <c r="L44" s="3">
        <v>1</v>
      </c>
      <c r="M44" s="3">
        <v>1</v>
      </c>
      <c r="N44" s="3">
        <v>1</v>
      </c>
      <c r="O44" s="3">
        <v>1</v>
      </c>
      <c r="P44" s="3">
        <v>1</v>
      </c>
      <c r="Q44" s="3">
        <v>1</v>
      </c>
      <c r="R44" s="3">
        <v>1</v>
      </c>
      <c r="S44" s="3">
        <v>1</v>
      </c>
      <c r="T44" s="3">
        <v>1</v>
      </c>
      <c r="U44" s="3">
        <v>1</v>
      </c>
      <c r="V44" s="3">
        <v>1</v>
      </c>
      <c r="W44" s="3">
        <v>1</v>
      </c>
    </row>
    <row r="46" spans="1:50" s="35" customFormat="1" x14ac:dyDescent="0.25">
      <c r="A46" s="33" t="s">
        <v>91</v>
      </c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</row>
    <row r="47" spans="1:50" x14ac:dyDescent="0.25">
      <c r="A47" s="36" t="s">
        <v>92</v>
      </c>
      <c r="D47" s="3" t="s">
        <v>376</v>
      </c>
      <c r="E47" s="3" t="s">
        <v>377</v>
      </c>
      <c r="F47" s="3" t="s">
        <v>389</v>
      </c>
      <c r="G47" s="3" t="s">
        <v>394</v>
      </c>
      <c r="H47" s="3" t="s">
        <v>366</v>
      </c>
      <c r="I47" s="3" t="s">
        <v>390</v>
      </c>
      <c r="J47" s="3" t="s">
        <v>379</v>
      </c>
      <c r="K47" s="3" t="s">
        <v>380</v>
      </c>
      <c r="L47" s="3" t="s">
        <v>391</v>
      </c>
      <c r="M47" s="3" t="s">
        <v>392</v>
      </c>
      <c r="N47" s="3" t="s">
        <v>395</v>
      </c>
      <c r="O47" s="3" t="s">
        <v>382</v>
      </c>
      <c r="P47" s="3" t="s">
        <v>393</v>
      </c>
      <c r="Q47" s="3" t="s">
        <v>383</v>
      </c>
      <c r="R47" s="3" t="s">
        <v>112</v>
      </c>
      <c r="S47" s="3" t="s">
        <v>384</v>
      </c>
      <c r="T47" s="3" t="s">
        <v>385</v>
      </c>
      <c r="U47" s="3" t="s">
        <v>146</v>
      </c>
      <c r="V47" s="3" t="s">
        <v>387</v>
      </c>
      <c r="W47" s="3" t="s">
        <v>388</v>
      </c>
      <c r="AV47"/>
      <c r="AW47"/>
      <c r="AX47"/>
    </row>
    <row r="48" spans="1:50" x14ac:dyDescent="0.25">
      <c r="A48" s="36" t="s">
        <v>93</v>
      </c>
      <c r="D48" s="3" t="s">
        <v>172</v>
      </c>
      <c r="E48" s="3" t="s">
        <v>131</v>
      </c>
      <c r="F48" s="3" t="s">
        <v>352</v>
      </c>
      <c r="G48" s="3" t="s">
        <v>378</v>
      </c>
      <c r="H48" s="3" t="s">
        <v>327</v>
      </c>
      <c r="I48" s="3" t="s">
        <v>243</v>
      </c>
      <c r="J48" s="3" t="s">
        <v>176</v>
      </c>
      <c r="K48" s="3" t="s">
        <v>220</v>
      </c>
      <c r="L48" s="3" t="s">
        <v>381</v>
      </c>
      <c r="M48" s="3" t="s">
        <v>239</v>
      </c>
      <c r="N48" s="3" t="s">
        <v>168</v>
      </c>
      <c r="O48" s="3" t="s">
        <v>124</v>
      </c>
      <c r="P48" s="3" t="s">
        <v>304</v>
      </c>
      <c r="Q48" s="3" t="s">
        <v>190</v>
      </c>
      <c r="R48" s="3" t="s">
        <v>346</v>
      </c>
      <c r="S48" s="3" t="s">
        <v>272</v>
      </c>
      <c r="T48" s="3" t="s">
        <v>279</v>
      </c>
      <c r="U48" s="3" t="s">
        <v>386</v>
      </c>
      <c r="V48" s="3" t="s">
        <v>396</v>
      </c>
      <c r="W48" s="3" t="s">
        <v>275</v>
      </c>
      <c r="AV48"/>
      <c r="AW48"/>
      <c r="AX48"/>
    </row>
    <row r="49" spans="1:50" x14ac:dyDescent="0.25">
      <c r="A49" s="36" t="s">
        <v>94</v>
      </c>
      <c r="D49" s="3">
        <f t="shared" ref="D49:W49" si="26">COUNTIF(D3:D40,D47)</f>
        <v>30</v>
      </c>
      <c r="E49" s="3">
        <f t="shared" si="26"/>
        <v>32</v>
      </c>
      <c r="F49" s="3">
        <f t="shared" si="26"/>
        <v>22</v>
      </c>
      <c r="G49" s="3">
        <f t="shared" si="26"/>
        <v>18</v>
      </c>
      <c r="H49" s="3">
        <f t="shared" si="26"/>
        <v>34</v>
      </c>
      <c r="I49" s="3">
        <f t="shared" si="26"/>
        <v>16</v>
      </c>
      <c r="J49" s="3">
        <f t="shared" si="26"/>
        <v>17</v>
      </c>
      <c r="K49" s="3">
        <f t="shared" si="26"/>
        <v>30</v>
      </c>
      <c r="L49" s="3">
        <f t="shared" si="26"/>
        <v>27</v>
      </c>
      <c r="M49" s="3">
        <f t="shared" si="26"/>
        <v>28</v>
      </c>
      <c r="N49" s="3">
        <f t="shared" si="26"/>
        <v>21</v>
      </c>
      <c r="O49" s="3">
        <f t="shared" si="26"/>
        <v>18</v>
      </c>
      <c r="P49" s="3">
        <f t="shared" si="26"/>
        <v>28</v>
      </c>
      <c r="Q49" s="3">
        <f t="shared" si="26"/>
        <v>33</v>
      </c>
      <c r="R49" s="3">
        <f t="shared" si="26"/>
        <v>21</v>
      </c>
      <c r="S49" s="3">
        <f t="shared" si="26"/>
        <v>32</v>
      </c>
      <c r="T49" s="3">
        <f t="shared" si="26"/>
        <v>29</v>
      </c>
      <c r="U49" s="3">
        <f t="shared" si="26"/>
        <v>31</v>
      </c>
      <c r="V49" s="3">
        <f t="shared" si="26"/>
        <v>28</v>
      </c>
      <c r="W49" s="3">
        <f t="shared" si="26"/>
        <v>32</v>
      </c>
      <c r="AV49"/>
      <c r="AW49"/>
      <c r="AX49"/>
    </row>
    <row r="50" spans="1:50" x14ac:dyDescent="0.25">
      <c r="A50" s="36" t="s">
        <v>95</v>
      </c>
      <c r="D50" s="3">
        <f t="shared" ref="D50:W50" si="27">COUNTIF(D3:D40,D48)</f>
        <v>4</v>
      </c>
      <c r="E50" s="3">
        <f t="shared" si="27"/>
        <v>4</v>
      </c>
      <c r="F50" s="3">
        <f t="shared" si="27"/>
        <v>14</v>
      </c>
      <c r="G50" s="3">
        <f t="shared" si="27"/>
        <v>18</v>
      </c>
      <c r="H50" s="3">
        <f t="shared" si="27"/>
        <v>2</v>
      </c>
      <c r="I50" s="3">
        <f t="shared" si="27"/>
        <v>20</v>
      </c>
      <c r="J50" s="3">
        <f t="shared" si="27"/>
        <v>19</v>
      </c>
      <c r="K50" s="3">
        <f t="shared" si="27"/>
        <v>6</v>
      </c>
      <c r="L50" s="3">
        <f t="shared" si="27"/>
        <v>9</v>
      </c>
      <c r="M50" s="3">
        <f t="shared" si="27"/>
        <v>8</v>
      </c>
      <c r="N50" s="3">
        <f t="shared" si="27"/>
        <v>15</v>
      </c>
      <c r="O50" s="3">
        <f t="shared" si="27"/>
        <v>18</v>
      </c>
      <c r="P50" s="3">
        <f t="shared" si="27"/>
        <v>8</v>
      </c>
      <c r="Q50" s="3">
        <f t="shared" si="27"/>
        <v>3</v>
      </c>
      <c r="R50" s="3">
        <f t="shared" si="27"/>
        <v>15</v>
      </c>
      <c r="S50" s="3">
        <f t="shared" si="27"/>
        <v>4</v>
      </c>
      <c r="T50" s="3">
        <f t="shared" si="27"/>
        <v>7</v>
      </c>
      <c r="U50" s="3">
        <f t="shared" si="27"/>
        <v>5</v>
      </c>
      <c r="V50" s="3">
        <f t="shared" si="27"/>
        <v>8</v>
      </c>
      <c r="W50" s="3">
        <f t="shared" si="27"/>
        <v>4</v>
      </c>
      <c r="AV50"/>
      <c r="AW50"/>
      <c r="AX50"/>
    </row>
    <row r="51" spans="1:50" x14ac:dyDescent="0.25">
      <c r="A51" s="36" t="s">
        <v>96</v>
      </c>
      <c r="D51" s="37">
        <f>D49/SUM(D49:D50)</f>
        <v>0.88235294117647056</v>
      </c>
      <c r="E51" s="37">
        <f t="shared" ref="E51:W51" si="28">E49/SUM(E49:E50)</f>
        <v>0.88888888888888884</v>
      </c>
      <c r="F51" s="37">
        <f t="shared" si="28"/>
        <v>0.61111111111111116</v>
      </c>
      <c r="G51" s="37">
        <f t="shared" si="28"/>
        <v>0.5</v>
      </c>
      <c r="H51" s="37">
        <f t="shared" si="28"/>
        <v>0.94444444444444442</v>
      </c>
      <c r="I51" s="37">
        <f t="shared" si="28"/>
        <v>0.44444444444444442</v>
      </c>
      <c r="J51" s="37">
        <f t="shared" si="28"/>
        <v>0.47222222222222221</v>
      </c>
      <c r="K51" s="37">
        <f t="shared" si="28"/>
        <v>0.83333333333333337</v>
      </c>
      <c r="L51" s="37">
        <f t="shared" si="28"/>
        <v>0.75</v>
      </c>
      <c r="M51" s="37">
        <f t="shared" si="28"/>
        <v>0.77777777777777779</v>
      </c>
      <c r="N51" s="37">
        <f t="shared" si="28"/>
        <v>0.58333333333333337</v>
      </c>
      <c r="O51" s="37">
        <f t="shared" si="28"/>
        <v>0.5</v>
      </c>
      <c r="P51" s="37">
        <f t="shared" si="28"/>
        <v>0.77777777777777779</v>
      </c>
      <c r="Q51" s="37">
        <f t="shared" si="28"/>
        <v>0.91666666666666663</v>
      </c>
      <c r="R51" s="37">
        <f t="shared" si="28"/>
        <v>0.58333333333333337</v>
      </c>
      <c r="S51" s="37">
        <f t="shared" si="28"/>
        <v>0.88888888888888884</v>
      </c>
      <c r="T51" s="37">
        <f t="shared" si="28"/>
        <v>0.80555555555555558</v>
      </c>
      <c r="U51" s="37">
        <f t="shared" si="28"/>
        <v>0.86111111111111116</v>
      </c>
      <c r="V51" s="37">
        <f t="shared" si="28"/>
        <v>0.77777777777777779</v>
      </c>
      <c r="W51" s="37">
        <f t="shared" si="28"/>
        <v>0.88888888888888884</v>
      </c>
      <c r="AV51"/>
      <c r="AW51"/>
      <c r="AX51"/>
    </row>
    <row r="52" spans="1:50" x14ac:dyDescent="0.25">
      <c r="AV52"/>
      <c r="AW52"/>
      <c r="AX52"/>
    </row>
    <row r="53" spans="1:50" s="35" customFormat="1" x14ac:dyDescent="0.25">
      <c r="A53" s="33" t="s">
        <v>36</v>
      </c>
      <c r="B53" s="34">
        <f>COUNTIF(D43:W43,"*(-*")</f>
        <v>13</v>
      </c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</row>
  </sheetData>
  <conditionalFormatting sqref="D3:D41">
    <cfRule type="cellIs" dxfId="147" priority="375" operator="notEqual">
      <formula>$D$43</formula>
    </cfRule>
  </conditionalFormatting>
  <conditionalFormatting sqref="E3:E41">
    <cfRule type="cellIs" dxfId="146" priority="377" operator="notEqual">
      <formula>$E$43</formula>
    </cfRule>
  </conditionalFormatting>
  <conditionalFormatting sqref="F3:F41">
    <cfRule type="cellIs" dxfId="145" priority="379" operator="notEqual">
      <formula>$F$43</formula>
    </cfRule>
  </conditionalFormatting>
  <conditionalFormatting sqref="G3:G40">
    <cfRule type="cellIs" dxfId="144" priority="381" operator="notEqual">
      <formula>$G$43</formula>
    </cfRule>
  </conditionalFormatting>
  <conditionalFormatting sqref="H3:H41">
    <cfRule type="cellIs" dxfId="143" priority="383" operator="notEqual">
      <formula>$H$43</formula>
    </cfRule>
  </conditionalFormatting>
  <conditionalFormatting sqref="I3:I41">
    <cfRule type="cellIs" dxfId="142" priority="385" operator="notEqual">
      <formula>$I$43</formula>
    </cfRule>
  </conditionalFormatting>
  <conditionalFormatting sqref="J3:J41">
    <cfRule type="cellIs" dxfId="141" priority="387" operator="notEqual">
      <formula>$J$43</formula>
    </cfRule>
  </conditionalFormatting>
  <conditionalFormatting sqref="K3:K41">
    <cfRule type="cellIs" dxfId="140" priority="389" operator="notEqual">
      <formula>$K$43</formula>
    </cfRule>
  </conditionalFormatting>
  <conditionalFormatting sqref="L3:L41">
    <cfRule type="cellIs" dxfId="139" priority="391" operator="notEqual">
      <formula>$L$43</formula>
    </cfRule>
  </conditionalFormatting>
  <conditionalFormatting sqref="M3:M41">
    <cfRule type="cellIs" dxfId="138" priority="393" operator="notEqual">
      <formula>$M$43</formula>
    </cfRule>
  </conditionalFormatting>
  <conditionalFormatting sqref="N3:N41">
    <cfRule type="cellIs" dxfId="137" priority="395" operator="notEqual">
      <formula>$N$43</formula>
    </cfRule>
  </conditionalFormatting>
  <conditionalFormatting sqref="O3:O40">
    <cfRule type="cellIs" dxfId="136" priority="397" operator="notEqual">
      <formula>$O$43</formula>
    </cfRule>
  </conditionalFormatting>
  <conditionalFormatting sqref="P3:P41">
    <cfRule type="cellIs" dxfId="135" priority="399" operator="notEqual">
      <formula>$P$43</formula>
    </cfRule>
  </conditionalFormatting>
  <conditionalFormatting sqref="Q3:Q41">
    <cfRule type="cellIs" dxfId="134" priority="401" operator="notEqual">
      <formula>$Q$43</formula>
    </cfRule>
  </conditionalFormatting>
  <conditionalFormatting sqref="R3:R41">
    <cfRule type="cellIs" dxfId="133" priority="403" operator="notEqual">
      <formula>$R$43</formula>
    </cfRule>
  </conditionalFormatting>
  <conditionalFormatting sqref="S3:S41">
    <cfRule type="cellIs" dxfId="132" priority="405" operator="notEqual">
      <formula>$S$43</formula>
    </cfRule>
  </conditionalFormatting>
  <conditionalFormatting sqref="T3:T41">
    <cfRule type="cellIs" dxfId="131" priority="407" operator="notEqual">
      <formula>$T$43</formula>
    </cfRule>
  </conditionalFormatting>
  <conditionalFormatting sqref="U3:U41">
    <cfRule type="cellIs" dxfId="130" priority="409" operator="notEqual">
      <formula>$U$43</formula>
    </cfRule>
  </conditionalFormatting>
  <conditionalFormatting sqref="V3:V41">
    <cfRule type="cellIs" dxfId="129" priority="411" operator="notEqual">
      <formula>$V$43</formula>
    </cfRule>
  </conditionalFormatting>
  <conditionalFormatting sqref="W3:W41">
    <cfRule type="cellIs" dxfId="128" priority="413" operator="notEqual">
      <formula>$W$43</formula>
    </cfRule>
  </conditionalFormatting>
  <pageMargins left="0.7" right="0.7" top="0.75" bottom="0.75" header="0.3" footer="0.3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52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1" customWidth="1"/>
    <col min="2" max="2" width="7.42578125" style="3" bestFit="1" customWidth="1"/>
    <col min="3" max="3" width="5.85546875" style="3" customWidth="1"/>
    <col min="4" max="4" width="11.28515625" style="3" bestFit="1" customWidth="1"/>
    <col min="5" max="5" width="9.85546875" style="3" bestFit="1" customWidth="1"/>
    <col min="6" max="6" width="10.7109375" style="3" bestFit="1" customWidth="1"/>
    <col min="7" max="7" width="8.85546875" style="3" bestFit="1" customWidth="1"/>
    <col min="8" max="8" width="12.28515625" style="3" bestFit="1" customWidth="1"/>
    <col min="9" max="9" width="9.7109375" style="3" bestFit="1" customWidth="1"/>
    <col min="10" max="10" width="9.85546875" style="3" bestFit="1" customWidth="1"/>
    <col min="11" max="11" width="10.7109375" style="3" bestFit="1" customWidth="1"/>
    <col min="12" max="12" width="11" style="3" bestFit="1" customWidth="1"/>
    <col min="13" max="13" width="10" style="3" bestFit="1" customWidth="1"/>
    <col min="14" max="14" width="8" style="3" bestFit="1" customWidth="1"/>
    <col min="15" max="15" width="10.42578125" style="3" bestFit="1" customWidth="1"/>
    <col min="16" max="16" width="8.140625" style="3" bestFit="1" customWidth="1"/>
    <col min="17" max="17" width="11.42578125" style="3" bestFit="1" customWidth="1"/>
    <col min="18" max="18" width="11.85546875" style="3" bestFit="1" customWidth="1"/>
    <col min="19" max="19" width="9.7109375" style="3" bestFit="1" customWidth="1"/>
    <col min="20" max="20" width="12" style="3" bestFit="1" customWidth="1"/>
    <col min="21" max="21" width="10.140625" style="3" bestFit="1" customWidth="1"/>
    <col min="22" max="22" width="8.85546875" style="3" bestFit="1" customWidth="1"/>
    <col min="23" max="23" width="9.42578125" style="3" bestFit="1" customWidth="1"/>
    <col min="24" max="24" width="2.7109375" style="3" customWidth="1"/>
    <col min="25" max="25" width="12.28515625" style="3" bestFit="1" customWidth="1"/>
    <col min="26" max="26" width="12" style="3" bestFit="1" customWidth="1"/>
    <col min="27" max="27" width="2.7109375" style="3" customWidth="1"/>
    <col min="28" max="42" width="2" style="3" bestFit="1" customWidth="1"/>
    <col min="43" max="45" width="2" style="3" customWidth="1"/>
    <col min="46" max="46" width="4" style="3" bestFit="1" customWidth="1"/>
    <col min="47" max="47" width="2" style="3" customWidth="1"/>
    <col min="48" max="48" width="2.7109375" style="3" customWidth="1"/>
    <col min="49" max="50" width="5.42578125" style="3" bestFit="1" customWidth="1"/>
  </cols>
  <sheetData>
    <row r="1" spans="1:50" ht="15.75" x14ac:dyDescent="0.25">
      <c r="A1" s="24" t="s">
        <v>398</v>
      </c>
      <c r="B1" s="25"/>
    </row>
    <row r="2" spans="1:50" ht="15.75" thickBot="1" x14ac:dyDescent="0.3">
      <c r="A2" s="2"/>
      <c r="B2" s="2" t="s">
        <v>0</v>
      </c>
      <c r="C2" s="2" t="s">
        <v>1</v>
      </c>
      <c r="Y2" s="2" t="s">
        <v>1</v>
      </c>
    </row>
    <row r="3" spans="1:50" x14ac:dyDescent="0.25">
      <c r="A3" s="23" t="s">
        <v>73</v>
      </c>
      <c r="B3" s="26">
        <f t="shared" ref="B3:B40" si="0">SUM(AB3:AU3)</f>
        <v>11.5</v>
      </c>
      <c r="C3" s="27">
        <f t="shared" ref="C3:C40" si="1">COUNT(AW3:AX3)</f>
        <v>0</v>
      </c>
      <c r="D3" s="28" t="s">
        <v>399</v>
      </c>
      <c r="E3" s="4" t="s">
        <v>400</v>
      </c>
      <c r="F3" s="4" t="s">
        <v>401</v>
      </c>
      <c r="G3" s="4" t="s">
        <v>402</v>
      </c>
      <c r="H3" s="4" t="s">
        <v>403</v>
      </c>
      <c r="I3" s="4" t="s">
        <v>176</v>
      </c>
      <c r="J3" s="4" t="s">
        <v>124</v>
      </c>
      <c r="K3" s="4" t="s">
        <v>404</v>
      </c>
      <c r="L3" s="4" t="s">
        <v>405</v>
      </c>
      <c r="M3" s="4" t="s">
        <v>168</v>
      </c>
      <c r="N3" s="4" t="s">
        <v>406</v>
      </c>
      <c r="O3" s="4" t="s">
        <v>407</v>
      </c>
      <c r="P3" s="4" t="s">
        <v>239</v>
      </c>
      <c r="Q3" s="4" t="s">
        <v>112</v>
      </c>
      <c r="R3" s="4" t="s">
        <v>408</v>
      </c>
      <c r="S3" s="4" t="s">
        <v>409</v>
      </c>
      <c r="T3" s="4" t="s">
        <v>263</v>
      </c>
      <c r="U3" s="4" t="s">
        <v>178</v>
      </c>
      <c r="V3" s="38" t="s">
        <v>286</v>
      </c>
      <c r="W3" s="4" t="s">
        <v>327</v>
      </c>
      <c r="Y3" s="40" t="s">
        <v>407</v>
      </c>
      <c r="Z3" s="40" t="s">
        <v>112</v>
      </c>
      <c r="AB3" s="3">
        <f t="shared" ref="AB3:AB40" si="2">IF(D3=$D$42,1,0)</f>
        <v>1</v>
      </c>
      <c r="AC3" s="3">
        <f t="shared" ref="AC3:AC40" si="3">IF(E3=$E$42,1,0)</f>
        <v>0</v>
      </c>
      <c r="AD3" s="3">
        <f t="shared" ref="AD3:AD40" si="4">IF(F3=$F$42,1,0)</f>
        <v>1</v>
      </c>
      <c r="AE3" s="3">
        <f t="shared" ref="AE3:AE40" si="5">IF(G3=$G$42,1,0)</f>
        <v>1</v>
      </c>
      <c r="AF3" s="3">
        <f t="shared" ref="AF3:AF40" si="6">IF(H3=$H$42,1,0)</f>
        <v>1</v>
      </c>
      <c r="AG3" s="3">
        <f t="shared" ref="AG3:AG40" si="7">IF(I3=$I$42,1,0)</f>
        <v>0</v>
      </c>
      <c r="AH3" s="3">
        <f t="shared" ref="AH3:AH40" si="8">IF(J3=$J$42,1,0)</f>
        <v>1</v>
      </c>
      <c r="AI3" s="3">
        <f t="shared" ref="AI3:AI40" si="9">IF(K3=$K$42,1,0)</f>
        <v>1</v>
      </c>
      <c r="AJ3" s="3">
        <f t="shared" ref="AJ3:AJ40" si="10">IF(L3=$L$42,1,0)</f>
        <v>0</v>
      </c>
      <c r="AK3" s="3">
        <f t="shared" ref="AK3:AK40" si="11">IF(M3=$M$42,1,0)</f>
        <v>1</v>
      </c>
      <c r="AL3" s="3">
        <f t="shared" ref="AL3:AL40" si="12">IF(N3=$N$42,1,0)</f>
        <v>1</v>
      </c>
      <c r="AM3" s="3">
        <f t="shared" ref="AM3:AM40" si="13">IF(O3=$O$42,1,0)</f>
        <v>0</v>
      </c>
      <c r="AN3" s="3">
        <f t="shared" ref="AN3:AN40" si="14">IF(P3=$P$42,1,0)</f>
        <v>0</v>
      </c>
      <c r="AO3" s="3">
        <f t="shared" ref="AO3:AO40" si="15">IF(Q3=$Q$42,1,0)</f>
        <v>0</v>
      </c>
      <c r="AP3" s="3">
        <f t="shared" ref="AP3:AP40" si="16">IF(R3=$R$42,1,0)</f>
        <v>0</v>
      </c>
      <c r="AQ3" s="3">
        <f t="shared" ref="AQ3:AQ40" si="17">IF(S3=$S$42,1,0)</f>
        <v>1</v>
      </c>
      <c r="AR3" s="3">
        <f t="shared" ref="AR3:AR40" si="18">IF(T3=$T$42,1,0)</f>
        <v>1</v>
      </c>
      <c r="AS3" s="3">
        <f t="shared" ref="AS3:AS40" si="19">IF(U3=$U$42,1,0)</f>
        <v>0</v>
      </c>
      <c r="AT3" s="39">
        <v>0.5</v>
      </c>
      <c r="AU3" s="3">
        <f t="shared" ref="AU3:AU40" si="20">IF(W3=$W$42,1,0)</f>
        <v>1</v>
      </c>
      <c r="AW3" s="3" t="e">
        <f t="shared" ref="AW3:AW40" si="21">HLOOKUP(Y3,$D$42:$W$43,2,FALSE)</f>
        <v>#N/A</v>
      </c>
      <c r="AX3" s="3" t="e">
        <f t="shared" ref="AX3:AX40" si="22">HLOOKUP(Z3,$D$42:$W$43,2,FALSE)</f>
        <v>#N/A</v>
      </c>
    </row>
    <row r="4" spans="1:50" x14ac:dyDescent="0.25">
      <c r="A4" s="8" t="s">
        <v>61</v>
      </c>
      <c r="B4" s="4">
        <f t="shared" si="0"/>
        <v>9.5</v>
      </c>
      <c r="C4" s="5">
        <f t="shared" si="1"/>
        <v>1</v>
      </c>
      <c r="D4" s="28" t="s">
        <v>139</v>
      </c>
      <c r="E4" s="4" t="s">
        <v>410</v>
      </c>
      <c r="F4" s="4" t="s">
        <v>401</v>
      </c>
      <c r="G4" s="4" t="s">
        <v>402</v>
      </c>
      <c r="H4" s="4" t="s">
        <v>411</v>
      </c>
      <c r="I4" s="4" t="s">
        <v>176</v>
      </c>
      <c r="J4" s="4" t="s">
        <v>124</v>
      </c>
      <c r="K4" s="4" t="s">
        <v>404</v>
      </c>
      <c r="L4" s="4" t="s">
        <v>405</v>
      </c>
      <c r="M4" s="4" t="s">
        <v>412</v>
      </c>
      <c r="N4" s="4" t="s">
        <v>406</v>
      </c>
      <c r="O4" s="4" t="s">
        <v>407</v>
      </c>
      <c r="P4" s="4" t="s">
        <v>139</v>
      </c>
      <c r="Q4" s="4" t="s">
        <v>177</v>
      </c>
      <c r="R4" s="4" t="s">
        <v>408</v>
      </c>
      <c r="S4" s="4" t="s">
        <v>409</v>
      </c>
      <c r="T4" s="4" t="s">
        <v>332</v>
      </c>
      <c r="U4" s="4" t="s">
        <v>413</v>
      </c>
      <c r="V4" s="38" t="s">
        <v>414</v>
      </c>
      <c r="W4" s="4" t="s">
        <v>415</v>
      </c>
      <c r="Y4" s="4" t="s">
        <v>177</v>
      </c>
      <c r="Z4" s="40" t="s">
        <v>405</v>
      </c>
      <c r="AB4" s="3">
        <f t="shared" si="2"/>
        <v>0</v>
      </c>
      <c r="AC4" s="3">
        <f t="shared" si="3"/>
        <v>1</v>
      </c>
      <c r="AD4" s="3">
        <f t="shared" si="4"/>
        <v>1</v>
      </c>
      <c r="AE4" s="3">
        <f t="shared" si="5"/>
        <v>1</v>
      </c>
      <c r="AF4" s="3">
        <f t="shared" si="6"/>
        <v>0</v>
      </c>
      <c r="AG4" s="3">
        <f t="shared" si="7"/>
        <v>0</v>
      </c>
      <c r="AH4" s="3">
        <f t="shared" si="8"/>
        <v>1</v>
      </c>
      <c r="AI4" s="3">
        <f t="shared" si="9"/>
        <v>1</v>
      </c>
      <c r="AJ4" s="3">
        <f t="shared" si="10"/>
        <v>0</v>
      </c>
      <c r="AK4" s="3">
        <f t="shared" si="11"/>
        <v>0</v>
      </c>
      <c r="AL4" s="3">
        <f t="shared" si="12"/>
        <v>1</v>
      </c>
      <c r="AM4" s="3">
        <f t="shared" si="13"/>
        <v>0</v>
      </c>
      <c r="AN4" s="3">
        <f t="shared" si="14"/>
        <v>0</v>
      </c>
      <c r="AO4" s="3">
        <f t="shared" si="15"/>
        <v>1</v>
      </c>
      <c r="AP4" s="3">
        <f t="shared" si="16"/>
        <v>0</v>
      </c>
      <c r="AQ4" s="3">
        <f t="shared" si="17"/>
        <v>1</v>
      </c>
      <c r="AR4" s="3">
        <f t="shared" si="18"/>
        <v>0</v>
      </c>
      <c r="AS4" s="3">
        <f t="shared" si="19"/>
        <v>1</v>
      </c>
      <c r="AT4" s="39">
        <v>0.5</v>
      </c>
      <c r="AU4" s="3">
        <f t="shared" si="20"/>
        <v>0</v>
      </c>
      <c r="AW4" s="3">
        <f t="shared" si="21"/>
        <v>1</v>
      </c>
      <c r="AX4" s="3" t="e">
        <f t="shared" si="22"/>
        <v>#N/A</v>
      </c>
    </row>
    <row r="5" spans="1:50" x14ac:dyDescent="0.25">
      <c r="A5" s="8" t="s">
        <v>80</v>
      </c>
      <c r="B5" s="4">
        <f t="shared" si="0"/>
        <v>10.5</v>
      </c>
      <c r="C5" s="5">
        <f t="shared" si="1"/>
        <v>1</v>
      </c>
      <c r="D5" s="28" t="s">
        <v>399</v>
      </c>
      <c r="E5" s="4" t="s">
        <v>410</v>
      </c>
      <c r="F5" s="4" t="s">
        <v>401</v>
      </c>
      <c r="G5" s="4" t="s">
        <v>402</v>
      </c>
      <c r="H5" s="4" t="s">
        <v>411</v>
      </c>
      <c r="I5" s="4" t="s">
        <v>416</v>
      </c>
      <c r="J5" s="4" t="s">
        <v>417</v>
      </c>
      <c r="K5" s="4" t="s">
        <v>404</v>
      </c>
      <c r="L5" s="4" t="s">
        <v>405</v>
      </c>
      <c r="M5" s="4" t="s">
        <v>412</v>
      </c>
      <c r="N5" s="4" t="s">
        <v>406</v>
      </c>
      <c r="O5" s="4" t="s">
        <v>407</v>
      </c>
      <c r="P5" s="4" t="s">
        <v>418</v>
      </c>
      <c r="Q5" s="4" t="s">
        <v>112</v>
      </c>
      <c r="R5" s="4" t="s">
        <v>408</v>
      </c>
      <c r="S5" s="4" t="s">
        <v>409</v>
      </c>
      <c r="T5" s="4" t="s">
        <v>332</v>
      </c>
      <c r="U5" s="4" t="s">
        <v>413</v>
      </c>
      <c r="V5" s="38" t="s">
        <v>414</v>
      </c>
      <c r="W5" s="4" t="s">
        <v>415</v>
      </c>
      <c r="Y5" s="40" t="s">
        <v>112</v>
      </c>
      <c r="Z5" s="4" t="s">
        <v>413</v>
      </c>
      <c r="AB5" s="3">
        <f t="shared" si="2"/>
        <v>1</v>
      </c>
      <c r="AC5" s="3">
        <f t="shared" si="3"/>
        <v>1</v>
      </c>
      <c r="AD5" s="3">
        <f t="shared" si="4"/>
        <v>1</v>
      </c>
      <c r="AE5" s="3">
        <f t="shared" si="5"/>
        <v>1</v>
      </c>
      <c r="AF5" s="3">
        <f t="shared" si="6"/>
        <v>0</v>
      </c>
      <c r="AG5" s="3">
        <f t="shared" si="7"/>
        <v>1</v>
      </c>
      <c r="AH5" s="3">
        <f t="shared" si="8"/>
        <v>0</v>
      </c>
      <c r="AI5" s="3">
        <f t="shared" si="9"/>
        <v>1</v>
      </c>
      <c r="AJ5" s="3">
        <f t="shared" si="10"/>
        <v>0</v>
      </c>
      <c r="AK5" s="3">
        <f t="shared" si="11"/>
        <v>0</v>
      </c>
      <c r="AL5" s="3">
        <f t="shared" si="12"/>
        <v>1</v>
      </c>
      <c r="AM5" s="3">
        <f t="shared" si="13"/>
        <v>0</v>
      </c>
      <c r="AN5" s="3">
        <f t="shared" si="14"/>
        <v>1</v>
      </c>
      <c r="AO5" s="3">
        <f t="shared" si="15"/>
        <v>0</v>
      </c>
      <c r="AP5" s="3">
        <f t="shared" si="16"/>
        <v>0</v>
      </c>
      <c r="AQ5" s="3">
        <f t="shared" si="17"/>
        <v>1</v>
      </c>
      <c r="AR5" s="3">
        <f t="shared" si="18"/>
        <v>0</v>
      </c>
      <c r="AS5" s="3">
        <f t="shared" si="19"/>
        <v>1</v>
      </c>
      <c r="AT5" s="39">
        <v>0.5</v>
      </c>
      <c r="AU5" s="3">
        <f t="shared" si="20"/>
        <v>0</v>
      </c>
      <c r="AW5" s="3" t="e">
        <f t="shared" si="21"/>
        <v>#N/A</v>
      </c>
      <c r="AX5" s="3">
        <f t="shared" si="22"/>
        <v>1</v>
      </c>
    </row>
    <row r="6" spans="1:50" x14ac:dyDescent="0.25">
      <c r="A6" s="8" t="s">
        <v>66</v>
      </c>
      <c r="B6" s="4">
        <f t="shared" si="0"/>
        <v>9.5</v>
      </c>
      <c r="C6" s="5">
        <f t="shared" si="1"/>
        <v>1</v>
      </c>
      <c r="D6" s="28" t="s">
        <v>399</v>
      </c>
      <c r="E6" s="4" t="s">
        <v>410</v>
      </c>
      <c r="F6" s="4" t="s">
        <v>401</v>
      </c>
      <c r="G6" s="4" t="s">
        <v>169</v>
      </c>
      <c r="H6" s="4" t="s">
        <v>411</v>
      </c>
      <c r="I6" s="4" t="s">
        <v>176</v>
      </c>
      <c r="J6" s="4" t="s">
        <v>124</v>
      </c>
      <c r="K6" s="4" t="s">
        <v>404</v>
      </c>
      <c r="L6" s="4" t="s">
        <v>405</v>
      </c>
      <c r="M6" s="4" t="s">
        <v>412</v>
      </c>
      <c r="N6" s="4" t="s">
        <v>272</v>
      </c>
      <c r="O6" s="4" t="s">
        <v>165</v>
      </c>
      <c r="P6" s="4" t="s">
        <v>418</v>
      </c>
      <c r="Q6" s="4" t="s">
        <v>112</v>
      </c>
      <c r="R6" s="4" t="s">
        <v>408</v>
      </c>
      <c r="S6" s="4" t="s">
        <v>409</v>
      </c>
      <c r="T6" s="4" t="s">
        <v>332</v>
      </c>
      <c r="U6" s="4" t="s">
        <v>413</v>
      </c>
      <c r="V6" s="38" t="s">
        <v>414</v>
      </c>
      <c r="W6" s="4" t="s">
        <v>415</v>
      </c>
      <c r="Y6" s="40" t="s">
        <v>112</v>
      </c>
      <c r="Z6" s="4" t="s">
        <v>401</v>
      </c>
      <c r="AB6" s="3">
        <f t="shared" si="2"/>
        <v>1</v>
      </c>
      <c r="AC6" s="3">
        <f t="shared" si="3"/>
        <v>1</v>
      </c>
      <c r="AD6" s="3">
        <f t="shared" si="4"/>
        <v>1</v>
      </c>
      <c r="AE6" s="3">
        <f t="shared" si="5"/>
        <v>0</v>
      </c>
      <c r="AF6" s="3">
        <f t="shared" si="6"/>
        <v>0</v>
      </c>
      <c r="AG6" s="3">
        <f t="shared" si="7"/>
        <v>0</v>
      </c>
      <c r="AH6" s="3">
        <f t="shared" si="8"/>
        <v>1</v>
      </c>
      <c r="AI6" s="3">
        <f t="shared" si="9"/>
        <v>1</v>
      </c>
      <c r="AJ6" s="3">
        <f t="shared" si="10"/>
        <v>0</v>
      </c>
      <c r="AK6" s="3">
        <f t="shared" si="11"/>
        <v>0</v>
      </c>
      <c r="AL6" s="3">
        <f t="shared" si="12"/>
        <v>0</v>
      </c>
      <c r="AM6" s="3">
        <f t="shared" si="13"/>
        <v>1</v>
      </c>
      <c r="AN6" s="3">
        <f t="shared" si="14"/>
        <v>1</v>
      </c>
      <c r="AO6" s="3">
        <f t="shared" si="15"/>
        <v>0</v>
      </c>
      <c r="AP6" s="3">
        <f t="shared" si="16"/>
        <v>0</v>
      </c>
      <c r="AQ6" s="3">
        <f t="shared" si="17"/>
        <v>1</v>
      </c>
      <c r="AR6" s="3">
        <f t="shared" si="18"/>
        <v>0</v>
      </c>
      <c r="AS6" s="3">
        <f t="shared" si="19"/>
        <v>1</v>
      </c>
      <c r="AT6" s="39">
        <v>0.5</v>
      </c>
      <c r="AU6" s="3">
        <f t="shared" si="20"/>
        <v>0</v>
      </c>
      <c r="AW6" s="3" t="e">
        <f t="shared" si="21"/>
        <v>#N/A</v>
      </c>
      <c r="AX6" s="3">
        <f t="shared" si="22"/>
        <v>1</v>
      </c>
    </row>
    <row r="7" spans="1:50" x14ac:dyDescent="0.25">
      <c r="A7" s="8" t="s">
        <v>76</v>
      </c>
      <c r="B7" s="4">
        <f t="shared" si="0"/>
        <v>9.5</v>
      </c>
      <c r="C7" s="5">
        <f t="shared" si="1"/>
        <v>0</v>
      </c>
      <c r="D7" s="28" t="s">
        <v>126</v>
      </c>
      <c r="E7" s="4" t="s">
        <v>400</v>
      </c>
      <c r="F7" s="4" t="s">
        <v>396</v>
      </c>
      <c r="G7" s="4" t="s">
        <v>169</v>
      </c>
      <c r="H7" s="4" t="s">
        <v>411</v>
      </c>
      <c r="I7" s="4" t="s">
        <v>416</v>
      </c>
      <c r="J7" s="4" t="s">
        <v>124</v>
      </c>
      <c r="K7" s="4" t="s">
        <v>404</v>
      </c>
      <c r="L7" s="4" t="s">
        <v>127</v>
      </c>
      <c r="M7" s="4" t="s">
        <v>168</v>
      </c>
      <c r="N7" s="4" t="s">
        <v>406</v>
      </c>
      <c r="O7" s="4" t="s">
        <v>165</v>
      </c>
      <c r="P7" s="4" t="s">
        <v>239</v>
      </c>
      <c r="Q7" s="4" t="s">
        <v>112</v>
      </c>
      <c r="R7" s="4" t="s">
        <v>408</v>
      </c>
      <c r="S7" s="4" t="s">
        <v>409</v>
      </c>
      <c r="T7" s="4" t="s">
        <v>332</v>
      </c>
      <c r="U7" s="4" t="s">
        <v>178</v>
      </c>
      <c r="V7" s="38" t="s">
        <v>286</v>
      </c>
      <c r="W7" s="4" t="s">
        <v>327</v>
      </c>
      <c r="Y7" s="40" t="s">
        <v>396</v>
      </c>
      <c r="Z7" s="40" t="s">
        <v>332</v>
      </c>
      <c r="AB7" s="3">
        <f t="shared" si="2"/>
        <v>0</v>
      </c>
      <c r="AC7" s="3">
        <f t="shared" si="3"/>
        <v>0</v>
      </c>
      <c r="AD7" s="3">
        <f t="shared" si="4"/>
        <v>0</v>
      </c>
      <c r="AE7" s="3">
        <f t="shared" si="5"/>
        <v>0</v>
      </c>
      <c r="AF7" s="3">
        <f t="shared" si="6"/>
        <v>0</v>
      </c>
      <c r="AG7" s="3">
        <f t="shared" si="7"/>
        <v>1</v>
      </c>
      <c r="AH7" s="3">
        <f t="shared" si="8"/>
        <v>1</v>
      </c>
      <c r="AI7" s="3">
        <f t="shared" si="9"/>
        <v>1</v>
      </c>
      <c r="AJ7" s="3">
        <f t="shared" si="10"/>
        <v>1</v>
      </c>
      <c r="AK7" s="3">
        <f t="shared" si="11"/>
        <v>1</v>
      </c>
      <c r="AL7" s="3">
        <f t="shared" si="12"/>
        <v>1</v>
      </c>
      <c r="AM7" s="3">
        <f t="shared" si="13"/>
        <v>1</v>
      </c>
      <c r="AN7" s="3">
        <f t="shared" si="14"/>
        <v>0</v>
      </c>
      <c r="AO7" s="3">
        <f t="shared" si="15"/>
        <v>0</v>
      </c>
      <c r="AP7" s="3">
        <f t="shared" si="16"/>
        <v>0</v>
      </c>
      <c r="AQ7" s="3">
        <f t="shared" si="17"/>
        <v>1</v>
      </c>
      <c r="AR7" s="3">
        <f t="shared" si="18"/>
        <v>0</v>
      </c>
      <c r="AS7" s="3">
        <f t="shared" si="19"/>
        <v>0</v>
      </c>
      <c r="AT7" s="39">
        <v>0.5</v>
      </c>
      <c r="AU7" s="3">
        <f t="shared" si="20"/>
        <v>1</v>
      </c>
      <c r="AW7" s="3" t="e">
        <f t="shared" si="21"/>
        <v>#N/A</v>
      </c>
      <c r="AX7" s="3" t="e">
        <f t="shared" si="22"/>
        <v>#N/A</v>
      </c>
    </row>
    <row r="8" spans="1:50" x14ac:dyDescent="0.25">
      <c r="A8" s="8" t="s">
        <v>186</v>
      </c>
      <c r="B8" s="4">
        <f t="shared" si="0"/>
        <v>10.5</v>
      </c>
      <c r="C8" s="5">
        <f t="shared" si="1"/>
        <v>1</v>
      </c>
      <c r="D8" s="28" t="s">
        <v>126</v>
      </c>
      <c r="E8" s="4" t="s">
        <v>400</v>
      </c>
      <c r="F8" s="4" t="s">
        <v>401</v>
      </c>
      <c r="G8" s="4" t="s">
        <v>402</v>
      </c>
      <c r="H8" s="4" t="s">
        <v>403</v>
      </c>
      <c r="I8" s="4" t="s">
        <v>176</v>
      </c>
      <c r="J8" s="4" t="s">
        <v>124</v>
      </c>
      <c r="K8" s="4" t="s">
        <v>170</v>
      </c>
      <c r="L8" s="4" t="s">
        <v>127</v>
      </c>
      <c r="M8" s="4" t="s">
        <v>168</v>
      </c>
      <c r="N8" s="4" t="s">
        <v>406</v>
      </c>
      <c r="O8" s="4" t="s">
        <v>407</v>
      </c>
      <c r="P8" s="4" t="s">
        <v>418</v>
      </c>
      <c r="Q8" s="4" t="s">
        <v>112</v>
      </c>
      <c r="R8" s="4" t="s">
        <v>290</v>
      </c>
      <c r="S8" s="4" t="s">
        <v>190</v>
      </c>
      <c r="T8" s="4" t="s">
        <v>263</v>
      </c>
      <c r="U8" s="4" t="s">
        <v>178</v>
      </c>
      <c r="V8" s="38" t="s">
        <v>286</v>
      </c>
      <c r="W8" s="4" t="s">
        <v>415</v>
      </c>
      <c r="Y8" s="4" t="s">
        <v>124</v>
      </c>
      <c r="Z8" s="40" t="s">
        <v>415</v>
      </c>
      <c r="AB8" s="3">
        <f t="shared" si="2"/>
        <v>0</v>
      </c>
      <c r="AC8" s="3">
        <f t="shared" si="3"/>
        <v>0</v>
      </c>
      <c r="AD8" s="3">
        <f t="shared" si="4"/>
        <v>1</v>
      </c>
      <c r="AE8" s="3">
        <f t="shared" si="5"/>
        <v>1</v>
      </c>
      <c r="AF8" s="3">
        <f t="shared" si="6"/>
        <v>1</v>
      </c>
      <c r="AG8" s="3">
        <f t="shared" si="7"/>
        <v>0</v>
      </c>
      <c r="AH8" s="3">
        <f t="shared" si="8"/>
        <v>1</v>
      </c>
      <c r="AI8" s="3">
        <f t="shared" si="9"/>
        <v>0</v>
      </c>
      <c r="AJ8" s="3">
        <f t="shared" si="10"/>
        <v>1</v>
      </c>
      <c r="AK8" s="3">
        <f t="shared" si="11"/>
        <v>1</v>
      </c>
      <c r="AL8" s="3">
        <f t="shared" si="12"/>
        <v>1</v>
      </c>
      <c r="AM8" s="3">
        <f t="shared" si="13"/>
        <v>0</v>
      </c>
      <c r="AN8" s="3">
        <f t="shared" si="14"/>
        <v>1</v>
      </c>
      <c r="AO8" s="3">
        <f t="shared" si="15"/>
        <v>0</v>
      </c>
      <c r="AP8" s="3">
        <f t="shared" si="16"/>
        <v>1</v>
      </c>
      <c r="AQ8" s="3">
        <f t="shared" si="17"/>
        <v>0</v>
      </c>
      <c r="AR8" s="3">
        <f t="shared" si="18"/>
        <v>1</v>
      </c>
      <c r="AS8" s="3">
        <f t="shared" si="19"/>
        <v>0</v>
      </c>
      <c r="AT8" s="39">
        <v>0.5</v>
      </c>
      <c r="AU8" s="3">
        <f t="shared" si="20"/>
        <v>0</v>
      </c>
      <c r="AW8" s="3">
        <f t="shared" si="21"/>
        <v>1</v>
      </c>
      <c r="AX8" s="3" t="e">
        <f t="shared" si="22"/>
        <v>#N/A</v>
      </c>
    </row>
    <row r="9" spans="1:50" x14ac:dyDescent="0.25">
      <c r="A9" s="8" t="s">
        <v>69</v>
      </c>
      <c r="B9" s="4">
        <f t="shared" si="0"/>
        <v>7.5</v>
      </c>
      <c r="C9" s="5">
        <f t="shared" si="1"/>
        <v>2</v>
      </c>
      <c r="D9" s="28" t="s">
        <v>399</v>
      </c>
      <c r="E9" s="4" t="s">
        <v>410</v>
      </c>
      <c r="F9" s="4" t="s">
        <v>401</v>
      </c>
      <c r="G9" s="4" t="s">
        <v>169</v>
      </c>
      <c r="H9" s="4" t="s">
        <v>411</v>
      </c>
      <c r="I9" s="4" t="s">
        <v>176</v>
      </c>
      <c r="J9" s="4" t="s">
        <v>417</v>
      </c>
      <c r="K9" s="4" t="s">
        <v>404</v>
      </c>
      <c r="L9" s="4" t="s">
        <v>127</v>
      </c>
      <c r="M9" s="4" t="s">
        <v>412</v>
      </c>
      <c r="N9" s="4" t="s">
        <v>406</v>
      </c>
      <c r="O9" s="4" t="s">
        <v>407</v>
      </c>
      <c r="P9" s="4" t="s">
        <v>239</v>
      </c>
      <c r="Q9" s="4" t="s">
        <v>177</v>
      </c>
      <c r="R9" s="4" t="s">
        <v>408</v>
      </c>
      <c r="S9" s="4" t="s">
        <v>190</v>
      </c>
      <c r="T9" s="4" t="s">
        <v>332</v>
      </c>
      <c r="U9" s="4" t="s">
        <v>178</v>
      </c>
      <c r="V9" s="38" t="s">
        <v>414</v>
      </c>
      <c r="W9" s="4" t="s">
        <v>415</v>
      </c>
      <c r="Y9" s="4" t="s">
        <v>399</v>
      </c>
      <c r="Z9" s="4" t="s">
        <v>401</v>
      </c>
      <c r="AB9" s="3">
        <f t="shared" si="2"/>
        <v>1</v>
      </c>
      <c r="AC9" s="3">
        <f t="shared" si="3"/>
        <v>1</v>
      </c>
      <c r="AD9" s="3">
        <f t="shared" si="4"/>
        <v>1</v>
      </c>
      <c r="AE9" s="3">
        <f t="shared" si="5"/>
        <v>0</v>
      </c>
      <c r="AF9" s="3">
        <f t="shared" si="6"/>
        <v>0</v>
      </c>
      <c r="AG9" s="3">
        <f t="shared" si="7"/>
        <v>0</v>
      </c>
      <c r="AH9" s="3">
        <f t="shared" si="8"/>
        <v>0</v>
      </c>
      <c r="AI9" s="3">
        <f t="shared" si="9"/>
        <v>1</v>
      </c>
      <c r="AJ9" s="3">
        <f t="shared" si="10"/>
        <v>1</v>
      </c>
      <c r="AK9" s="3">
        <f t="shared" si="11"/>
        <v>0</v>
      </c>
      <c r="AL9" s="3">
        <f t="shared" si="12"/>
        <v>1</v>
      </c>
      <c r="AM9" s="3">
        <f t="shared" si="13"/>
        <v>0</v>
      </c>
      <c r="AN9" s="3">
        <f t="shared" si="14"/>
        <v>0</v>
      </c>
      <c r="AO9" s="3">
        <f t="shared" si="15"/>
        <v>1</v>
      </c>
      <c r="AP9" s="3">
        <f t="shared" si="16"/>
        <v>0</v>
      </c>
      <c r="AQ9" s="3">
        <f t="shared" si="17"/>
        <v>0</v>
      </c>
      <c r="AR9" s="3">
        <f t="shared" si="18"/>
        <v>0</v>
      </c>
      <c r="AS9" s="3">
        <f t="shared" si="19"/>
        <v>0</v>
      </c>
      <c r="AT9" s="39">
        <v>0.5</v>
      </c>
      <c r="AU9" s="3">
        <f t="shared" si="20"/>
        <v>0</v>
      </c>
      <c r="AW9" s="3">
        <f t="shared" si="21"/>
        <v>1</v>
      </c>
      <c r="AX9" s="3">
        <f t="shared" si="22"/>
        <v>1</v>
      </c>
    </row>
    <row r="10" spans="1:50" x14ac:dyDescent="0.25">
      <c r="A10" s="8" t="s">
        <v>81</v>
      </c>
      <c r="B10" s="4">
        <f t="shared" si="0"/>
        <v>7.5</v>
      </c>
      <c r="C10" s="5">
        <f t="shared" si="1"/>
        <v>0</v>
      </c>
      <c r="D10" s="28" t="s">
        <v>399</v>
      </c>
      <c r="E10" s="4" t="s">
        <v>410</v>
      </c>
      <c r="F10" s="4" t="s">
        <v>401</v>
      </c>
      <c r="G10" s="4" t="s">
        <v>402</v>
      </c>
      <c r="H10" s="4" t="s">
        <v>411</v>
      </c>
      <c r="I10" s="4" t="s">
        <v>176</v>
      </c>
      <c r="J10" s="4" t="s">
        <v>417</v>
      </c>
      <c r="K10" s="4" t="s">
        <v>404</v>
      </c>
      <c r="L10" s="4" t="s">
        <v>405</v>
      </c>
      <c r="M10" s="4" t="s">
        <v>412</v>
      </c>
      <c r="N10" s="4" t="s">
        <v>406</v>
      </c>
      <c r="O10" s="4" t="s">
        <v>407</v>
      </c>
      <c r="P10" s="4" t="s">
        <v>239</v>
      </c>
      <c r="Q10" s="4" t="s">
        <v>112</v>
      </c>
      <c r="R10" s="4" t="s">
        <v>408</v>
      </c>
      <c r="S10" s="4" t="s">
        <v>409</v>
      </c>
      <c r="T10" s="4" t="s">
        <v>332</v>
      </c>
      <c r="U10" s="4" t="s">
        <v>178</v>
      </c>
      <c r="V10" s="38" t="s">
        <v>414</v>
      </c>
      <c r="W10" s="4" t="s">
        <v>415</v>
      </c>
      <c r="Y10" s="40" t="s">
        <v>411</v>
      </c>
      <c r="Z10" s="40" t="s">
        <v>405</v>
      </c>
      <c r="AB10" s="3">
        <f t="shared" si="2"/>
        <v>1</v>
      </c>
      <c r="AC10" s="3">
        <f t="shared" si="3"/>
        <v>1</v>
      </c>
      <c r="AD10" s="3">
        <f t="shared" si="4"/>
        <v>1</v>
      </c>
      <c r="AE10" s="3">
        <f t="shared" si="5"/>
        <v>1</v>
      </c>
      <c r="AF10" s="3">
        <f t="shared" si="6"/>
        <v>0</v>
      </c>
      <c r="AG10" s="3">
        <f t="shared" si="7"/>
        <v>0</v>
      </c>
      <c r="AH10" s="3">
        <f t="shared" si="8"/>
        <v>0</v>
      </c>
      <c r="AI10" s="3">
        <f t="shared" si="9"/>
        <v>1</v>
      </c>
      <c r="AJ10" s="3">
        <f t="shared" si="10"/>
        <v>0</v>
      </c>
      <c r="AK10" s="3">
        <f t="shared" si="11"/>
        <v>0</v>
      </c>
      <c r="AL10" s="3">
        <f t="shared" si="12"/>
        <v>1</v>
      </c>
      <c r="AM10" s="3">
        <f t="shared" si="13"/>
        <v>0</v>
      </c>
      <c r="AN10" s="3">
        <f t="shared" si="14"/>
        <v>0</v>
      </c>
      <c r="AO10" s="3">
        <f t="shared" si="15"/>
        <v>0</v>
      </c>
      <c r="AP10" s="3">
        <f t="shared" si="16"/>
        <v>0</v>
      </c>
      <c r="AQ10" s="3">
        <f t="shared" si="17"/>
        <v>1</v>
      </c>
      <c r="AR10" s="3">
        <f t="shared" si="18"/>
        <v>0</v>
      </c>
      <c r="AS10" s="3">
        <f t="shared" si="19"/>
        <v>0</v>
      </c>
      <c r="AT10" s="39">
        <v>0.5</v>
      </c>
      <c r="AU10" s="3">
        <f t="shared" si="20"/>
        <v>0</v>
      </c>
      <c r="AW10" s="3" t="e">
        <f t="shared" si="21"/>
        <v>#N/A</v>
      </c>
      <c r="AX10" s="3" t="e">
        <f t="shared" si="22"/>
        <v>#N/A</v>
      </c>
    </row>
    <row r="11" spans="1:50" x14ac:dyDescent="0.25">
      <c r="A11" s="8" t="s">
        <v>74</v>
      </c>
      <c r="B11" s="4">
        <f t="shared" si="0"/>
        <v>7.5</v>
      </c>
      <c r="C11" s="5">
        <f t="shared" si="1"/>
        <v>0</v>
      </c>
      <c r="D11" s="28" t="s">
        <v>399</v>
      </c>
      <c r="E11" s="4" t="s">
        <v>400</v>
      </c>
      <c r="F11" s="4" t="s">
        <v>401</v>
      </c>
      <c r="G11" s="4" t="s">
        <v>402</v>
      </c>
      <c r="H11" s="4" t="s">
        <v>411</v>
      </c>
      <c r="I11" s="4" t="s">
        <v>416</v>
      </c>
      <c r="J11" s="4" t="s">
        <v>417</v>
      </c>
      <c r="K11" s="4" t="s">
        <v>404</v>
      </c>
      <c r="L11" s="4" t="s">
        <v>405</v>
      </c>
      <c r="M11" s="4" t="s">
        <v>412</v>
      </c>
      <c r="N11" s="4" t="s">
        <v>406</v>
      </c>
      <c r="O11" s="4" t="s">
        <v>407</v>
      </c>
      <c r="P11" s="4" t="s">
        <v>239</v>
      </c>
      <c r="Q11" s="4" t="s">
        <v>112</v>
      </c>
      <c r="R11" s="4" t="s">
        <v>408</v>
      </c>
      <c r="S11" s="4" t="s">
        <v>409</v>
      </c>
      <c r="T11" s="4" t="s">
        <v>332</v>
      </c>
      <c r="U11" s="4" t="s">
        <v>178</v>
      </c>
      <c r="V11" s="38" t="s">
        <v>414</v>
      </c>
      <c r="W11" s="4" t="s">
        <v>415</v>
      </c>
      <c r="Y11" s="40" t="s">
        <v>112</v>
      </c>
      <c r="Z11" s="40" t="s">
        <v>332</v>
      </c>
      <c r="AB11" s="3">
        <f t="shared" si="2"/>
        <v>1</v>
      </c>
      <c r="AC11" s="3">
        <f t="shared" si="3"/>
        <v>0</v>
      </c>
      <c r="AD11" s="3">
        <f t="shared" si="4"/>
        <v>1</v>
      </c>
      <c r="AE11" s="3">
        <f t="shared" si="5"/>
        <v>1</v>
      </c>
      <c r="AF11" s="3">
        <f t="shared" si="6"/>
        <v>0</v>
      </c>
      <c r="AG11" s="3">
        <f t="shared" si="7"/>
        <v>1</v>
      </c>
      <c r="AH11" s="3">
        <f t="shared" si="8"/>
        <v>0</v>
      </c>
      <c r="AI11" s="3">
        <f t="shared" si="9"/>
        <v>1</v>
      </c>
      <c r="AJ11" s="3">
        <f t="shared" si="10"/>
        <v>0</v>
      </c>
      <c r="AK11" s="3">
        <f t="shared" si="11"/>
        <v>0</v>
      </c>
      <c r="AL11" s="3">
        <f t="shared" si="12"/>
        <v>1</v>
      </c>
      <c r="AM11" s="3">
        <f t="shared" si="13"/>
        <v>0</v>
      </c>
      <c r="AN11" s="3">
        <f t="shared" si="14"/>
        <v>0</v>
      </c>
      <c r="AO11" s="3">
        <f t="shared" si="15"/>
        <v>0</v>
      </c>
      <c r="AP11" s="3">
        <f t="shared" si="16"/>
        <v>0</v>
      </c>
      <c r="AQ11" s="3">
        <f t="shared" si="17"/>
        <v>1</v>
      </c>
      <c r="AR11" s="3">
        <f t="shared" si="18"/>
        <v>0</v>
      </c>
      <c r="AS11" s="3">
        <f t="shared" si="19"/>
        <v>0</v>
      </c>
      <c r="AT11" s="39">
        <v>0.5</v>
      </c>
      <c r="AU11" s="3">
        <f t="shared" si="20"/>
        <v>0</v>
      </c>
      <c r="AW11" s="3" t="e">
        <f t="shared" si="21"/>
        <v>#N/A</v>
      </c>
      <c r="AX11" s="3" t="e">
        <f t="shared" si="22"/>
        <v>#N/A</v>
      </c>
    </row>
    <row r="12" spans="1:50" x14ac:dyDescent="0.25">
      <c r="A12" s="8" t="s">
        <v>72</v>
      </c>
      <c r="B12" s="4">
        <f t="shared" si="0"/>
        <v>10.5</v>
      </c>
      <c r="C12" s="5">
        <f t="shared" si="1"/>
        <v>1</v>
      </c>
      <c r="D12" s="28" t="s">
        <v>399</v>
      </c>
      <c r="E12" s="4" t="s">
        <v>400</v>
      </c>
      <c r="F12" s="4" t="s">
        <v>401</v>
      </c>
      <c r="G12" s="4" t="s">
        <v>169</v>
      </c>
      <c r="H12" s="4" t="s">
        <v>403</v>
      </c>
      <c r="I12" s="4" t="s">
        <v>176</v>
      </c>
      <c r="J12" s="4" t="s">
        <v>124</v>
      </c>
      <c r="K12" s="4" t="s">
        <v>404</v>
      </c>
      <c r="L12" s="4" t="s">
        <v>127</v>
      </c>
      <c r="M12" s="4" t="s">
        <v>412</v>
      </c>
      <c r="N12" s="4" t="s">
        <v>406</v>
      </c>
      <c r="O12" s="4" t="s">
        <v>407</v>
      </c>
      <c r="P12" s="4" t="s">
        <v>239</v>
      </c>
      <c r="Q12" s="4" t="s">
        <v>177</v>
      </c>
      <c r="R12" s="4" t="s">
        <v>408</v>
      </c>
      <c r="S12" s="4" t="s">
        <v>409</v>
      </c>
      <c r="T12" s="4" t="s">
        <v>332</v>
      </c>
      <c r="U12" s="4" t="s">
        <v>413</v>
      </c>
      <c r="V12" s="38" t="s">
        <v>414</v>
      </c>
      <c r="W12" s="4" t="s">
        <v>415</v>
      </c>
      <c r="Y12" s="4" t="s">
        <v>124</v>
      </c>
      <c r="Z12" s="40" t="s">
        <v>169</v>
      </c>
      <c r="AB12" s="3">
        <f t="shared" si="2"/>
        <v>1</v>
      </c>
      <c r="AC12" s="3">
        <f t="shared" si="3"/>
        <v>0</v>
      </c>
      <c r="AD12" s="3">
        <f t="shared" si="4"/>
        <v>1</v>
      </c>
      <c r="AE12" s="3">
        <f t="shared" si="5"/>
        <v>0</v>
      </c>
      <c r="AF12" s="3">
        <f t="shared" si="6"/>
        <v>1</v>
      </c>
      <c r="AG12" s="3">
        <f t="shared" si="7"/>
        <v>0</v>
      </c>
      <c r="AH12" s="3">
        <f t="shared" si="8"/>
        <v>1</v>
      </c>
      <c r="AI12" s="3">
        <f t="shared" si="9"/>
        <v>1</v>
      </c>
      <c r="AJ12" s="3">
        <f t="shared" si="10"/>
        <v>1</v>
      </c>
      <c r="AK12" s="3">
        <f t="shared" si="11"/>
        <v>0</v>
      </c>
      <c r="AL12" s="3">
        <f t="shared" si="12"/>
        <v>1</v>
      </c>
      <c r="AM12" s="3">
        <f t="shared" si="13"/>
        <v>0</v>
      </c>
      <c r="AN12" s="3">
        <f t="shared" si="14"/>
        <v>0</v>
      </c>
      <c r="AO12" s="3">
        <f t="shared" si="15"/>
        <v>1</v>
      </c>
      <c r="AP12" s="3">
        <f t="shared" si="16"/>
        <v>0</v>
      </c>
      <c r="AQ12" s="3">
        <f t="shared" si="17"/>
        <v>1</v>
      </c>
      <c r="AR12" s="3">
        <f t="shared" si="18"/>
        <v>0</v>
      </c>
      <c r="AS12" s="3">
        <f t="shared" si="19"/>
        <v>1</v>
      </c>
      <c r="AT12" s="39">
        <v>0.5</v>
      </c>
      <c r="AU12" s="3">
        <f t="shared" si="20"/>
        <v>0</v>
      </c>
      <c r="AW12" s="3">
        <f t="shared" si="21"/>
        <v>1</v>
      </c>
      <c r="AX12" s="3" t="e">
        <f t="shared" si="22"/>
        <v>#N/A</v>
      </c>
    </row>
    <row r="13" spans="1:50" x14ac:dyDescent="0.25">
      <c r="A13" s="8" t="s">
        <v>63</v>
      </c>
      <c r="B13" s="4">
        <f t="shared" si="0"/>
        <v>9.5</v>
      </c>
      <c r="C13" s="5">
        <f t="shared" si="1"/>
        <v>0</v>
      </c>
      <c r="D13" s="28" t="s">
        <v>399</v>
      </c>
      <c r="E13" s="4" t="s">
        <v>410</v>
      </c>
      <c r="F13" s="4" t="s">
        <v>401</v>
      </c>
      <c r="G13" s="4" t="s">
        <v>402</v>
      </c>
      <c r="H13" s="4" t="s">
        <v>411</v>
      </c>
      <c r="I13" s="4" t="s">
        <v>176</v>
      </c>
      <c r="J13" s="4" t="s">
        <v>417</v>
      </c>
      <c r="K13" s="4" t="s">
        <v>404</v>
      </c>
      <c r="L13" s="4" t="s">
        <v>405</v>
      </c>
      <c r="M13" s="4" t="s">
        <v>412</v>
      </c>
      <c r="N13" s="4" t="s">
        <v>406</v>
      </c>
      <c r="O13" s="4" t="s">
        <v>407</v>
      </c>
      <c r="P13" s="4" t="s">
        <v>418</v>
      </c>
      <c r="Q13" s="4" t="s">
        <v>112</v>
      </c>
      <c r="R13" s="4" t="s">
        <v>408</v>
      </c>
      <c r="S13" s="4" t="s">
        <v>409</v>
      </c>
      <c r="T13" s="4" t="s">
        <v>332</v>
      </c>
      <c r="U13" s="4" t="s">
        <v>413</v>
      </c>
      <c r="V13" s="38" t="s">
        <v>414</v>
      </c>
      <c r="W13" s="4" t="s">
        <v>415</v>
      </c>
      <c r="Y13" s="40" t="s">
        <v>176</v>
      </c>
      <c r="Z13" s="40" t="s">
        <v>112</v>
      </c>
      <c r="AB13" s="3">
        <f t="shared" si="2"/>
        <v>1</v>
      </c>
      <c r="AC13" s="3">
        <f t="shared" si="3"/>
        <v>1</v>
      </c>
      <c r="AD13" s="3">
        <f t="shared" si="4"/>
        <v>1</v>
      </c>
      <c r="AE13" s="3">
        <f t="shared" si="5"/>
        <v>1</v>
      </c>
      <c r="AF13" s="3">
        <f t="shared" si="6"/>
        <v>0</v>
      </c>
      <c r="AG13" s="3">
        <f t="shared" si="7"/>
        <v>0</v>
      </c>
      <c r="AH13" s="3">
        <f t="shared" si="8"/>
        <v>0</v>
      </c>
      <c r="AI13" s="3">
        <f t="shared" si="9"/>
        <v>1</v>
      </c>
      <c r="AJ13" s="3">
        <f t="shared" si="10"/>
        <v>0</v>
      </c>
      <c r="AK13" s="3">
        <f t="shared" si="11"/>
        <v>0</v>
      </c>
      <c r="AL13" s="3">
        <f t="shared" si="12"/>
        <v>1</v>
      </c>
      <c r="AM13" s="3">
        <f t="shared" si="13"/>
        <v>0</v>
      </c>
      <c r="AN13" s="3">
        <f t="shared" si="14"/>
        <v>1</v>
      </c>
      <c r="AO13" s="3">
        <f t="shared" si="15"/>
        <v>0</v>
      </c>
      <c r="AP13" s="3">
        <f t="shared" si="16"/>
        <v>0</v>
      </c>
      <c r="AQ13" s="3">
        <f t="shared" si="17"/>
        <v>1</v>
      </c>
      <c r="AR13" s="3">
        <f t="shared" si="18"/>
        <v>0</v>
      </c>
      <c r="AS13" s="3">
        <f t="shared" si="19"/>
        <v>1</v>
      </c>
      <c r="AT13" s="39">
        <v>0.5</v>
      </c>
      <c r="AU13" s="3">
        <f t="shared" si="20"/>
        <v>0</v>
      </c>
      <c r="AW13" s="3" t="e">
        <f t="shared" si="21"/>
        <v>#N/A</v>
      </c>
      <c r="AX13" s="3" t="e">
        <f t="shared" si="22"/>
        <v>#N/A</v>
      </c>
    </row>
    <row r="14" spans="1:50" x14ac:dyDescent="0.25">
      <c r="A14" s="8" t="s">
        <v>71</v>
      </c>
      <c r="B14" s="4">
        <f t="shared" si="0"/>
        <v>5.5</v>
      </c>
      <c r="C14" s="44">
        <v>0.5</v>
      </c>
      <c r="D14" s="28" t="s">
        <v>126</v>
      </c>
      <c r="E14" s="4" t="s">
        <v>400</v>
      </c>
      <c r="F14" s="4" t="s">
        <v>396</v>
      </c>
      <c r="G14" s="4" t="s">
        <v>402</v>
      </c>
      <c r="H14" s="4" t="s">
        <v>411</v>
      </c>
      <c r="I14" s="4" t="s">
        <v>176</v>
      </c>
      <c r="J14" s="4" t="s">
        <v>417</v>
      </c>
      <c r="K14" s="4" t="s">
        <v>170</v>
      </c>
      <c r="L14" s="4" t="s">
        <v>405</v>
      </c>
      <c r="M14" s="4" t="s">
        <v>168</v>
      </c>
      <c r="N14" s="4" t="s">
        <v>406</v>
      </c>
      <c r="O14" s="4" t="s">
        <v>165</v>
      </c>
      <c r="P14" s="4" t="s">
        <v>239</v>
      </c>
      <c r="Q14" s="4" t="s">
        <v>112</v>
      </c>
      <c r="R14" s="4" t="s">
        <v>408</v>
      </c>
      <c r="S14" s="4" t="s">
        <v>409</v>
      </c>
      <c r="T14" s="4" t="s">
        <v>332</v>
      </c>
      <c r="U14" s="4" t="s">
        <v>178</v>
      </c>
      <c r="V14" s="38" t="s">
        <v>414</v>
      </c>
      <c r="W14" s="4" t="s">
        <v>415</v>
      </c>
      <c r="Y14" s="38" t="s">
        <v>414</v>
      </c>
      <c r="Z14" s="40" t="s">
        <v>408</v>
      </c>
      <c r="AB14" s="3">
        <f t="shared" si="2"/>
        <v>0</v>
      </c>
      <c r="AC14" s="3">
        <f t="shared" si="3"/>
        <v>0</v>
      </c>
      <c r="AD14" s="3">
        <f t="shared" si="4"/>
        <v>0</v>
      </c>
      <c r="AE14" s="3">
        <f t="shared" si="5"/>
        <v>1</v>
      </c>
      <c r="AF14" s="3">
        <f t="shared" si="6"/>
        <v>0</v>
      </c>
      <c r="AG14" s="3">
        <f t="shared" si="7"/>
        <v>0</v>
      </c>
      <c r="AH14" s="3">
        <f t="shared" si="8"/>
        <v>0</v>
      </c>
      <c r="AI14" s="3">
        <f t="shared" si="9"/>
        <v>0</v>
      </c>
      <c r="AJ14" s="3">
        <f t="shared" si="10"/>
        <v>0</v>
      </c>
      <c r="AK14" s="3">
        <f t="shared" si="11"/>
        <v>1</v>
      </c>
      <c r="AL14" s="3">
        <f t="shared" si="12"/>
        <v>1</v>
      </c>
      <c r="AM14" s="3">
        <f t="shared" si="13"/>
        <v>1</v>
      </c>
      <c r="AN14" s="3">
        <f t="shared" si="14"/>
        <v>0</v>
      </c>
      <c r="AO14" s="3">
        <f t="shared" si="15"/>
        <v>0</v>
      </c>
      <c r="AP14" s="3">
        <f t="shared" si="16"/>
        <v>0</v>
      </c>
      <c r="AQ14" s="3">
        <f t="shared" si="17"/>
        <v>1</v>
      </c>
      <c r="AR14" s="3">
        <f t="shared" si="18"/>
        <v>0</v>
      </c>
      <c r="AS14" s="3">
        <f t="shared" si="19"/>
        <v>0</v>
      </c>
      <c r="AT14" s="39">
        <v>0.5</v>
      </c>
      <c r="AU14" s="3">
        <f t="shared" si="20"/>
        <v>0</v>
      </c>
      <c r="AW14" s="39">
        <v>0.5</v>
      </c>
      <c r="AX14" s="3" t="e">
        <f t="shared" si="22"/>
        <v>#N/A</v>
      </c>
    </row>
    <row r="15" spans="1:50" x14ac:dyDescent="0.25">
      <c r="A15" s="8" t="s">
        <v>60</v>
      </c>
      <c r="B15" s="4">
        <f t="shared" si="0"/>
        <v>9.5</v>
      </c>
      <c r="C15" s="5">
        <f t="shared" si="1"/>
        <v>1</v>
      </c>
      <c r="D15" s="28" t="s">
        <v>399</v>
      </c>
      <c r="E15" s="4" t="s">
        <v>400</v>
      </c>
      <c r="F15" s="4" t="s">
        <v>401</v>
      </c>
      <c r="G15" s="4" t="s">
        <v>402</v>
      </c>
      <c r="H15" s="4" t="s">
        <v>411</v>
      </c>
      <c r="I15" s="4" t="s">
        <v>176</v>
      </c>
      <c r="J15" s="4" t="s">
        <v>124</v>
      </c>
      <c r="K15" s="4" t="s">
        <v>404</v>
      </c>
      <c r="L15" s="4" t="s">
        <v>405</v>
      </c>
      <c r="M15" s="4" t="s">
        <v>412</v>
      </c>
      <c r="N15" s="4" t="s">
        <v>406</v>
      </c>
      <c r="O15" s="4" t="s">
        <v>407</v>
      </c>
      <c r="P15" s="4" t="s">
        <v>239</v>
      </c>
      <c r="Q15" s="4" t="s">
        <v>112</v>
      </c>
      <c r="R15" s="4" t="s">
        <v>408</v>
      </c>
      <c r="S15" s="4" t="s">
        <v>409</v>
      </c>
      <c r="T15" s="4" t="s">
        <v>332</v>
      </c>
      <c r="U15" s="4" t="s">
        <v>413</v>
      </c>
      <c r="V15" s="38" t="s">
        <v>414</v>
      </c>
      <c r="W15" s="4" t="s">
        <v>327</v>
      </c>
      <c r="Y15" s="40" t="s">
        <v>176</v>
      </c>
      <c r="Z15" s="4" t="s">
        <v>124</v>
      </c>
      <c r="AB15" s="3">
        <f t="shared" si="2"/>
        <v>1</v>
      </c>
      <c r="AC15" s="3">
        <f t="shared" si="3"/>
        <v>0</v>
      </c>
      <c r="AD15" s="3">
        <f t="shared" si="4"/>
        <v>1</v>
      </c>
      <c r="AE15" s="3">
        <f t="shared" si="5"/>
        <v>1</v>
      </c>
      <c r="AF15" s="3">
        <f t="shared" si="6"/>
        <v>0</v>
      </c>
      <c r="AG15" s="3">
        <f t="shared" si="7"/>
        <v>0</v>
      </c>
      <c r="AH15" s="3">
        <f t="shared" si="8"/>
        <v>1</v>
      </c>
      <c r="AI15" s="3">
        <f t="shared" si="9"/>
        <v>1</v>
      </c>
      <c r="AJ15" s="3">
        <f t="shared" si="10"/>
        <v>0</v>
      </c>
      <c r="AK15" s="3">
        <f t="shared" si="11"/>
        <v>0</v>
      </c>
      <c r="AL15" s="3">
        <f t="shared" si="12"/>
        <v>1</v>
      </c>
      <c r="AM15" s="3">
        <f t="shared" si="13"/>
        <v>0</v>
      </c>
      <c r="AN15" s="3">
        <f t="shared" si="14"/>
        <v>0</v>
      </c>
      <c r="AO15" s="3">
        <f t="shared" si="15"/>
        <v>0</v>
      </c>
      <c r="AP15" s="3">
        <f t="shared" si="16"/>
        <v>0</v>
      </c>
      <c r="AQ15" s="3">
        <f t="shared" si="17"/>
        <v>1</v>
      </c>
      <c r="AR15" s="3">
        <f t="shared" si="18"/>
        <v>0</v>
      </c>
      <c r="AS15" s="3">
        <f t="shared" si="19"/>
        <v>1</v>
      </c>
      <c r="AT15" s="39">
        <v>0.5</v>
      </c>
      <c r="AU15" s="3">
        <f t="shared" si="20"/>
        <v>1</v>
      </c>
      <c r="AW15" s="3" t="e">
        <f t="shared" si="21"/>
        <v>#N/A</v>
      </c>
      <c r="AX15" s="3">
        <f t="shared" si="22"/>
        <v>1</v>
      </c>
    </row>
    <row r="16" spans="1:50" x14ac:dyDescent="0.25">
      <c r="A16" s="8" t="s">
        <v>75</v>
      </c>
      <c r="B16" s="4">
        <f t="shared" si="0"/>
        <v>11.5</v>
      </c>
      <c r="C16" s="5">
        <f t="shared" si="1"/>
        <v>1</v>
      </c>
      <c r="D16" s="28" t="s">
        <v>399</v>
      </c>
      <c r="E16" s="4" t="s">
        <v>410</v>
      </c>
      <c r="F16" s="4" t="s">
        <v>396</v>
      </c>
      <c r="G16" s="4" t="s">
        <v>402</v>
      </c>
      <c r="H16" s="4" t="s">
        <v>411</v>
      </c>
      <c r="I16" s="4" t="s">
        <v>416</v>
      </c>
      <c r="J16" s="4" t="s">
        <v>124</v>
      </c>
      <c r="K16" s="4" t="s">
        <v>170</v>
      </c>
      <c r="L16" s="4" t="s">
        <v>405</v>
      </c>
      <c r="M16" s="4" t="s">
        <v>412</v>
      </c>
      <c r="N16" s="4" t="s">
        <v>406</v>
      </c>
      <c r="O16" s="4" t="s">
        <v>407</v>
      </c>
      <c r="P16" s="4" t="s">
        <v>418</v>
      </c>
      <c r="Q16" s="4" t="s">
        <v>112</v>
      </c>
      <c r="R16" s="4" t="s">
        <v>408</v>
      </c>
      <c r="S16" s="4" t="s">
        <v>409</v>
      </c>
      <c r="T16" s="4" t="s">
        <v>263</v>
      </c>
      <c r="U16" s="4" t="s">
        <v>413</v>
      </c>
      <c r="V16" s="38" t="s">
        <v>286</v>
      </c>
      <c r="W16" s="4" t="s">
        <v>327</v>
      </c>
      <c r="Y16" s="4" t="s">
        <v>402</v>
      </c>
      <c r="Z16" s="40" t="s">
        <v>112</v>
      </c>
      <c r="AB16" s="3">
        <f t="shared" si="2"/>
        <v>1</v>
      </c>
      <c r="AC16" s="3">
        <f t="shared" si="3"/>
        <v>1</v>
      </c>
      <c r="AD16" s="3">
        <f t="shared" si="4"/>
        <v>0</v>
      </c>
      <c r="AE16" s="3">
        <f t="shared" si="5"/>
        <v>1</v>
      </c>
      <c r="AF16" s="3">
        <f t="shared" si="6"/>
        <v>0</v>
      </c>
      <c r="AG16" s="3">
        <f t="shared" si="7"/>
        <v>1</v>
      </c>
      <c r="AH16" s="3">
        <f t="shared" si="8"/>
        <v>1</v>
      </c>
      <c r="AI16" s="3">
        <f t="shared" si="9"/>
        <v>0</v>
      </c>
      <c r="AJ16" s="3">
        <f t="shared" si="10"/>
        <v>0</v>
      </c>
      <c r="AK16" s="3">
        <f t="shared" si="11"/>
        <v>0</v>
      </c>
      <c r="AL16" s="3">
        <f t="shared" si="12"/>
        <v>1</v>
      </c>
      <c r="AM16" s="3">
        <f t="shared" si="13"/>
        <v>0</v>
      </c>
      <c r="AN16" s="3">
        <f t="shared" si="14"/>
        <v>1</v>
      </c>
      <c r="AO16" s="3">
        <f t="shared" si="15"/>
        <v>0</v>
      </c>
      <c r="AP16" s="3">
        <f t="shared" si="16"/>
        <v>0</v>
      </c>
      <c r="AQ16" s="3">
        <f t="shared" si="17"/>
        <v>1</v>
      </c>
      <c r="AR16" s="3">
        <f t="shared" si="18"/>
        <v>1</v>
      </c>
      <c r="AS16" s="3">
        <f t="shared" si="19"/>
        <v>1</v>
      </c>
      <c r="AT16" s="39">
        <v>0.5</v>
      </c>
      <c r="AU16" s="3">
        <f t="shared" si="20"/>
        <v>1</v>
      </c>
      <c r="AW16" s="3">
        <f t="shared" si="21"/>
        <v>1</v>
      </c>
      <c r="AX16" s="3" t="e">
        <f t="shared" si="22"/>
        <v>#N/A</v>
      </c>
    </row>
    <row r="17" spans="1:50" x14ac:dyDescent="0.25">
      <c r="A17" s="8" t="s">
        <v>82</v>
      </c>
      <c r="B17" s="4">
        <f t="shared" si="0"/>
        <v>9.5</v>
      </c>
      <c r="C17" s="5">
        <f t="shared" si="1"/>
        <v>1</v>
      </c>
      <c r="D17" s="28" t="s">
        <v>126</v>
      </c>
      <c r="E17" s="4" t="s">
        <v>410</v>
      </c>
      <c r="F17" s="4" t="s">
        <v>396</v>
      </c>
      <c r="G17" s="4" t="s">
        <v>402</v>
      </c>
      <c r="H17" s="4" t="s">
        <v>403</v>
      </c>
      <c r="I17" s="4" t="s">
        <v>416</v>
      </c>
      <c r="J17" s="4" t="s">
        <v>417</v>
      </c>
      <c r="K17" s="4" t="s">
        <v>404</v>
      </c>
      <c r="L17" s="4" t="s">
        <v>405</v>
      </c>
      <c r="M17" s="4" t="s">
        <v>412</v>
      </c>
      <c r="N17" s="4" t="s">
        <v>406</v>
      </c>
      <c r="O17" s="4" t="s">
        <v>407</v>
      </c>
      <c r="P17" s="4" t="s">
        <v>418</v>
      </c>
      <c r="Q17" s="4" t="s">
        <v>112</v>
      </c>
      <c r="R17" s="4" t="s">
        <v>408</v>
      </c>
      <c r="S17" s="4" t="s">
        <v>409</v>
      </c>
      <c r="T17" s="4" t="s">
        <v>332</v>
      </c>
      <c r="U17" s="4" t="s">
        <v>413</v>
      </c>
      <c r="V17" s="38" t="s">
        <v>414</v>
      </c>
      <c r="W17" s="4" t="s">
        <v>415</v>
      </c>
      <c r="Y17" s="4" t="s">
        <v>407</v>
      </c>
      <c r="Z17" s="4" t="s">
        <v>413</v>
      </c>
      <c r="AB17" s="3">
        <f t="shared" si="2"/>
        <v>0</v>
      </c>
      <c r="AC17" s="3">
        <f t="shared" si="3"/>
        <v>1</v>
      </c>
      <c r="AD17" s="3">
        <f t="shared" si="4"/>
        <v>0</v>
      </c>
      <c r="AE17" s="3">
        <f t="shared" si="5"/>
        <v>1</v>
      </c>
      <c r="AF17" s="3">
        <f t="shared" si="6"/>
        <v>1</v>
      </c>
      <c r="AG17" s="3">
        <f t="shared" si="7"/>
        <v>1</v>
      </c>
      <c r="AH17" s="3">
        <f t="shared" si="8"/>
        <v>0</v>
      </c>
      <c r="AI17" s="3">
        <f t="shared" si="9"/>
        <v>1</v>
      </c>
      <c r="AJ17" s="3">
        <f t="shared" si="10"/>
        <v>0</v>
      </c>
      <c r="AK17" s="3">
        <f t="shared" si="11"/>
        <v>0</v>
      </c>
      <c r="AL17" s="3">
        <f t="shared" si="12"/>
        <v>1</v>
      </c>
      <c r="AM17" s="3">
        <f t="shared" si="13"/>
        <v>0</v>
      </c>
      <c r="AN17" s="3">
        <f t="shared" si="14"/>
        <v>1</v>
      </c>
      <c r="AO17" s="3">
        <f t="shared" si="15"/>
        <v>0</v>
      </c>
      <c r="AP17" s="3">
        <f t="shared" si="16"/>
        <v>0</v>
      </c>
      <c r="AQ17" s="3">
        <f t="shared" si="17"/>
        <v>1</v>
      </c>
      <c r="AR17" s="3">
        <f t="shared" si="18"/>
        <v>0</v>
      </c>
      <c r="AS17" s="3">
        <f t="shared" si="19"/>
        <v>1</v>
      </c>
      <c r="AT17" s="39">
        <v>0.5</v>
      </c>
      <c r="AU17" s="3">
        <f t="shared" si="20"/>
        <v>0</v>
      </c>
      <c r="AW17" s="3" t="e">
        <f t="shared" si="21"/>
        <v>#N/A</v>
      </c>
      <c r="AX17" s="3">
        <f t="shared" si="22"/>
        <v>1</v>
      </c>
    </row>
    <row r="18" spans="1:50" x14ac:dyDescent="0.25">
      <c r="A18" s="8" t="s">
        <v>187</v>
      </c>
      <c r="B18" s="4">
        <f t="shared" si="0"/>
        <v>7.5</v>
      </c>
      <c r="C18" s="5">
        <f t="shared" si="1"/>
        <v>1</v>
      </c>
      <c r="D18" s="28" t="s">
        <v>399</v>
      </c>
      <c r="E18" s="4" t="s">
        <v>400</v>
      </c>
      <c r="F18" s="4" t="s">
        <v>401</v>
      </c>
      <c r="G18" s="4" t="s">
        <v>169</v>
      </c>
      <c r="H18" s="4" t="s">
        <v>411</v>
      </c>
      <c r="I18" s="4" t="s">
        <v>176</v>
      </c>
      <c r="J18" s="4" t="s">
        <v>124</v>
      </c>
      <c r="K18" s="4" t="s">
        <v>404</v>
      </c>
      <c r="L18" s="4" t="s">
        <v>405</v>
      </c>
      <c r="M18" s="4" t="s">
        <v>412</v>
      </c>
      <c r="N18" s="4" t="s">
        <v>406</v>
      </c>
      <c r="O18" s="4" t="s">
        <v>407</v>
      </c>
      <c r="P18" s="4" t="s">
        <v>418</v>
      </c>
      <c r="Q18" s="4" t="s">
        <v>112</v>
      </c>
      <c r="R18" s="4" t="s">
        <v>408</v>
      </c>
      <c r="S18" s="4" t="s">
        <v>190</v>
      </c>
      <c r="T18" s="4" t="s">
        <v>332</v>
      </c>
      <c r="U18" s="4" t="s">
        <v>413</v>
      </c>
      <c r="V18" s="38" t="s">
        <v>414</v>
      </c>
      <c r="W18" s="4" t="s">
        <v>415</v>
      </c>
      <c r="Y18" s="4" t="s">
        <v>405</v>
      </c>
      <c r="Z18" s="4" t="s">
        <v>401</v>
      </c>
      <c r="AB18" s="3">
        <f t="shared" si="2"/>
        <v>1</v>
      </c>
      <c r="AC18" s="3">
        <f t="shared" si="3"/>
        <v>0</v>
      </c>
      <c r="AD18" s="3">
        <f t="shared" si="4"/>
        <v>1</v>
      </c>
      <c r="AE18" s="3">
        <f t="shared" si="5"/>
        <v>0</v>
      </c>
      <c r="AF18" s="3">
        <f t="shared" si="6"/>
        <v>0</v>
      </c>
      <c r="AG18" s="3">
        <f t="shared" si="7"/>
        <v>0</v>
      </c>
      <c r="AH18" s="3">
        <f t="shared" si="8"/>
        <v>1</v>
      </c>
      <c r="AI18" s="3">
        <f t="shared" si="9"/>
        <v>1</v>
      </c>
      <c r="AJ18" s="3">
        <f t="shared" si="10"/>
        <v>0</v>
      </c>
      <c r="AK18" s="3">
        <f t="shared" si="11"/>
        <v>0</v>
      </c>
      <c r="AL18" s="3">
        <f t="shared" si="12"/>
        <v>1</v>
      </c>
      <c r="AM18" s="3">
        <f t="shared" si="13"/>
        <v>0</v>
      </c>
      <c r="AN18" s="3">
        <f t="shared" si="14"/>
        <v>1</v>
      </c>
      <c r="AO18" s="3">
        <f t="shared" si="15"/>
        <v>0</v>
      </c>
      <c r="AP18" s="3">
        <f t="shared" si="16"/>
        <v>0</v>
      </c>
      <c r="AQ18" s="3">
        <f t="shared" si="17"/>
        <v>0</v>
      </c>
      <c r="AR18" s="3">
        <f t="shared" si="18"/>
        <v>0</v>
      </c>
      <c r="AS18" s="3">
        <f t="shared" si="19"/>
        <v>1</v>
      </c>
      <c r="AT18" s="39">
        <v>0.5</v>
      </c>
      <c r="AU18" s="3">
        <f t="shared" si="20"/>
        <v>0</v>
      </c>
      <c r="AW18" s="3" t="e">
        <f t="shared" si="21"/>
        <v>#N/A</v>
      </c>
      <c r="AX18" s="3">
        <f t="shared" si="22"/>
        <v>1</v>
      </c>
    </row>
    <row r="19" spans="1:50" x14ac:dyDescent="0.25">
      <c r="A19" s="8" t="s">
        <v>89</v>
      </c>
      <c r="B19" s="45">
        <v>4.5</v>
      </c>
      <c r="C19" s="5">
        <f t="shared" si="1"/>
        <v>0</v>
      </c>
      <c r="D19" s="28" t="s">
        <v>139</v>
      </c>
      <c r="E19" s="4" t="s">
        <v>139</v>
      </c>
      <c r="F19" s="4" t="s">
        <v>139</v>
      </c>
      <c r="G19" s="4" t="s">
        <v>139</v>
      </c>
      <c r="H19" s="4" t="s">
        <v>139</v>
      </c>
      <c r="I19" s="4" t="s">
        <v>139</v>
      </c>
      <c r="J19" s="4" t="s">
        <v>139</v>
      </c>
      <c r="K19" s="4" t="s">
        <v>139</v>
      </c>
      <c r="L19" s="4" t="s">
        <v>139</v>
      </c>
      <c r="M19" s="4" t="s">
        <v>139</v>
      </c>
      <c r="N19" s="4" t="s">
        <v>139</v>
      </c>
      <c r="O19" s="4" t="s">
        <v>139</v>
      </c>
      <c r="P19" s="4" t="s">
        <v>139</v>
      </c>
      <c r="Q19" s="4" t="s">
        <v>139</v>
      </c>
      <c r="R19" s="4" t="s">
        <v>139</v>
      </c>
      <c r="S19" s="4" t="s">
        <v>139</v>
      </c>
      <c r="T19" s="4" t="s">
        <v>139</v>
      </c>
      <c r="U19" s="4" t="s">
        <v>139</v>
      </c>
      <c r="V19" s="38" t="s">
        <v>139</v>
      </c>
      <c r="W19" s="4" t="s">
        <v>139</v>
      </c>
      <c r="Y19" s="40" t="s">
        <v>139</v>
      </c>
      <c r="Z19" s="40" t="s">
        <v>139</v>
      </c>
      <c r="AB19" s="3">
        <f t="shared" si="2"/>
        <v>0</v>
      </c>
      <c r="AC19" s="3">
        <f t="shared" si="3"/>
        <v>0</v>
      </c>
      <c r="AD19" s="3">
        <f t="shared" si="4"/>
        <v>0</v>
      </c>
      <c r="AE19" s="3">
        <f t="shared" si="5"/>
        <v>0</v>
      </c>
      <c r="AF19" s="3">
        <f t="shared" si="6"/>
        <v>0</v>
      </c>
      <c r="AG19" s="3">
        <f t="shared" si="7"/>
        <v>0</v>
      </c>
      <c r="AH19" s="3">
        <f t="shared" si="8"/>
        <v>0</v>
      </c>
      <c r="AI19" s="3">
        <f t="shared" si="9"/>
        <v>0</v>
      </c>
      <c r="AJ19" s="3">
        <f t="shared" si="10"/>
        <v>0</v>
      </c>
      <c r="AK19" s="3">
        <f t="shared" si="11"/>
        <v>0</v>
      </c>
      <c r="AL19" s="3">
        <f t="shared" si="12"/>
        <v>0</v>
      </c>
      <c r="AM19" s="3">
        <f t="shared" si="13"/>
        <v>0</v>
      </c>
      <c r="AN19" s="3">
        <f t="shared" si="14"/>
        <v>0</v>
      </c>
      <c r="AO19" s="3">
        <f t="shared" si="15"/>
        <v>0</v>
      </c>
      <c r="AP19" s="3">
        <f t="shared" si="16"/>
        <v>0</v>
      </c>
      <c r="AQ19" s="3">
        <f t="shared" si="17"/>
        <v>0</v>
      </c>
      <c r="AR19" s="3">
        <f t="shared" si="18"/>
        <v>0</v>
      </c>
      <c r="AS19" s="3">
        <f t="shared" si="19"/>
        <v>0</v>
      </c>
      <c r="AT19" s="39">
        <v>0.5</v>
      </c>
      <c r="AU19" s="3">
        <f t="shared" si="20"/>
        <v>0</v>
      </c>
      <c r="AW19" s="3" t="e">
        <f t="shared" si="21"/>
        <v>#N/A</v>
      </c>
      <c r="AX19" s="3" t="e">
        <f t="shared" si="22"/>
        <v>#N/A</v>
      </c>
    </row>
    <row r="20" spans="1:50" x14ac:dyDescent="0.25">
      <c r="A20" s="8" t="s">
        <v>58</v>
      </c>
      <c r="B20" s="4">
        <f t="shared" si="0"/>
        <v>6.5</v>
      </c>
      <c r="C20" s="5">
        <f t="shared" si="1"/>
        <v>0</v>
      </c>
      <c r="D20" s="28" t="s">
        <v>399</v>
      </c>
      <c r="E20" s="4" t="s">
        <v>400</v>
      </c>
      <c r="F20" s="4" t="s">
        <v>396</v>
      </c>
      <c r="G20" s="4" t="s">
        <v>402</v>
      </c>
      <c r="H20" s="4" t="s">
        <v>411</v>
      </c>
      <c r="I20" s="4" t="s">
        <v>176</v>
      </c>
      <c r="J20" s="4" t="s">
        <v>124</v>
      </c>
      <c r="K20" s="4" t="s">
        <v>170</v>
      </c>
      <c r="L20" s="4" t="s">
        <v>405</v>
      </c>
      <c r="M20" s="4" t="s">
        <v>412</v>
      </c>
      <c r="N20" s="4" t="s">
        <v>406</v>
      </c>
      <c r="O20" s="4" t="s">
        <v>407</v>
      </c>
      <c r="P20" s="4" t="s">
        <v>239</v>
      </c>
      <c r="Q20" s="4" t="s">
        <v>112</v>
      </c>
      <c r="R20" s="4" t="s">
        <v>408</v>
      </c>
      <c r="S20" s="4" t="s">
        <v>409</v>
      </c>
      <c r="T20" s="4" t="s">
        <v>332</v>
      </c>
      <c r="U20" s="4" t="s">
        <v>413</v>
      </c>
      <c r="V20" s="38" t="s">
        <v>286</v>
      </c>
      <c r="W20" s="4" t="s">
        <v>415</v>
      </c>
      <c r="Y20" s="40" t="s">
        <v>332</v>
      </c>
      <c r="Z20" s="40" t="s">
        <v>112</v>
      </c>
      <c r="AB20" s="3">
        <f t="shared" si="2"/>
        <v>1</v>
      </c>
      <c r="AC20" s="3">
        <f t="shared" si="3"/>
        <v>0</v>
      </c>
      <c r="AD20" s="3">
        <f t="shared" si="4"/>
        <v>0</v>
      </c>
      <c r="AE20" s="3">
        <f t="shared" si="5"/>
        <v>1</v>
      </c>
      <c r="AF20" s="3">
        <f t="shared" si="6"/>
        <v>0</v>
      </c>
      <c r="AG20" s="3">
        <f t="shared" si="7"/>
        <v>0</v>
      </c>
      <c r="AH20" s="3">
        <f t="shared" si="8"/>
        <v>1</v>
      </c>
      <c r="AI20" s="3">
        <f t="shared" si="9"/>
        <v>0</v>
      </c>
      <c r="AJ20" s="3">
        <f t="shared" si="10"/>
        <v>0</v>
      </c>
      <c r="AK20" s="3">
        <f t="shared" si="11"/>
        <v>0</v>
      </c>
      <c r="AL20" s="3">
        <f t="shared" si="12"/>
        <v>1</v>
      </c>
      <c r="AM20" s="3">
        <f t="shared" si="13"/>
        <v>0</v>
      </c>
      <c r="AN20" s="3">
        <f t="shared" si="14"/>
        <v>0</v>
      </c>
      <c r="AO20" s="3">
        <f t="shared" si="15"/>
        <v>0</v>
      </c>
      <c r="AP20" s="3">
        <f t="shared" si="16"/>
        <v>0</v>
      </c>
      <c r="AQ20" s="3">
        <f t="shared" si="17"/>
        <v>1</v>
      </c>
      <c r="AR20" s="3">
        <f t="shared" si="18"/>
        <v>0</v>
      </c>
      <c r="AS20" s="3">
        <f t="shared" si="19"/>
        <v>1</v>
      </c>
      <c r="AT20" s="39">
        <v>0.5</v>
      </c>
      <c r="AU20" s="3">
        <f t="shared" si="20"/>
        <v>0</v>
      </c>
      <c r="AW20" s="3" t="e">
        <f t="shared" si="21"/>
        <v>#N/A</v>
      </c>
      <c r="AX20" s="3" t="e">
        <f t="shared" si="22"/>
        <v>#N/A</v>
      </c>
    </row>
    <row r="21" spans="1:50" x14ac:dyDescent="0.25">
      <c r="A21" s="8" t="s">
        <v>70</v>
      </c>
      <c r="B21" s="4">
        <f t="shared" si="0"/>
        <v>7.5</v>
      </c>
      <c r="C21" s="44">
        <v>0.5</v>
      </c>
      <c r="D21" s="28" t="s">
        <v>126</v>
      </c>
      <c r="E21" s="4" t="s">
        <v>410</v>
      </c>
      <c r="F21" s="4" t="s">
        <v>396</v>
      </c>
      <c r="G21" s="4" t="s">
        <v>402</v>
      </c>
      <c r="H21" s="4" t="s">
        <v>403</v>
      </c>
      <c r="I21" s="4" t="s">
        <v>176</v>
      </c>
      <c r="J21" s="4" t="s">
        <v>124</v>
      </c>
      <c r="K21" s="4" t="s">
        <v>404</v>
      </c>
      <c r="L21" s="4" t="s">
        <v>405</v>
      </c>
      <c r="M21" s="4" t="s">
        <v>412</v>
      </c>
      <c r="N21" s="4" t="s">
        <v>406</v>
      </c>
      <c r="O21" s="4" t="s">
        <v>407</v>
      </c>
      <c r="P21" s="4" t="s">
        <v>418</v>
      </c>
      <c r="Q21" s="4" t="s">
        <v>112</v>
      </c>
      <c r="R21" s="4" t="s">
        <v>408</v>
      </c>
      <c r="S21" s="4" t="s">
        <v>190</v>
      </c>
      <c r="T21" s="4" t="s">
        <v>332</v>
      </c>
      <c r="U21" s="4" t="s">
        <v>178</v>
      </c>
      <c r="V21" s="38" t="s">
        <v>286</v>
      </c>
      <c r="W21" s="4" t="s">
        <v>415</v>
      </c>
      <c r="Y21" s="38" t="s">
        <v>286</v>
      </c>
      <c r="Z21" s="40" t="s">
        <v>176</v>
      </c>
      <c r="AB21" s="3">
        <f t="shared" si="2"/>
        <v>0</v>
      </c>
      <c r="AC21" s="3">
        <f t="shared" si="3"/>
        <v>1</v>
      </c>
      <c r="AD21" s="3">
        <f t="shared" si="4"/>
        <v>0</v>
      </c>
      <c r="AE21" s="3">
        <f t="shared" si="5"/>
        <v>1</v>
      </c>
      <c r="AF21" s="3">
        <f t="shared" si="6"/>
        <v>1</v>
      </c>
      <c r="AG21" s="3">
        <f t="shared" si="7"/>
        <v>0</v>
      </c>
      <c r="AH21" s="3">
        <f t="shared" si="8"/>
        <v>1</v>
      </c>
      <c r="AI21" s="3">
        <f t="shared" si="9"/>
        <v>1</v>
      </c>
      <c r="AJ21" s="3">
        <f t="shared" si="10"/>
        <v>0</v>
      </c>
      <c r="AK21" s="3">
        <f t="shared" si="11"/>
        <v>0</v>
      </c>
      <c r="AL21" s="3">
        <f t="shared" si="12"/>
        <v>1</v>
      </c>
      <c r="AM21" s="3">
        <f t="shared" si="13"/>
        <v>0</v>
      </c>
      <c r="AN21" s="3">
        <f t="shared" si="14"/>
        <v>1</v>
      </c>
      <c r="AO21" s="3">
        <f t="shared" si="15"/>
        <v>0</v>
      </c>
      <c r="AP21" s="3">
        <f t="shared" si="16"/>
        <v>0</v>
      </c>
      <c r="AQ21" s="3">
        <f t="shared" si="17"/>
        <v>0</v>
      </c>
      <c r="AR21" s="3">
        <f t="shared" si="18"/>
        <v>0</v>
      </c>
      <c r="AS21" s="3">
        <f t="shared" si="19"/>
        <v>0</v>
      </c>
      <c r="AT21" s="39">
        <v>0.5</v>
      </c>
      <c r="AU21" s="3">
        <f t="shared" si="20"/>
        <v>0</v>
      </c>
      <c r="AW21" s="39">
        <v>0.5</v>
      </c>
      <c r="AX21" s="3" t="e">
        <f t="shared" si="22"/>
        <v>#N/A</v>
      </c>
    </row>
    <row r="22" spans="1:50" x14ac:dyDescent="0.25">
      <c r="A22" s="8" t="s">
        <v>83</v>
      </c>
      <c r="B22" s="4">
        <f t="shared" si="0"/>
        <v>8.5</v>
      </c>
      <c r="C22" s="5">
        <f t="shared" si="1"/>
        <v>1</v>
      </c>
      <c r="D22" s="28" t="s">
        <v>399</v>
      </c>
      <c r="E22" s="4" t="s">
        <v>410</v>
      </c>
      <c r="F22" s="4" t="s">
        <v>401</v>
      </c>
      <c r="G22" s="4" t="s">
        <v>169</v>
      </c>
      <c r="H22" s="4" t="s">
        <v>411</v>
      </c>
      <c r="I22" s="4" t="s">
        <v>176</v>
      </c>
      <c r="J22" s="4" t="s">
        <v>417</v>
      </c>
      <c r="K22" s="4" t="s">
        <v>404</v>
      </c>
      <c r="L22" s="4" t="s">
        <v>405</v>
      </c>
      <c r="M22" s="4" t="s">
        <v>168</v>
      </c>
      <c r="N22" s="4" t="s">
        <v>406</v>
      </c>
      <c r="O22" s="4" t="s">
        <v>407</v>
      </c>
      <c r="P22" s="4" t="s">
        <v>239</v>
      </c>
      <c r="Q22" s="4" t="s">
        <v>177</v>
      </c>
      <c r="R22" s="4" t="s">
        <v>408</v>
      </c>
      <c r="S22" s="4" t="s">
        <v>190</v>
      </c>
      <c r="T22" s="4" t="s">
        <v>332</v>
      </c>
      <c r="U22" s="4" t="s">
        <v>178</v>
      </c>
      <c r="V22" s="38" t="s">
        <v>286</v>
      </c>
      <c r="W22" s="4" t="s">
        <v>327</v>
      </c>
      <c r="Y22" s="4" t="s">
        <v>404</v>
      </c>
      <c r="Z22" s="40" t="s">
        <v>176</v>
      </c>
      <c r="AB22" s="3">
        <f t="shared" si="2"/>
        <v>1</v>
      </c>
      <c r="AC22" s="3">
        <f t="shared" si="3"/>
        <v>1</v>
      </c>
      <c r="AD22" s="3">
        <f t="shared" si="4"/>
        <v>1</v>
      </c>
      <c r="AE22" s="3">
        <f t="shared" si="5"/>
        <v>0</v>
      </c>
      <c r="AF22" s="3">
        <f t="shared" si="6"/>
        <v>0</v>
      </c>
      <c r="AG22" s="3">
        <f t="shared" si="7"/>
        <v>0</v>
      </c>
      <c r="AH22" s="3">
        <f t="shared" si="8"/>
        <v>0</v>
      </c>
      <c r="AI22" s="3">
        <f t="shared" si="9"/>
        <v>1</v>
      </c>
      <c r="AJ22" s="3">
        <f t="shared" si="10"/>
        <v>0</v>
      </c>
      <c r="AK22" s="3">
        <f t="shared" si="11"/>
        <v>1</v>
      </c>
      <c r="AL22" s="3">
        <f t="shared" si="12"/>
        <v>1</v>
      </c>
      <c r="AM22" s="3">
        <f t="shared" si="13"/>
        <v>0</v>
      </c>
      <c r="AN22" s="3">
        <f t="shared" si="14"/>
        <v>0</v>
      </c>
      <c r="AO22" s="3">
        <f t="shared" si="15"/>
        <v>1</v>
      </c>
      <c r="AP22" s="3">
        <f t="shared" si="16"/>
        <v>0</v>
      </c>
      <c r="AQ22" s="3">
        <f t="shared" si="17"/>
        <v>0</v>
      </c>
      <c r="AR22" s="3">
        <f t="shared" si="18"/>
        <v>0</v>
      </c>
      <c r="AS22" s="3">
        <f t="shared" si="19"/>
        <v>0</v>
      </c>
      <c r="AT22" s="39">
        <v>0.5</v>
      </c>
      <c r="AU22" s="3">
        <f t="shared" si="20"/>
        <v>1</v>
      </c>
      <c r="AW22" s="3">
        <f t="shared" si="21"/>
        <v>1</v>
      </c>
      <c r="AX22" s="3" t="e">
        <f t="shared" si="22"/>
        <v>#N/A</v>
      </c>
    </row>
    <row r="23" spans="1:50" x14ac:dyDescent="0.25">
      <c r="A23" s="8" t="s">
        <v>84</v>
      </c>
      <c r="B23" s="4">
        <f t="shared" si="0"/>
        <v>10.5</v>
      </c>
      <c r="C23" s="5">
        <f t="shared" si="1"/>
        <v>0</v>
      </c>
      <c r="D23" s="28" t="s">
        <v>399</v>
      </c>
      <c r="E23" s="4" t="s">
        <v>400</v>
      </c>
      <c r="F23" s="4" t="s">
        <v>401</v>
      </c>
      <c r="G23" s="4" t="s">
        <v>402</v>
      </c>
      <c r="H23" s="4" t="s">
        <v>411</v>
      </c>
      <c r="I23" s="4" t="s">
        <v>176</v>
      </c>
      <c r="J23" s="4" t="s">
        <v>124</v>
      </c>
      <c r="K23" s="4" t="s">
        <v>404</v>
      </c>
      <c r="L23" s="4" t="s">
        <v>405</v>
      </c>
      <c r="M23" s="4" t="s">
        <v>412</v>
      </c>
      <c r="N23" s="4" t="s">
        <v>272</v>
      </c>
      <c r="O23" s="4" t="s">
        <v>407</v>
      </c>
      <c r="P23" s="4" t="s">
        <v>239</v>
      </c>
      <c r="Q23" s="4" t="s">
        <v>177</v>
      </c>
      <c r="R23" s="4" t="s">
        <v>408</v>
      </c>
      <c r="S23" s="4" t="s">
        <v>409</v>
      </c>
      <c r="T23" s="4" t="s">
        <v>263</v>
      </c>
      <c r="U23" s="4" t="s">
        <v>413</v>
      </c>
      <c r="V23" s="38" t="s">
        <v>414</v>
      </c>
      <c r="W23" s="4" t="s">
        <v>327</v>
      </c>
      <c r="Y23" s="40" t="s">
        <v>412</v>
      </c>
      <c r="Z23" s="40" t="s">
        <v>407</v>
      </c>
      <c r="AB23" s="3">
        <f t="shared" si="2"/>
        <v>1</v>
      </c>
      <c r="AC23" s="3">
        <f t="shared" si="3"/>
        <v>0</v>
      </c>
      <c r="AD23" s="3">
        <f t="shared" si="4"/>
        <v>1</v>
      </c>
      <c r="AE23" s="3">
        <f t="shared" si="5"/>
        <v>1</v>
      </c>
      <c r="AF23" s="3">
        <f t="shared" si="6"/>
        <v>0</v>
      </c>
      <c r="AG23" s="3">
        <f t="shared" si="7"/>
        <v>0</v>
      </c>
      <c r="AH23" s="3">
        <f t="shared" si="8"/>
        <v>1</v>
      </c>
      <c r="AI23" s="3">
        <f t="shared" si="9"/>
        <v>1</v>
      </c>
      <c r="AJ23" s="3">
        <f t="shared" si="10"/>
        <v>0</v>
      </c>
      <c r="AK23" s="3">
        <f t="shared" si="11"/>
        <v>0</v>
      </c>
      <c r="AL23" s="3">
        <f t="shared" si="12"/>
        <v>0</v>
      </c>
      <c r="AM23" s="3">
        <f t="shared" si="13"/>
        <v>0</v>
      </c>
      <c r="AN23" s="3">
        <f t="shared" si="14"/>
        <v>0</v>
      </c>
      <c r="AO23" s="3">
        <f t="shared" si="15"/>
        <v>1</v>
      </c>
      <c r="AP23" s="3">
        <f t="shared" si="16"/>
        <v>0</v>
      </c>
      <c r="AQ23" s="3">
        <f t="shared" si="17"/>
        <v>1</v>
      </c>
      <c r="AR23" s="3">
        <f t="shared" si="18"/>
        <v>1</v>
      </c>
      <c r="AS23" s="3">
        <f t="shared" si="19"/>
        <v>1</v>
      </c>
      <c r="AT23" s="39">
        <v>0.5</v>
      </c>
      <c r="AU23" s="3">
        <f t="shared" si="20"/>
        <v>1</v>
      </c>
      <c r="AW23" s="3" t="e">
        <f t="shared" si="21"/>
        <v>#N/A</v>
      </c>
      <c r="AX23" s="3" t="e">
        <f t="shared" si="22"/>
        <v>#N/A</v>
      </c>
    </row>
    <row r="24" spans="1:50" x14ac:dyDescent="0.25">
      <c r="A24" s="8" t="s">
        <v>85</v>
      </c>
      <c r="B24" s="4">
        <f t="shared" si="0"/>
        <v>9.5</v>
      </c>
      <c r="C24" s="44">
        <v>0.5</v>
      </c>
      <c r="D24" s="28" t="s">
        <v>399</v>
      </c>
      <c r="E24" s="4" t="s">
        <v>400</v>
      </c>
      <c r="F24" s="4" t="s">
        <v>396</v>
      </c>
      <c r="G24" s="4" t="s">
        <v>402</v>
      </c>
      <c r="H24" s="4" t="s">
        <v>411</v>
      </c>
      <c r="I24" s="4" t="s">
        <v>416</v>
      </c>
      <c r="J24" s="4" t="s">
        <v>124</v>
      </c>
      <c r="K24" s="4" t="s">
        <v>170</v>
      </c>
      <c r="L24" s="4" t="s">
        <v>405</v>
      </c>
      <c r="M24" s="4" t="s">
        <v>412</v>
      </c>
      <c r="N24" s="4" t="s">
        <v>406</v>
      </c>
      <c r="O24" s="4" t="s">
        <v>165</v>
      </c>
      <c r="P24" s="4" t="s">
        <v>418</v>
      </c>
      <c r="Q24" s="4" t="s">
        <v>112</v>
      </c>
      <c r="R24" s="4" t="s">
        <v>408</v>
      </c>
      <c r="S24" s="4" t="s">
        <v>409</v>
      </c>
      <c r="T24" s="4" t="s">
        <v>332</v>
      </c>
      <c r="U24" s="4" t="s">
        <v>413</v>
      </c>
      <c r="V24" s="38" t="s">
        <v>286</v>
      </c>
      <c r="W24" s="4" t="s">
        <v>415</v>
      </c>
      <c r="Y24" s="40" t="s">
        <v>415</v>
      </c>
      <c r="Z24" s="38" t="s">
        <v>286</v>
      </c>
      <c r="AB24" s="3">
        <f t="shared" si="2"/>
        <v>1</v>
      </c>
      <c r="AC24" s="3">
        <f t="shared" si="3"/>
        <v>0</v>
      </c>
      <c r="AD24" s="3">
        <f t="shared" si="4"/>
        <v>0</v>
      </c>
      <c r="AE24" s="3">
        <f t="shared" si="5"/>
        <v>1</v>
      </c>
      <c r="AF24" s="3">
        <f t="shared" si="6"/>
        <v>0</v>
      </c>
      <c r="AG24" s="3">
        <f t="shared" si="7"/>
        <v>1</v>
      </c>
      <c r="AH24" s="3">
        <f t="shared" si="8"/>
        <v>1</v>
      </c>
      <c r="AI24" s="3">
        <f t="shared" si="9"/>
        <v>0</v>
      </c>
      <c r="AJ24" s="3">
        <f t="shared" si="10"/>
        <v>0</v>
      </c>
      <c r="AK24" s="3">
        <f t="shared" si="11"/>
        <v>0</v>
      </c>
      <c r="AL24" s="3">
        <f t="shared" si="12"/>
        <v>1</v>
      </c>
      <c r="AM24" s="3">
        <f t="shared" si="13"/>
        <v>1</v>
      </c>
      <c r="AN24" s="3">
        <f t="shared" si="14"/>
        <v>1</v>
      </c>
      <c r="AO24" s="3">
        <f t="shared" si="15"/>
        <v>0</v>
      </c>
      <c r="AP24" s="3">
        <f t="shared" si="16"/>
        <v>0</v>
      </c>
      <c r="AQ24" s="3">
        <f t="shared" si="17"/>
        <v>1</v>
      </c>
      <c r="AR24" s="3">
        <f t="shared" si="18"/>
        <v>0</v>
      </c>
      <c r="AS24" s="3">
        <f t="shared" si="19"/>
        <v>1</v>
      </c>
      <c r="AT24" s="39">
        <v>0.5</v>
      </c>
      <c r="AU24" s="3">
        <f t="shared" si="20"/>
        <v>0</v>
      </c>
      <c r="AW24" s="3" t="e">
        <f t="shared" si="21"/>
        <v>#N/A</v>
      </c>
      <c r="AX24" s="39">
        <v>0.5</v>
      </c>
    </row>
    <row r="25" spans="1:50" x14ac:dyDescent="0.25">
      <c r="A25" s="8" t="s">
        <v>86</v>
      </c>
      <c r="B25" s="4">
        <f t="shared" si="0"/>
        <v>9.5</v>
      </c>
      <c r="C25" s="5">
        <f t="shared" si="1"/>
        <v>1</v>
      </c>
      <c r="D25" s="28" t="s">
        <v>126</v>
      </c>
      <c r="E25" s="4" t="s">
        <v>400</v>
      </c>
      <c r="F25" s="4" t="s">
        <v>401</v>
      </c>
      <c r="G25" s="4" t="s">
        <v>169</v>
      </c>
      <c r="H25" s="4" t="s">
        <v>411</v>
      </c>
      <c r="I25" s="4" t="s">
        <v>176</v>
      </c>
      <c r="J25" s="4" t="s">
        <v>124</v>
      </c>
      <c r="K25" s="4" t="s">
        <v>404</v>
      </c>
      <c r="L25" s="4" t="s">
        <v>127</v>
      </c>
      <c r="M25" s="4" t="s">
        <v>412</v>
      </c>
      <c r="N25" s="4" t="s">
        <v>406</v>
      </c>
      <c r="O25" s="4" t="s">
        <v>407</v>
      </c>
      <c r="P25" s="4" t="s">
        <v>418</v>
      </c>
      <c r="Q25" s="4" t="s">
        <v>112</v>
      </c>
      <c r="R25" s="4" t="s">
        <v>408</v>
      </c>
      <c r="S25" s="4" t="s">
        <v>409</v>
      </c>
      <c r="T25" s="4" t="s">
        <v>332</v>
      </c>
      <c r="U25" s="4" t="s">
        <v>413</v>
      </c>
      <c r="V25" s="38" t="s">
        <v>414</v>
      </c>
      <c r="W25" s="4" t="s">
        <v>327</v>
      </c>
      <c r="Y25" s="4" t="s">
        <v>404</v>
      </c>
      <c r="Z25" s="40" t="s">
        <v>408</v>
      </c>
      <c r="AB25" s="3">
        <f t="shared" si="2"/>
        <v>0</v>
      </c>
      <c r="AC25" s="3">
        <f t="shared" si="3"/>
        <v>0</v>
      </c>
      <c r="AD25" s="3">
        <f t="shared" si="4"/>
        <v>1</v>
      </c>
      <c r="AE25" s="3">
        <f t="shared" si="5"/>
        <v>0</v>
      </c>
      <c r="AF25" s="3">
        <f t="shared" si="6"/>
        <v>0</v>
      </c>
      <c r="AG25" s="3">
        <f t="shared" si="7"/>
        <v>0</v>
      </c>
      <c r="AH25" s="3">
        <f t="shared" si="8"/>
        <v>1</v>
      </c>
      <c r="AI25" s="3">
        <f t="shared" si="9"/>
        <v>1</v>
      </c>
      <c r="AJ25" s="3">
        <f t="shared" si="10"/>
        <v>1</v>
      </c>
      <c r="AK25" s="3">
        <f t="shared" si="11"/>
        <v>0</v>
      </c>
      <c r="AL25" s="3">
        <f t="shared" si="12"/>
        <v>1</v>
      </c>
      <c r="AM25" s="3">
        <f t="shared" si="13"/>
        <v>0</v>
      </c>
      <c r="AN25" s="3">
        <f t="shared" si="14"/>
        <v>1</v>
      </c>
      <c r="AO25" s="3">
        <f t="shared" si="15"/>
        <v>0</v>
      </c>
      <c r="AP25" s="3">
        <f t="shared" si="16"/>
        <v>0</v>
      </c>
      <c r="AQ25" s="3">
        <f t="shared" si="17"/>
        <v>1</v>
      </c>
      <c r="AR25" s="3">
        <f t="shared" si="18"/>
        <v>0</v>
      </c>
      <c r="AS25" s="3">
        <f t="shared" si="19"/>
        <v>1</v>
      </c>
      <c r="AT25" s="39">
        <v>0.5</v>
      </c>
      <c r="AU25" s="3">
        <f t="shared" si="20"/>
        <v>1</v>
      </c>
      <c r="AW25" s="3">
        <f t="shared" si="21"/>
        <v>1</v>
      </c>
      <c r="AX25" s="3" t="e">
        <f t="shared" si="22"/>
        <v>#N/A</v>
      </c>
    </row>
    <row r="26" spans="1:50" x14ac:dyDescent="0.25">
      <c r="A26" s="8" t="s">
        <v>224</v>
      </c>
      <c r="B26" s="4">
        <f t="shared" si="0"/>
        <v>7.5</v>
      </c>
      <c r="C26" s="5">
        <f t="shared" si="1"/>
        <v>1</v>
      </c>
      <c r="D26" s="28" t="s">
        <v>399</v>
      </c>
      <c r="E26" s="4" t="s">
        <v>400</v>
      </c>
      <c r="F26" s="4" t="s">
        <v>396</v>
      </c>
      <c r="G26" s="4" t="s">
        <v>402</v>
      </c>
      <c r="H26" s="4" t="s">
        <v>403</v>
      </c>
      <c r="I26" s="4" t="s">
        <v>176</v>
      </c>
      <c r="J26" s="4" t="s">
        <v>124</v>
      </c>
      <c r="K26" s="4" t="s">
        <v>170</v>
      </c>
      <c r="L26" s="4" t="s">
        <v>405</v>
      </c>
      <c r="M26" s="4" t="s">
        <v>412</v>
      </c>
      <c r="N26" s="4" t="s">
        <v>272</v>
      </c>
      <c r="O26" s="4" t="s">
        <v>407</v>
      </c>
      <c r="P26" s="4" t="s">
        <v>239</v>
      </c>
      <c r="Q26" s="4" t="s">
        <v>112</v>
      </c>
      <c r="R26" s="4" t="s">
        <v>408</v>
      </c>
      <c r="S26" s="4" t="s">
        <v>409</v>
      </c>
      <c r="T26" s="4" t="s">
        <v>263</v>
      </c>
      <c r="U26" s="4" t="s">
        <v>178</v>
      </c>
      <c r="V26" s="38" t="s">
        <v>414</v>
      </c>
      <c r="W26" s="4" t="s">
        <v>327</v>
      </c>
      <c r="Y26" s="40" t="s">
        <v>176</v>
      </c>
      <c r="Z26" s="4" t="s">
        <v>327</v>
      </c>
      <c r="AB26" s="3">
        <f t="shared" si="2"/>
        <v>1</v>
      </c>
      <c r="AC26" s="3">
        <f t="shared" si="3"/>
        <v>0</v>
      </c>
      <c r="AD26" s="3">
        <f t="shared" si="4"/>
        <v>0</v>
      </c>
      <c r="AE26" s="3">
        <f t="shared" si="5"/>
        <v>1</v>
      </c>
      <c r="AF26" s="3">
        <f t="shared" si="6"/>
        <v>1</v>
      </c>
      <c r="AG26" s="3">
        <f t="shared" si="7"/>
        <v>0</v>
      </c>
      <c r="AH26" s="3">
        <f t="shared" si="8"/>
        <v>1</v>
      </c>
      <c r="AI26" s="3">
        <f t="shared" si="9"/>
        <v>0</v>
      </c>
      <c r="AJ26" s="3">
        <f t="shared" si="10"/>
        <v>0</v>
      </c>
      <c r="AK26" s="3">
        <f t="shared" si="11"/>
        <v>0</v>
      </c>
      <c r="AL26" s="3">
        <f t="shared" si="12"/>
        <v>0</v>
      </c>
      <c r="AM26" s="3">
        <f t="shared" si="13"/>
        <v>0</v>
      </c>
      <c r="AN26" s="3">
        <f t="shared" si="14"/>
        <v>0</v>
      </c>
      <c r="AO26" s="3">
        <f t="shared" si="15"/>
        <v>0</v>
      </c>
      <c r="AP26" s="3">
        <f t="shared" si="16"/>
        <v>0</v>
      </c>
      <c r="AQ26" s="3">
        <f t="shared" si="17"/>
        <v>1</v>
      </c>
      <c r="AR26" s="3">
        <f t="shared" si="18"/>
        <v>1</v>
      </c>
      <c r="AS26" s="3">
        <f t="shared" si="19"/>
        <v>0</v>
      </c>
      <c r="AT26" s="39">
        <v>0.5</v>
      </c>
      <c r="AU26" s="3">
        <f t="shared" si="20"/>
        <v>1</v>
      </c>
      <c r="AW26" s="3" t="e">
        <f t="shared" si="21"/>
        <v>#N/A</v>
      </c>
      <c r="AX26" s="3">
        <f t="shared" si="22"/>
        <v>1</v>
      </c>
    </row>
    <row r="27" spans="1:50" x14ac:dyDescent="0.25">
      <c r="A27" s="8" t="s">
        <v>79</v>
      </c>
      <c r="B27" s="4">
        <f t="shared" si="0"/>
        <v>8.5</v>
      </c>
      <c r="C27" s="5">
        <f t="shared" si="1"/>
        <v>1</v>
      </c>
      <c r="D27" s="28" t="s">
        <v>399</v>
      </c>
      <c r="E27" s="4" t="s">
        <v>400</v>
      </c>
      <c r="F27" s="4" t="s">
        <v>401</v>
      </c>
      <c r="G27" s="4" t="s">
        <v>402</v>
      </c>
      <c r="H27" s="4" t="s">
        <v>411</v>
      </c>
      <c r="I27" s="4" t="s">
        <v>176</v>
      </c>
      <c r="J27" s="4" t="s">
        <v>417</v>
      </c>
      <c r="K27" s="4" t="s">
        <v>404</v>
      </c>
      <c r="L27" s="4" t="s">
        <v>405</v>
      </c>
      <c r="M27" s="4" t="s">
        <v>412</v>
      </c>
      <c r="N27" s="4" t="s">
        <v>406</v>
      </c>
      <c r="O27" s="4" t="s">
        <v>407</v>
      </c>
      <c r="P27" s="4" t="s">
        <v>239</v>
      </c>
      <c r="Q27" s="4" t="s">
        <v>112</v>
      </c>
      <c r="R27" s="4" t="s">
        <v>408</v>
      </c>
      <c r="S27" s="4" t="s">
        <v>409</v>
      </c>
      <c r="T27" s="4" t="s">
        <v>332</v>
      </c>
      <c r="U27" s="4" t="s">
        <v>413</v>
      </c>
      <c r="V27" s="38" t="s">
        <v>414</v>
      </c>
      <c r="W27" s="4" t="s">
        <v>327</v>
      </c>
      <c r="Y27" s="4" t="s">
        <v>404</v>
      </c>
      <c r="Z27" s="40" t="s">
        <v>405</v>
      </c>
      <c r="AB27" s="3">
        <f t="shared" si="2"/>
        <v>1</v>
      </c>
      <c r="AC27" s="3">
        <f t="shared" si="3"/>
        <v>0</v>
      </c>
      <c r="AD27" s="3">
        <f t="shared" si="4"/>
        <v>1</v>
      </c>
      <c r="AE27" s="3">
        <f t="shared" si="5"/>
        <v>1</v>
      </c>
      <c r="AF27" s="3">
        <f t="shared" si="6"/>
        <v>0</v>
      </c>
      <c r="AG27" s="3">
        <f t="shared" si="7"/>
        <v>0</v>
      </c>
      <c r="AH27" s="3">
        <f t="shared" si="8"/>
        <v>0</v>
      </c>
      <c r="AI27" s="3">
        <f t="shared" si="9"/>
        <v>1</v>
      </c>
      <c r="AJ27" s="3">
        <f t="shared" si="10"/>
        <v>0</v>
      </c>
      <c r="AK27" s="3">
        <f t="shared" si="11"/>
        <v>0</v>
      </c>
      <c r="AL27" s="3">
        <f t="shared" si="12"/>
        <v>1</v>
      </c>
      <c r="AM27" s="3">
        <f t="shared" si="13"/>
        <v>0</v>
      </c>
      <c r="AN27" s="3">
        <f t="shared" si="14"/>
        <v>0</v>
      </c>
      <c r="AO27" s="3">
        <f t="shared" si="15"/>
        <v>0</v>
      </c>
      <c r="AP27" s="3">
        <f t="shared" si="16"/>
        <v>0</v>
      </c>
      <c r="AQ27" s="3">
        <f t="shared" si="17"/>
        <v>1</v>
      </c>
      <c r="AR27" s="3">
        <f t="shared" si="18"/>
        <v>0</v>
      </c>
      <c r="AS27" s="3">
        <f t="shared" si="19"/>
        <v>1</v>
      </c>
      <c r="AT27" s="39">
        <v>0.5</v>
      </c>
      <c r="AU27" s="3">
        <f t="shared" si="20"/>
        <v>1</v>
      </c>
      <c r="AW27" s="3">
        <f t="shared" si="21"/>
        <v>1</v>
      </c>
      <c r="AX27" s="3" t="e">
        <f t="shared" si="22"/>
        <v>#N/A</v>
      </c>
    </row>
    <row r="28" spans="1:50" x14ac:dyDescent="0.25">
      <c r="A28" s="8" t="s">
        <v>62</v>
      </c>
      <c r="B28" s="4">
        <f t="shared" si="0"/>
        <v>8.5</v>
      </c>
      <c r="C28" s="44">
        <v>0.5</v>
      </c>
      <c r="D28" s="28" t="s">
        <v>399</v>
      </c>
      <c r="E28" s="4" t="s">
        <v>410</v>
      </c>
      <c r="F28" s="4" t="s">
        <v>401</v>
      </c>
      <c r="G28" s="4" t="s">
        <v>402</v>
      </c>
      <c r="H28" s="4" t="s">
        <v>403</v>
      </c>
      <c r="I28" s="4" t="s">
        <v>176</v>
      </c>
      <c r="J28" s="4" t="s">
        <v>417</v>
      </c>
      <c r="K28" s="4" t="s">
        <v>170</v>
      </c>
      <c r="L28" s="4" t="s">
        <v>405</v>
      </c>
      <c r="M28" s="4" t="s">
        <v>412</v>
      </c>
      <c r="N28" s="4" t="s">
        <v>406</v>
      </c>
      <c r="O28" s="4" t="s">
        <v>407</v>
      </c>
      <c r="P28" s="4" t="s">
        <v>239</v>
      </c>
      <c r="Q28" s="4" t="s">
        <v>112</v>
      </c>
      <c r="R28" s="4" t="s">
        <v>408</v>
      </c>
      <c r="S28" s="4" t="s">
        <v>409</v>
      </c>
      <c r="T28" s="4" t="s">
        <v>332</v>
      </c>
      <c r="U28" s="4" t="s">
        <v>413</v>
      </c>
      <c r="V28" s="38" t="s">
        <v>414</v>
      </c>
      <c r="W28" s="4" t="s">
        <v>415</v>
      </c>
      <c r="Y28" s="38" t="s">
        <v>414</v>
      </c>
      <c r="Z28" s="40" t="s">
        <v>405</v>
      </c>
      <c r="AB28" s="3">
        <f t="shared" si="2"/>
        <v>1</v>
      </c>
      <c r="AC28" s="3">
        <f t="shared" si="3"/>
        <v>1</v>
      </c>
      <c r="AD28" s="3">
        <f t="shared" si="4"/>
        <v>1</v>
      </c>
      <c r="AE28" s="3">
        <f t="shared" si="5"/>
        <v>1</v>
      </c>
      <c r="AF28" s="3">
        <f t="shared" si="6"/>
        <v>1</v>
      </c>
      <c r="AG28" s="3">
        <f t="shared" si="7"/>
        <v>0</v>
      </c>
      <c r="AH28" s="3">
        <f t="shared" si="8"/>
        <v>0</v>
      </c>
      <c r="AI28" s="3">
        <f t="shared" si="9"/>
        <v>0</v>
      </c>
      <c r="AJ28" s="3">
        <f t="shared" si="10"/>
        <v>0</v>
      </c>
      <c r="AK28" s="3">
        <f t="shared" si="11"/>
        <v>0</v>
      </c>
      <c r="AL28" s="3">
        <f t="shared" si="12"/>
        <v>1</v>
      </c>
      <c r="AM28" s="3">
        <f t="shared" si="13"/>
        <v>0</v>
      </c>
      <c r="AN28" s="3">
        <f t="shared" si="14"/>
        <v>0</v>
      </c>
      <c r="AO28" s="3">
        <f t="shared" si="15"/>
        <v>0</v>
      </c>
      <c r="AP28" s="3">
        <f t="shared" si="16"/>
        <v>0</v>
      </c>
      <c r="AQ28" s="3">
        <f t="shared" si="17"/>
        <v>1</v>
      </c>
      <c r="AR28" s="3">
        <f t="shared" si="18"/>
        <v>0</v>
      </c>
      <c r="AS28" s="3">
        <f t="shared" si="19"/>
        <v>1</v>
      </c>
      <c r="AT28" s="39">
        <v>0.5</v>
      </c>
      <c r="AU28" s="3">
        <f t="shared" si="20"/>
        <v>0</v>
      </c>
      <c r="AW28" s="39">
        <v>0.5</v>
      </c>
      <c r="AX28" s="3" t="e">
        <f t="shared" si="22"/>
        <v>#N/A</v>
      </c>
    </row>
    <row r="29" spans="1:50" x14ac:dyDescent="0.25">
      <c r="A29" s="8" t="s">
        <v>67</v>
      </c>
      <c r="B29" s="4">
        <f t="shared" si="0"/>
        <v>8.5</v>
      </c>
      <c r="C29" s="5">
        <f t="shared" si="1"/>
        <v>1</v>
      </c>
      <c r="D29" s="28" t="s">
        <v>399</v>
      </c>
      <c r="E29" s="4" t="s">
        <v>400</v>
      </c>
      <c r="F29" s="4" t="s">
        <v>401</v>
      </c>
      <c r="G29" s="4" t="s">
        <v>169</v>
      </c>
      <c r="H29" s="4" t="s">
        <v>403</v>
      </c>
      <c r="I29" s="4" t="s">
        <v>176</v>
      </c>
      <c r="J29" s="4" t="s">
        <v>417</v>
      </c>
      <c r="K29" s="4" t="s">
        <v>404</v>
      </c>
      <c r="L29" s="4" t="s">
        <v>405</v>
      </c>
      <c r="M29" s="4" t="s">
        <v>412</v>
      </c>
      <c r="N29" s="4" t="s">
        <v>406</v>
      </c>
      <c r="O29" s="4" t="s">
        <v>165</v>
      </c>
      <c r="P29" s="4" t="s">
        <v>418</v>
      </c>
      <c r="Q29" s="4" t="s">
        <v>112</v>
      </c>
      <c r="R29" s="4" t="s">
        <v>408</v>
      </c>
      <c r="S29" s="4" t="s">
        <v>409</v>
      </c>
      <c r="T29" s="4" t="s">
        <v>332</v>
      </c>
      <c r="U29" s="4" t="s">
        <v>178</v>
      </c>
      <c r="V29" s="38" t="s">
        <v>286</v>
      </c>
      <c r="W29" s="4" t="s">
        <v>415</v>
      </c>
      <c r="Y29" s="4" t="s">
        <v>404</v>
      </c>
      <c r="Z29" s="40" t="s">
        <v>178</v>
      </c>
      <c r="AB29" s="3">
        <f t="shared" si="2"/>
        <v>1</v>
      </c>
      <c r="AC29" s="3">
        <f t="shared" si="3"/>
        <v>0</v>
      </c>
      <c r="AD29" s="3">
        <f t="shared" si="4"/>
        <v>1</v>
      </c>
      <c r="AE29" s="3">
        <f t="shared" si="5"/>
        <v>0</v>
      </c>
      <c r="AF29" s="3">
        <f t="shared" si="6"/>
        <v>1</v>
      </c>
      <c r="AG29" s="3">
        <f t="shared" si="7"/>
        <v>0</v>
      </c>
      <c r="AH29" s="3">
        <f t="shared" si="8"/>
        <v>0</v>
      </c>
      <c r="AI29" s="3">
        <f t="shared" si="9"/>
        <v>1</v>
      </c>
      <c r="AJ29" s="3">
        <f t="shared" si="10"/>
        <v>0</v>
      </c>
      <c r="AK29" s="3">
        <f t="shared" si="11"/>
        <v>0</v>
      </c>
      <c r="AL29" s="3">
        <f t="shared" si="12"/>
        <v>1</v>
      </c>
      <c r="AM29" s="3">
        <f t="shared" si="13"/>
        <v>1</v>
      </c>
      <c r="AN29" s="3">
        <f t="shared" si="14"/>
        <v>1</v>
      </c>
      <c r="AO29" s="3">
        <f t="shared" si="15"/>
        <v>0</v>
      </c>
      <c r="AP29" s="3">
        <f t="shared" si="16"/>
        <v>0</v>
      </c>
      <c r="AQ29" s="3">
        <f t="shared" si="17"/>
        <v>1</v>
      </c>
      <c r="AR29" s="3">
        <f t="shared" si="18"/>
        <v>0</v>
      </c>
      <c r="AS29" s="3">
        <f t="shared" si="19"/>
        <v>0</v>
      </c>
      <c r="AT29" s="39">
        <v>0.5</v>
      </c>
      <c r="AU29" s="3">
        <f t="shared" si="20"/>
        <v>0</v>
      </c>
      <c r="AW29" s="3">
        <f t="shared" si="21"/>
        <v>1</v>
      </c>
      <c r="AX29" s="3" t="e">
        <f t="shared" si="22"/>
        <v>#N/A</v>
      </c>
    </row>
    <row r="30" spans="1:50" x14ac:dyDescent="0.25">
      <c r="A30" s="8" t="s">
        <v>64</v>
      </c>
      <c r="B30" s="4">
        <f t="shared" si="0"/>
        <v>6.5</v>
      </c>
      <c r="C30" s="5">
        <f t="shared" si="1"/>
        <v>1</v>
      </c>
      <c r="D30" s="28" t="s">
        <v>126</v>
      </c>
      <c r="E30" s="4" t="s">
        <v>400</v>
      </c>
      <c r="F30" s="4" t="s">
        <v>396</v>
      </c>
      <c r="G30" s="4" t="s">
        <v>169</v>
      </c>
      <c r="H30" s="4" t="s">
        <v>403</v>
      </c>
      <c r="I30" s="4" t="s">
        <v>176</v>
      </c>
      <c r="J30" s="4" t="s">
        <v>417</v>
      </c>
      <c r="K30" s="4" t="s">
        <v>170</v>
      </c>
      <c r="L30" s="4" t="s">
        <v>405</v>
      </c>
      <c r="M30" s="4" t="s">
        <v>168</v>
      </c>
      <c r="N30" s="4" t="s">
        <v>406</v>
      </c>
      <c r="O30" s="4" t="s">
        <v>407</v>
      </c>
      <c r="P30" s="4" t="s">
        <v>418</v>
      </c>
      <c r="Q30" s="4" t="s">
        <v>112</v>
      </c>
      <c r="R30" s="4" t="s">
        <v>408</v>
      </c>
      <c r="S30" s="4" t="s">
        <v>409</v>
      </c>
      <c r="T30" s="4" t="s">
        <v>263</v>
      </c>
      <c r="U30" s="4" t="s">
        <v>178</v>
      </c>
      <c r="V30" s="38" t="s">
        <v>414</v>
      </c>
      <c r="W30" s="4" t="s">
        <v>415</v>
      </c>
      <c r="Y30" s="40" t="s">
        <v>176</v>
      </c>
      <c r="Z30" s="4" t="s">
        <v>406</v>
      </c>
      <c r="AB30" s="3">
        <f t="shared" si="2"/>
        <v>0</v>
      </c>
      <c r="AC30" s="3">
        <f t="shared" si="3"/>
        <v>0</v>
      </c>
      <c r="AD30" s="3">
        <f t="shared" si="4"/>
        <v>0</v>
      </c>
      <c r="AE30" s="3">
        <f t="shared" si="5"/>
        <v>0</v>
      </c>
      <c r="AF30" s="3">
        <f t="shared" si="6"/>
        <v>1</v>
      </c>
      <c r="AG30" s="3">
        <f t="shared" si="7"/>
        <v>0</v>
      </c>
      <c r="AH30" s="3">
        <f t="shared" si="8"/>
        <v>0</v>
      </c>
      <c r="AI30" s="3">
        <f t="shared" si="9"/>
        <v>0</v>
      </c>
      <c r="AJ30" s="3">
        <f t="shared" si="10"/>
        <v>0</v>
      </c>
      <c r="AK30" s="3">
        <f t="shared" si="11"/>
        <v>1</v>
      </c>
      <c r="AL30" s="3">
        <f t="shared" si="12"/>
        <v>1</v>
      </c>
      <c r="AM30" s="3">
        <f t="shared" si="13"/>
        <v>0</v>
      </c>
      <c r="AN30" s="3">
        <f t="shared" si="14"/>
        <v>1</v>
      </c>
      <c r="AO30" s="3">
        <f t="shared" si="15"/>
        <v>0</v>
      </c>
      <c r="AP30" s="3">
        <f t="shared" si="16"/>
        <v>0</v>
      </c>
      <c r="AQ30" s="3">
        <f t="shared" si="17"/>
        <v>1</v>
      </c>
      <c r="AR30" s="3">
        <f t="shared" si="18"/>
        <v>1</v>
      </c>
      <c r="AS30" s="3">
        <f t="shared" si="19"/>
        <v>0</v>
      </c>
      <c r="AT30" s="39">
        <v>0.5</v>
      </c>
      <c r="AU30" s="3">
        <f t="shared" si="20"/>
        <v>0</v>
      </c>
      <c r="AW30" s="3" t="e">
        <f t="shared" si="21"/>
        <v>#N/A</v>
      </c>
      <c r="AX30" s="3">
        <f t="shared" si="22"/>
        <v>1</v>
      </c>
    </row>
    <row r="31" spans="1:50" x14ac:dyDescent="0.25">
      <c r="A31" s="8" t="s">
        <v>65</v>
      </c>
      <c r="B31" s="4">
        <f t="shared" si="0"/>
        <v>10.5</v>
      </c>
      <c r="C31" s="5">
        <f t="shared" si="1"/>
        <v>0</v>
      </c>
      <c r="D31" s="28" t="s">
        <v>399</v>
      </c>
      <c r="E31" s="4" t="s">
        <v>410</v>
      </c>
      <c r="F31" s="4" t="s">
        <v>396</v>
      </c>
      <c r="G31" s="4" t="s">
        <v>402</v>
      </c>
      <c r="H31" s="4" t="s">
        <v>411</v>
      </c>
      <c r="I31" s="4" t="s">
        <v>416</v>
      </c>
      <c r="J31" s="4" t="s">
        <v>417</v>
      </c>
      <c r="K31" s="4" t="s">
        <v>404</v>
      </c>
      <c r="L31" s="4" t="s">
        <v>127</v>
      </c>
      <c r="M31" s="4" t="s">
        <v>412</v>
      </c>
      <c r="N31" s="4" t="s">
        <v>406</v>
      </c>
      <c r="O31" s="4" t="s">
        <v>407</v>
      </c>
      <c r="P31" s="4" t="s">
        <v>418</v>
      </c>
      <c r="Q31" s="4" t="s">
        <v>112</v>
      </c>
      <c r="R31" s="4" t="s">
        <v>408</v>
      </c>
      <c r="S31" s="4" t="s">
        <v>409</v>
      </c>
      <c r="T31" s="4" t="s">
        <v>332</v>
      </c>
      <c r="U31" s="4" t="s">
        <v>413</v>
      </c>
      <c r="V31" s="38" t="s">
        <v>414</v>
      </c>
      <c r="W31" s="4" t="s">
        <v>415</v>
      </c>
      <c r="Y31" s="40" t="s">
        <v>408</v>
      </c>
      <c r="Z31" s="40" t="s">
        <v>332</v>
      </c>
      <c r="AB31" s="3">
        <f t="shared" si="2"/>
        <v>1</v>
      </c>
      <c r="AC31" s="3">
        <f t="shared" si="3"/>
        <v>1</v>
      </c>
      <c r="AD31" s="3">
        <f t="shared" si="4"/>
        <v>0</v>
      </c>
      <c r="AE31" s="3">
        <f t="shared" si="5"/>
        <v>1</v>
      </c>
      <c r="AF31" s="3">
        <f t="shared" si="6"/>
        <v>0</v>
      </c>
      <c r="AG31" s="3">
        <f t="shared" si="7"/>
        <v>1</v>
      </c>
      <c r="AH31" s="3">
        <f t="shared" si="8"/>
        <v>0</v>
      </c>
      <c r="AI31" s="3">
        <f t="shared" si="9"/>
        <v>1</v>
      </c>
      <c r="AJ31" s="3">
        <f t="shared" si="10"/>
        <v>1</v>
      </c>
      <c r="AK31" s="3">
        <f t="shared" si="11"/>
        <v>0</v>
      </c>
      <c r="AL31" s="3">
        <f t="shared" si="12"/>
        <v>1</v>
      </c>
      <c r="AM31" s="3">
        <f t="shared" si="13"/>
        <v>0</v>
      </c>
      <c r="AN31" s="3">
        <f t="shared" si="14"/>
        <v>1</v>
      </c>
      <c r="AO31" s="3">
        <f t="shared" si="15"/>
        <v>0</v>
      </c>
      <c r="AP31" s="3">
        <f t="shared" si="16"/>
        <v>0</v>
      </c>
      <c r="AQ31" s="3">
        <f t="shared" si="17"/>
        <v>1</v>
      </c>
      <c r="AR31" s="3">
        <f t="shared" si="18"/>
        <v>0</v>
      </c>
      <c r="AS31" s="3">
        <f t="shared" si="19"/>
        <v>1</v>
      </c>
      <c r="AT31" s="39">
        <v>0.5</v>
      </c>
      <c r="AU31" s="3">
        <f t="shared" si="20"/>
        <v>0</v>
      </c>
      <c r="AW31" s="3" t="e">
        <f t="shared" si="21"/>
        <v>#N/A</v>
      </c>
      <c r="AX31" s="3" t="e">
        <f t="shared" si="22"/>
        <v>#N/A</v>
      </c>
    </row>
    <row r="32" spans="1:50" x14ac:dyDescent="0.25">
      <c r="A32" s="8" t="s">
        <v>87</v>
      </c>
      <c r="B32" s="4">
        <f t="shared" si="0"/>
        <v>8.5</v>
      </c>
      <c r="C32" s="5">
        <f t="shared" si="1"/>
        <v>0</v>
      </c>
      <c r="D32" s="28" t="s">
        <v>399</v>
      </c>
      <c r="E32" s="4" t="s">
        <v>400</v>
      </c>
      <c r="F32" s="4" t="s">
        <v>401</v>
      </c>
      <c r="G32" s="4" t="s">
        <v>169</v>
      </c>
      <c r="H32" s="4" t="s">
        <v>411</v>
      </c>
      <c r="I32" s="4" t="s">
        <v>176</v>
      </c>
      <c r="J32" s="4" t="s">
        <v>124</v>
      </c>
      <c r="K32" s="4" t="s">
        <v>404</v>
      </c>
      <c r="L32" s="4" t="s">
        <v>405</v>
      </c>
      <c r="M32" s="4" t="s">
        <v>412</v>
      </c>
      <c r="N32" s="4" t="s">
        <v>406</v>
      </c>
      <c r="O32" s="4" t="s">
        <v>407</v>
      </c>
      <c r="P32" s="4" t="s">
        <v>239</v>
      </c>
      <c r="Q32" s="4" t="s">
        <v>112</v>
      </c>
      <c r="R32" s="4" t="s">
        <v>408</v>
      </c>
      <c r="S32" s="4" t="s">
        <v>409</v>
      </c>
      <c r="T32" s="4" t="s">
        <v>332</v>
      </c>
      <c r="U32" s="4" t="s">
        <v>413</v>
      </c>
      <c r="V32" s="38" t="s">
        <v>414</v>
      </c>
      <c r="W32" s="4" t="s">
        <v>327</v>
      </c>
      <c r="Y32" s="40" t="s">
        <v>112</v>
      </c>
      <c r="Z32" s="40" t="s">
        <v>408</v>
      </c>
      <c r="AB32" s="3">
        <f t="shared" si="2"/>
        <v>1</v>
      </c>
      <c r="AC32" s="3">
        <f t="shared" si="3"/>
        <v>0</v>
      </c>
      <c r="AD32" s="3">
        <f t="shared" si="4"/>
        <v>1</v>
      </c>
      <c r="AE32" s="3">
        <f t="shared" si="5"/>
        <v>0</v>
      </c>
      <c r="AF32" s="3">
        <f t="shared" si="6"/>
        <v>0</v>
      </c>
      <c r="AG32" s="3">
        <f t="shared" si="7"/>
        <v>0</v>
      </c>
      <c r="AH32" s="3">
        <f t="shared" si="8"/>
        <v>1</v>
      </c>
      <c r="AI32" s="3">
        <f t="shared" si="9"/>
        <v>1</v>
      </c>
      <c r="AJ32" s="3">
        <f t="shared" si="10"/>
        <v>0</v>
      </c>
      <c r="AK32" s="3">
        <f t="shared" si="11"/>
        <v>0</v>
      </c>
      <c r="AL32" s="3">
        <f t="shared" si="12"/>
        <v>1</v>
      </c>
      <c r="AM32" s="3">
        <f t="shared" si="13"/>
        <v>0</v>
      </c>
      <c r="AN32" s="3">
        <f t="shared" si="14"/>
        <v>0</v>
      </c>
      <c r="AO32" s="3">
        <f t="shared" si="15"/>
        <v>0</v>
      </c>
      <c r="AP32" s="3">
        <f t="shared" si="16"/>
        <v>0</v>
      </c>
      <c r="AQ32" s="3">
        <f t="shared" si="17"/>
        <v>1</v>
      </c>
      <c r="AR32" s="3">
        <f t="shared" si="18"/>
        <v>0</v>
      </c>
      <c r="AS32" s="3">
        <f t="shared" si="19"/>
        <v>1</v>
      </c>
      <c r="AT32" s="39">
        <v>0.5</v>
      </c>
      <c r="AU32" s="3">
        <f t="shared" si="20"/>
        <v>1</v>
      </c>
      <c r="AW32" s="3" t="e">
        <f t="shared" si="21"/>
        <v>#N/A</v>
      </c>
      <c r="AX32" s="3" t="e">
        <f t="shared" si="22"/>
        <v>#N/A</v>
      </c>
    </row>
    <row r="33" spans="1:50" x14ac:dyDescent="0.25">
      <c r="A33" s="8" t="s">
        <v>78</v>
      </c>
      <c r="B33" s="4">
        <f t="shared" si="0"/>
        <v>9.5</v>
      </c>
      <c r="C33" s="5">
        <f t="shared" si="1"/>
        <v>1</v>
      </c>
      <c r="D33" s="28" t="s">
        <v>399</v>
      </c>
      <c r="E33" s="4" t="s">
        <v>400</v>
      </c>
      <c r="F33" s="4" t="s">
        <v>401</v>
      </c>
      <c r="G33" s="4" t="s">
        <v>402</v>
      </c>
      <c r="H33" s="4" t="s">
        <v>411</v>
      </c>
      <c r="I33" s="4" t="s">
        <v>176</v>
      </c>
      <c r="J33" s="4" t="s">
        <v>124</v>
      </c>
      <c r="K33" s="4" t="s">
        <v>404</v>
      </c>
      <c r="L33" s="4" t="s">
        <v>405</v>
      </c>
      <c r="M33" s="4" t="s">
        <v>412</v>
      </c>
      <c r="N33" s="4" t="s">
        <v>406</v>
      </c>
      <c r="O33" s="4" t="s">
        <v>407</v>
      </c>
      <c r="P33" s="4" t="s">
        <v>418</v>
      </c>
      <c r="Q33" s="4" t="s">
        <v>112</v>
      </c>
      <c r="R33" s="4" t="s">
        <v>408</v>
      </c>
      <c r="S33" s="4" t="s">
        <v>409</v>
      </c>
      <c r="T33" s="4" t="s">
        <v>332</v>
      </c>
      <c r="U33" s="4" t="s">
        <v>413</v>
      </c>
      <c r="V33" s="38" t="s">
        <v>414</v>
      </c>
      <c r="W33" s="4" t="s">
        <v>415</v>
      </c>
      <c r="Y33" s="40" t="s">
        <v>405</v>
      </c>
      <c r="Z33" s="4" t="s">
        <v>404</v>
      </c>
      <c r="AB33" s="3">
        <f t="shared" si="2"/>
        <v>1</v>
      </c>
      <c r="AC33" s="3">
        <f t="shared" si="3"/>
        <v>0</v>
      </c>
      <c r="AD33" s="3">
        <f t="shared" si="4"/>
        <v>1</v>
      </c>
      <c r="AE33" s="3">
        <f t="shared" si="5"/>
        <v>1</v>
      </c>
      <c r="AF33" s="3">
        <f t="shared" si="6"/>
        <v>0</v>
      </c>
      <c r="AG33" s="3">
        <f t="shared" si="7"/>
        <v>0</v>
      </c>
      <c r="AH33" s="3">
        <f t="shared" si="8"/>
        <v>1</v>
      </c>
      <c r="AI33" s="3">
        <f t="shared" si="9"/>
        <v>1</v>
      </c>
      <c r="AJ33" s="3">
        <f t="shared" si="10"/>
        <v>0</v>
      </c>
      <c r="AK33" s="3">
        <f t="shared" si="11"/>
        <v>0</v>
      </c>
      <c r="AL33" s="3">
        <f t="shared" si="12"/>
        <v>1</v>
      </c>
      <c r="AM33" s="3">
        <f t="shared" si="13"/>
        <v>0</v>
      </c>
      <c r="AN33" s="3">
        <f t="shared" si="14"/>
        <v>1</v>
      </c>
      <c r="AO33" s="3">
        <f t="shared" si="15"/>
        <v>0</v>
      </c>
      <c r="AP33" s="3">
        <f t="shared" si="16"/>
        <v>0</v>
      </c>
      <c r="AQ33" s="3">
        <f t="shared" si="17"/>
        <v>1</v>
      </c>
      <c r="AR33" s="3">
        <f t="shared" si="18"/>
        <v>0</v>
      </c>
      <c r="AS33" s="3">
        <f t="shared" si="19"/>
        <v>1</v>
      </c>
      <c r="AT33" s="39">
        <v>0.5</v>
      </c>
      <c r="AU33" s="3">
        <f t="shared" si="20"/>
        <v>0</v>
      </c>
      <c r="AW33" s="3" t="e">
        <f t="shared" si="21"/>
        <v>#N/A</v>
      </c>
      <c r="AX33" s="3">
        <f t="shared" si="22"/>
        <v>1</v>
      </c>
    </row>
    <row r="34" spans="1:50" x14ac:dyDescent="0.25">
      <c r="A34" s="8" t="s">
        <v>68</v>
      </c>
      <c r="B34" s="4">
        <f t="shared" si="0"/>
        <v>9.5</v>
      </c>
      <c r="C34" s="5">
        <f t="shared" si="1"/>
        <v>1</v>
      </c>
      <c r="D34" s="28" t="s">
        <v>399</v>
      </c>
      <c r="E34" s="4" t="s">
        <v>400</v>
      </c>
      <c r="F34" s="4" t="s">
        <v>401</v>
      </c>
      <c r="G34" s="4" t="s">
        <v>402</v>
      </c>
      <c r="H34" s="4" t="s">
        <v>411</v>
      </c>
      <c r="I34" s="4" t="s">
        <v>176</v>
      </c>
      <c r="J34" s="4" t="s">
        <v>417</v>
      </c>
      <c r="K34" s="4" t="s">
        <v>404</v>
      </c>
      <c r="L34" s="4" t="s">
        <v>405</v>
      </c>
      <c r="M34" s="4" t="s">
        <v>168</v>
      </c>
      <c r="N34" s="4" t="s">
        <v>406</v>
      </c>
      <c r="O34" s="4" t="s">
        <v>407</v>
      </c>
      <c r="P34" s="4" t="s">
        <v>418</v>
      </c>
      <c r="Q34" s="4" t="s">
        <v>112</v>
      </c>
      <c r="R34" s="4" t="s">
        <v>408</v>
      </c>
      <c r="S34" s="4" t="s">
        <v>409</v>
      </c>
      <c r="T34" s="4" t="s">
        <v>332</v>
      </c>
      <c r="U34" s="4" t="s">
        <v>413</v>
      </c>
      <c r="V34" s="38" t="s">
        <v>414</v>
      </c>
      <c r="W34" s="4" t="s">
        <v>415</v>
      </c>
      <c r="Y34" s="40" t="s">
        <v>408</v>
      </c>
      <c r="Z34" s="4" t="s">
        <v>413</v>
      </c>
      <c r="AB34" s="3">
        <f t="shared" si="2"/>
        <v>1</v>
      </c>
      <c r="AC34" s="3">
        <f t="shared" si="3"/>
        <v>0</v>
      </c>
      <c r="AD34" s="3">
        <f t="shared" si="4"/>
        <v>1</v>
      </c>
      <c r="AE34" s="3">
        <f t="shared" si="5"/>
        <v>1</v>
      </c>
      <c r="AF34" s="3">
        <f t="shared" si="6"/>
        <v>0</v>
      </c>
      <c r="AG34" s="3">
        <f t="shared" si="7"/>
        <v>0</v>
      </c>
      <c r="AH34" s="3">
        <f t="shared" si="8"/>
        <v>0</v>
      </c>
      <c r="AI34" s="3">
        <f t="shared" si="9"/>
        <v>1</v>
      </c>
      <c r="AJ34" s="3">
        <f t="shared" si="10"/>
        <v>0</v>
      </c>
      <c r="AK34" s="3">
        <f t="shared" si="11"/>
        <v>1</v>
      </c>
      <c r="AL34" s="3">
        <f t="shared" si="12"/>
        <v>1</v>
      </c>
      <c r="AM34" s="3">
        <f t="shared" si="13"/>
        <v>0</v>
      </c>
      <c r="AN34" s="3">
        <f t="shared" si="14"/>
        <v>1</v>
      </c>
      <c r="AO34" s="3">
        <f t="shared" si="15"/>
        <v>0</v>
      </c>
      <c r="AP34" s="3">
        <f t="shared" si="16"/>
        <v>0</v>
      </c>
      <c r="AQ34" s="3">
        <f t="shared" si="17"/>
        <v>1</v>
      </c>
      <c r="AR34" s="3">
        <f t="shared" si="18"/>
        <v>0</v>
      </c>
      <c r="AS34" s="3">
        <f t="shared" si="19"/>
        <v>1</v>
      </c>
      <c r="AT34" s="39">
        <v>0.5</v>
      </c>
      <c r="AU34" s="3">
        <f t="shared" si="20"/>
        <v>0</v>
      </c>
      <c r="AW34" s="3" t="e">
        <f t="shared" si="21"/>
        <v>#N/A</v>
      </c>
      <c r="AX34" s="3">
        <f t="shared" si="22"/>
        <v>1</v>
      </c>
    </row>
    <row r="35" spans="1:50" x14ac:dyDescent="0.25">
      <c r="A35" s="8" t="s">
        <v>57</v>
      </c>
      <c r="B35" s="4">
        <f t="shared" si="0"/>
        <v>9.5</v>
      </c>
      <c r="C35" s="5">
        <f t="shared" si="1"/>
        <v>0</v>
      </c>
      <c r="D35" s="28" t="s">
        <v>399</v>
      </c>
      <c r="E35" s="4" t="s">
        <v>400</v>
      </c>
      <c r="F35" s="4" t="s">
        <v>396</v>
      </c>
      <c r="G35" s="4" t="s">
        <v>402</v>
      </c>
      <c r="H35" s="4" t="s">
        <v>411</v>
      </c>
      <c r="I35" s="4" t="s">
        <v>176</v>
      </c>
      <c r="J35" s="4" t="s">
        <v>124</v>
      </c>
      <c r="K35" s="4" t="s">
        <v>404</v>
      </c>
      <c r="L35" s="4" t="s">
        <v>405</v>
      </c>
      <c r="M35" s="4" t="s">
        <v>412</v>
      </c>
      <c r="N35" s="4" t="s">
        <v>406</v>
      </c>
      <c r="O35" s="4" t="s">
        <v>407</v>
      </c>
      <c r="P35" s="4" t="s">
        <v>418</v>
      </c>
      <c r="Q35" s="4" t="s">
        <v>112</v>
      </c>
      <c r="R35" s="4" t="s">
        <v>408</v>
      </c>
      <c r="S35" s="4" t="s">
        <v>409</v>
      </c>
      <c r="T35" s="4" t="s">
        <v>332</v>
      </c>
      <c r="U35" s="4" t="s">
        <v>413</v>
      </c>
      <c r="V35" s="38" t="s">
        <v>414</v>
      </c>
      <c r="W35" s="4" t="s">
        <v>327</v>
      </c>
      <c r="Y35" s="40" t="s">
        <v>412</v>
      </c>
      <c r="Z35" s="40" t="s">
        <v>112</v>
      </c>
      <c r="AB35" s="3">
        <f t="shared" si="2"/>
        <v>1</v>
      </c>
      <c r="AC35" s="3">
        <f t="shared" si="3"/>
        <v>0</v>
      </c>
      <c r="AD35" s="3">
        <f t="shared" si="4"/>
        <v>0</v>
      </c>
      <c r="AE35" s="3">
        <f t="shared" si="5"/>
        <v>1</v>
      </c>
      <c r="AF35" s="3">
        <f t="shared" si="6"/>
        <v>0</v>
      </c>
      <c r="AG35" s="3">
        <f t="shared" si="7"/>
        <v>0</v>
      </c>
      <c r="AH35" s="3">
        <f t="shared" si="8"/>
        <v>1</v>
      </c>
      <c r="AI35" s="3">
        <f t="shared" si="9"/>
        <v>1</v>
      </c>
      <c r="AJ35" s="3">
        <f t="shared" si="10"/>
        <v>0</v>
      </c>
      <c r="AK35" s="3">
        <f t="shared" si="11"/>
        <v>0</v>
      </c>
      <c r="AL35" s="3">
        <f t="shared" si="12"/>
        <v>1</v>
      </c>
      <c r="AM35" s="3">
        <f t="shared" si="13"/>
        <v>0</v>
      </c>
      <c r="AN35" s="3">
        <f t="shared" si="14"/>
        <v>1</v>
      </c>
      <c r="AO35" s="3">
        <f t="shared" si="15"/>
        <v>0</v>
      </c>
      <c r="AP35" s="3">
        <f t="shared" si="16"/>
        <v>0</v>
      </c>
      <c r="AQ35" s="3">
        <f t="shared" si="17"/>
        <v>1</v>
      </c>
      <c r="AR35" s="3">
        <f t="shared" si="18"/>
        <v>0</v>
      </c>
      <c r="AS35" s="3">
        <f t="shared" si="19"/>
        <v>1</v>
      </c>
      <c r="AT35" s="39">
        <v>0.5</v>
      </c>
      <c r="AU35" s="3">
        <f t="shared" si="20"/>
        <v>1</v>
      </c>
      <c r="AW35" s="3" t="e">
        <f t="shared" si="21"/>
        <v>#N/A</v>
      </c>
      <c r="AX35" s="3" t="e">
        <f t="shared" si="22"/>
        <v>#N/A</v>
      </c>
    </row>
    <row r="36" spans="1:50" x14ac:dyDescent="0.25">
      <c r="A36" s="8" t="s">
        <v>88</v>
      </c>
      <c r="B36" s="4">
        <f t="shared" si="0"/>
        <v>11.5</v>
      </c>
      <c r="C36" s="5">
        <f t="shared" si="1"/>
        <v>0</v>
      </c>
      <c r="D36" s="28" t="s">
        <v>399</v>
      </c>
      <c r="E36" s="4" t="s">
        <v>410</v>
      </c>
      <c r="F36" s="4" t="s">
        <v>401</v>
      </c>
      <c r="G36" s="4" t="s">
        <v>402</v>
      </c>
      <c r="H36" s="4" t="s">
        <v>411</v>
      </c>
      <c r="I36" s="4" t="s">
        <v>176</v>
      </c>
      <c r="J36" s="4" t="s">
        <v>124</v>
      </c>
      <c r="K36" s="4" t="s">
        <v>404</v>
      </c>
      <c r="L36" s="4" t="s">
        <v>405</v>
      </c>
      <c r="M36" s="4" t="s">
        <v>168</v>
      </c>
      <c r="N36" s="4" t="s">
        <v>406</v>
      </c>
      <c r="O36" s="4" t="s">
        <v>165</v>
      </c>
      <c r="P36" s="4" t="s">
        <v>418</v>
      </c>
      <c r="Q36" s="4" t="s">
        <v>112</v>
      </c>
      <c r="R36" s="4" t="s">
        <v>408</v>
      </c>
      <c r="S36" s="4" t="s">
        <v>409</v>
      </c>
      <c r="T36" s="4" t="s">
        <v>332</v>
      </c>
      <c r="U36" s="4" t="s">
        <v>178</v>
      </c>
      <c r="V36" s="38" t="s">
        <v>286</v>
      </c>
      <c r="W36" s="4" t="s">
        <v>415</v>
      </c>
      <c r="Y36" s="40" t="s">
        <v>332</v>
      </c>
      <c r="Z36" s="40" t="s">
        <v>112</v>
      </c>
      <c r="AB36" s="3">
        <f t="shared" si="2"/>
        <v>1</v>
      </c>
      <c r="AC36" s="3">
        <f t="shared" si="3"/>
        <v>1</v>
      </c>
      <c r="AD36" s="3">
        <f t="shared" si="4"/>
        <v>1</v>
      </c>
      <c r="AE36" s="3">
        <f t="shared" si="5"/>
        <v>1</v>
      </c>
      <c r="AF36" s="3">
        <f t="shared" si="6"/>
        <v>0</v>
      </c>
      <c r="AG36" s="3">
        <f t="shared" si="7"/>
        <v>0</v>
      </c>
      <c r="AH36" s="3">
        <f t="shared" si="8"/>
        <v>1</v>
      </c>
      <c r="AI36" s="3">
        <f t="shared" si="9"/>
        <v>1</v>
      </c>
      <c r="AJ36" s="3">
        <f t="shared" si="10"/>
        <v>0</v>
      </c>
      <c r="AK36" s="3">
        <f t="shared" si="11"/>
        <v>1</v>
      </c>
      <c r="AL36" s="3">
        <f t="shared" si="12"/>
        <v>1</v>
      </c>
      <c r="AM36" s="3">
        <f t="shared" si="13"/>
        <v>1</v>
      </c>
      <c r="AN36" s="3">
        <f t="shared" si="14"/>
        <v>1</v>
      </c>
      <c r="AO36" s="3">
        <f t="shared" si="15"/>
        <v>0</v>
      </c>
      <c r="AP36" s="3">
        <f t="shared" si="16"/>
        <v>0</v>
      </c>
      <c r="AQ36" s="3">
        <f t="shared" si="17"/>
        <v>1</v>
      </c>
      <c r="AR36" s="3">
        <f t="shared" si="18"/>
        <v>0</v>
      </c>
      <c r="AS36" s="3">
        <f t="shared" si="19"/>
        <v>0</v>
      </c>
      <c r="AT36" s="39">
        <v>0.5</v>
      </c>
      <c r="AU36" s="3">
        <f t="shared" si="20"/>
        <v>0</v>
      </c>
      <c r="AW36" s="3" t="e">
        <f t="shared" si="21"/>
        <v>#N/A</v>
      </c>
      <c r="AX36" s="3" t="e">
        <f t="shared" si="22"/>
        <v>#N/A</v>
      </c>
    </row>
    <row r="37" spans="1:50" x14ac:dyDescent="0.25">
      <c r="A37" s="8" t="s">
        <v>138</v>
      </c>
      <c r="B37" s="4">
        <f t="shared" si="0"/>
        <v>6.5</v>
      </c>
      <c r="C37" s="44">
        <v>0.5</v>
      </c>
      <c r="D37" s="28" t="s">
        <v>139</v>
      </c>
      <c r="E37" s="4" t="s">
        <v>400</v>
      </c>
      <c r="F37" s="4" t="s">
        <v>396</v>
      </c>
      <c r="G37" s="4" t="s">
        <v>169</v>
      </c>
      <c r="H37" s="4" t="s">
        <v>411</v>
      </c>
      <c r="I37" s="4" t="s">
        <v>176</v>
      </c>
      <c r="J37" s="4" t="s">
        <v>124</v>
      </c>
      <c r="K37" s="4" t="s">
        <v>404</v>
      </c>
      <c r="L37" s="4" t="s">
        <v>405</v>
      </c>
      <c r="M37" s="4" t="s">
        <v>168</v>
      </c>
      <c r="N37" s="4" t="s">
        <v>406</v>
      </c>
      <c r="O37" s="4" t="s">
        <v>165</v>
      </c>
      <c r="P37" s="4" t="s">
        <v>418</v>
      </c>
      <c r="Q37" s="4" t="s">
        <v>112</v>
      </c>
      <c r="R37" s="4" t="s">
        <v>408</v>
      </c>
      <c r="S37" s="4" t="s">
        <v>190</v>
      </c>
      <c r="T37" s="4" t="s">
        <v>332</v>
      </c>
      <c r="U37" s="4" t="s">
        <v>178</v>
      </c>
      <c r="V37" s="38" t="s">
        <v>414</v>
      </c>
      <c r="W37" s="4" t="s">
        <v>415</v>
      </c>
      <c r="Y37" s="38" t="s">
        <v>414</v>
      </c>
      <c r="Z37" s="40" t="s">
        <v>112</v>
      </c>
      <c r="AB37" s="3">
        <f t="shared" si="2"/>
        <v>0</v>
      </c>
      <c r="AC37" s="3">
        <f t="shared" si="3"/>
        <v>0</v>
      </c>
      <c r="AD37" s="3">
        <f t="shared" si="4"/>
        <v>0</v>
      </c>
      <c r="AE37" s="3">
        <f t="shared" si="5"/>
        <v>0</v>
      </c>
      <c r="AF37" s="3">
        <f t="shared" si="6"/>
        <v>0</v>
      </c>
      <c r="AG37" s="3">
        <f t="shared" si="7"/>
        <v>0</v>
      </c>
      <c r="AH37" s="3">
        <f t="shared" si="8"/>
        <v>1</v>
      </c>
      <c r="AI37" s="3">
        <f t="shared" si="9"/>
        <v>1</v>
      </c>
      <c r="AJ37" s="3">
        <f t="shared" si="10"/>
        <v>0</v>
      </c>
      <c r="AK37" s="3">
        <f t="shared" si="11"/>
        <v>1</v>
      </c>
      <c r="AL37" s="3">
        <f t="shared" si="12"/>
        <v>1</v>
      </c>
      <c r="AM37" s="3">
        <f t="shared" si="13"/>
        <v>1</v>
      </c>
      <c r="AN37" s="3">
        <f t="shared" si="14"/>
        <v>1</v>
      </c>
      <c r="AO37" s="3">
        <f t="shared" si="15"/>
        <v>0</v>
      </c>
      <c r="AP37" s="3">
        <f t="shared" si="16"/>
        <v>0</v>
      </c>
      <c r="AQ37" s="3">
        <f t="shared" si="17"/>
        <v>0</v>
      </c>
      <c r="AR37" s="3">
        <f t="shared" si="18"/>
        <v>0</v>
      </c>
      <c r="AS37" s="3">
        <f t="shared" si="19"/>
        <v>0</v>
      </c>
      <c r="AT37" s="39">
        <v>0.5</v>
      </c>
      <c r="AU37" s="3">
        <f t="shared" si="20"/>
        <v>0</v>
      </c>
      <c r="AW37" s="39">
        <v>0.5</v>
      </c>
      <c r="AX37" s="3" t="e">
        <f t="shared" si="22"/>
        <v>#N/A</v>
      </c>
    </row>
    <row r="38" spans="1:50" x14ac:dyDescent="0.25">
      <c r="A38" s="8" t="s">
        <v>59</v>
      </c>
      <c r="B38" s="4">
        <f t="shared" si="0"/>
        <v>9.5</v>
      </c>
      <c r="C38" s="5">
        <f t="shared" si="1"/>
        <v>1</v>
      </c>
      <c r="D38" s="28" t="s">
        <v>399</v>
      </c>
      <c r="E38" s="4" t="s">
        <v>410</v>
      </c>
      <c r="F38" s="4" t="s">
        <v>401</v>
      </c>
      <c r="G38" s="4" t="s">
        <v>169</v>
      </c>
      <c r="H38" s="4" t="s">
        <v>411</v>
      </c>
      <c r="I38" s="4" t="s">
        <v>176</v>
      </c>
      <c r="J38" s="4" t="s">
        <v>124</v>
      </c>
      <c r="K38" s="4" t="s">
        <v>404</v>
      </c>
      <c r="L38" s="4" t="s">
        <v>405</v>
      </c>
      <c r="M38" s="4" t="s">
        <v>412</v>
      </c>
      <c r="N38" s="4" t="s">
        <v>406</v>
      </c>
      <c r="O38" s="4" t="s">
        <v>407</v>
      </c>
      <c r="P38" s="4" t="s">
        <v>418</v>
      </c>
      <c r="Q38" s="4" t="s">
        <v>112</v>
      </c>
      <c r="R38" s="4" t="s">
        <v>408</v>
      </c>
      <c r="S38" s="4" t="s">
        <v>409</v>
      </c>
      <c r="T38" s="4" t="s">
        <v>332</v>
      </c>
      <c r="U38" s="4" t="s">
        <v>413</v>
      </c>
      <c r="V38" s="38" t="s">
        <v>414</v>
      </c>
      <c r="W38" s="4" t="s">
        <v>415</v>
      </c>
      <c r="Y38" s="40" t="s">
        <v>112</v>
      </c>
      <c r="Z38" s="4" t="s">
        <v>410</v>
      </c>
      <c r="AB38" s="3">
        <f t="shared" si="2"/>
        <v>1</v>
      </c>
      <c r="AC38" s="3">
        <f t="shared" si="3"/>
        <v>1</v>
      </c>
      <c r="AD38" s="3">
        <f t="shared" si="4"/>
        <v>1</v>
      </c>
      <c r="AE38" s="3">
        <f t="shared" si="5"/>
        <v>0</v>
      </c>
      <c r="AF38" s="3">
        <f t="shared" si="6"/>
        <v>0</v>
      </c>
      <c r="AG38" s="3">
        <f t="shared" si="7"/>
        <v>0</v>
      </c>
      <c r="AH38" s="3">
        <f t="shared" si="8"/>
        <v>1</v>
      </c>
      <c r="AI38" s="3">
        <f t="shared" si="9"/>
        <v>1</v>
      </c>
      <c r="AJ38" s="3">
        <f t="shared" si="10"/>
        <v>0</v>
      </c>
      <c r="AK38" s="3">
        <f t="shared" si="11"/>
        <v>0</v>
      </c>
      <c r="AL38" s="3">
        <f t="shared" si="12"/>
        <v>1</v>
      </c>
      <c r="AM38" s="3">
        <f t="shared" si="13"/>
        <v>0</v>
      </c>
      <c r="AN38" s="3">
        <f t="shared" si="14"/>
        <v>1</v>
      </c>
      <c r="AO38" s="3">
        <f t="shared" si="15"/>
        <v>0</v>
      </c>
      <c r="AP38" s="3">
        <f t="shared" si="16"/>
        <v>0</v>
      </c>
      <c r="AQ38" s="3">
        <f t="shared" si="17"/>
        <v>1</v>
      </c>
      <c r="AR38" s="3">
        <f t="shared" si="18"/>
        <v>0</v>
      </c>
      <c r="AS38" s="3">
        <f t="shared" si="19"/>
        <v>1</v>
      </c>
      <c r="AT38" s="39">
        <v>0.5</v>
      </c>
      <c r="AU38" s="3">
        <f t="shared" si="20"/>
        <v>0</v>
      </c>
      <c r="AW38" s="3" t="e">
        <f t="shared" si="21"/>
        <v>#N/A</v>
      </c>
      <c r="AX38" s="3">
        <f t="shared" si="22"/>
        <v>1</v>
      </c>
    </row>
    <row r="39" spans="1:50" x14ac:dyDescent="0.25">
      <c r="A39" s="8" t="s">
        <v>77</v>
      </c>
      <c r="B39" s="4">
        <f t="shared" si="0"/>
        <v>8.5</v>
      </c>
      <c r="C39" s="5">
        <f t="shared" si="1"/>
        <v>2</v>
      </c>
      <c r="D39" s="28" t="s">
        <v>126</v>
      </c>
      <c r="E39" s="4" t="s">
        <v>410</v>
      </c>
      <c r="F39" s="4" t="s">
        <v>401</v>
      </c>
      <c r="G39" s="4" t="s">
        <v>169</v>
      </c>
      <c r="H39" s="4" t="s">
        <v>403</v>
      </c>
      <c r="I39" s="4" t="s">
        <v>176</v>
      </c>
      <c r="J39" s="4" t="s">
        <v>417</v>
      </c>
      <c r="K39" s="4" t="s">
        <v>404</v>
      </c>
      <c r="L39" s="4" t="s">
        <v>405</v>
      </c>
      <c r="M39" s="4" t="s">
        <v>412</v>
      </c>
      <c r="N39" s="4" t="s">
        <v>272</v>
      </c>
      <c r="O39" s="4" t="s">
        <v>407</v>
      </c>
      <c r="P39" s="4" t="s">
        <v>239</v>
      </c>
      <c r="Q39" s="4" t="s">
        <v>177</v>
      </c>
      <c r="R39" s="4" t="s">
        <v>290</v>
      </c>
      <c r="S39" s="4" t="s">
        <v>409</v>
      </c>
      <c r="T39" s="4" t="s">
        <v>332</v>
      </c>
      <c r="U39" s="4" t="s">
        <v>413</v>
      </c>
      <c r="V39" s="38" t="s">
        <v>286</v>
      </c>
      <c r="W39" s="4" t="s">
        <v>415</v>
      </c>
      <c r="Y39" s="4" t="s">
        <v>404</v>
      </c>
      <c r="Z39" s="4" t="s">
        <v>410</v>
      </c>
      <c r="AB39" s="3">
        <f t="shared" si="2"/>
        <v>0</v>
      </c>
      <c r="AC39" s="3">
        <f t="shared" si="3"/>
        <v>1</v>
      </c>
      <c r="AD39" s="3">
        <f t="shared" si="4"/>
        <v>1</v>
      </c>
      <c r="AE39" s="3">
        <f t="shared" si="5"/>
        <v>0</v>
      </c>
      <c r="AF39" s="3">
        <f t="shared" si="6"/>
        <v>1</v>
      </c>
      <c r="AG39" s="3">
        <f t="shared" si="7"/>
        <v>0</v>
      </c>
      <c r="AH39" s="3">
        <f t="shared" si="8"/>
        <v>0</v>
      </c>
      <c r="AI39" s="3">
        <f t="shared" si="9"/>
        <v>1</v>
      </c>
      <c r="AJ39" s="3">
        <f t="shared" si="10"/>
        <v>0</v>
      </c>
      <c r="AK39" s="3">
        <f t="shared" si="11"/>
        <v>0</v>
      </c>
      <c r="AL39" s="3">
        <f t="shared" si="12"/>
        <v>0</v>
      </c>
      <c r="AM39" s="3">
        <f t="shared" si="13"/>
        <v>0</v>
      </c>
      <c r="AN39" s="3">
        <f t="shared" si="14"/>
        <v>0</v>
      </c>
      <c r="AO39" s="3">
        <f t="shared" si="15"/>
        <v>1</v>
      </c>
      <c r="AP39" s="3">
        <f t="shared" si="16"/>
        <v>1</v>
      </c>
      <c r="AQ39" s="3">
        <f t="shared" si="17"/>
        <v>1</v>
      </c>
      <c r="AR39" s="3">
        <f t="shared" si="18"/>
        <v>0</v>
      </c>
      <c r="AS39" s="3">
        <f t="shared" si="19"/>
        <v>1</v>
      </c>
      <c r="AT39" s="39">
        <v>0.5</v>
      </c>
      <c r="AU39" s="3">
        <f t="shared" si="20"/>
        <v>0</v>
      </c>
      <c r="AW39" s="3">
        <f t="shared" si="21"/>
        <v>1</v>
      </c>
      <c r="AX39" s="3">
        <f t="shared" si="22"/>
        <v>1</v>
      </c>
    </row>
    <row r="40" spans="1:50" ht="15.75" thickBot="1" x14ac:dyDescent="0.3">
      <c r="A40" s="29" t="s">
        <v>55</v>
      </c>
      <c r="B40" s="6">
        <f t="shared" si="0"/>
        <v>9.5</v>
      </c>
      <c r="C40" s="7">
        <f t="shared" si="1"/>
        <v>0</v>
      </c>
      <c r="D40" s="28" t="str">
        <f>IF(D50&gt;0.5, D46, D47)</f>
        <v>BOIS (-23.5)</v>
      </c>
      <c r="E40" s="4" t="str">
        <f t="shared" ref="E40:W40" si="23">IF(E50&gt;0.5, E46, E47)</f>
        <v>PSU</v>
      </c>
      <c r="F40" s="4" t="str">
        <f t="shared" si="23"/>
        <v>MIA (-20.5)</v>
      </c>
      <c r="G40" s="4" t="str">
        <f t="shared" si="23"/>
        <v>MISS (-7)</v>
      </c>
      <c r="H40" s="4" t="str">
        <f t="shared" si="23"/>
        <v>ARMY (-23.5)</v>
      </c>
      <c r="I40" s="4" t="str">
        <f t="shared" si="23"/>
        <v>ILL</v>
      </c>
      <c r="J40" s="4" t="str">
        <f t="shared" si="23"/>
        <v>VAND</v>
      </c>
      <c r="K40" s="4" t="str">
        <f t="shared" si="23"/>
        <v>ORE (-14.5)</v>
      </c>
      <c r="L40" s="4" t="str">
        <f t="shared" si="23"/>
        <v>UGA (-16.5)</v>
      </c>
      <c r="M40" s="4" t="str">
        <f t="shared" si="23"/>
        <v>ISU (-14.5)</v>
      </c>
      <c r="N40" s="4" t="str">
        <f t="shared" si="23"/>
        <v>IU (-7.5)</v>
      </c>
      <c r="O40" s="4" t="str">
        <f t="shared" si="23"/>
        <v>KSU (-12.5)</v>
      </c>
      <c r="P40" s="4" t="str">
        <f t="shared" si="23"/>
        <v>ASU (-3)</v>
      </c>
      <c r="Q40" s="4" t="str">
        <f t="shared" si="23"/>
        <v>TAMU (-2.5)</v>
      </c>
      <c r="R40" s="4" t="str">
        <f t="shared" si="23"/>
        <v>CLEM (-10.5)</v>
      </c>
      <c r="S40" s="4" t="str">
        <f t="shared" si="23"/>
        <v>IOWA (-3)</v>
      </c>
      <c r="T40" s="4" t="str">
        <f t="shared" si="23"/>
        <v>TENN (-15.5)</v>
      </c>
      <c r="U40" s="4" t="str">
        <f t="shared" si="23"/>
        <v>SMU (-7.5)</v>
      </c>
      <c r="V40" s="38" t="str">
        <f t="shared" si="23"/>
        <v>BAYL (-3)</v>
      </c>
      <c r="W40" s="4" t="str">
        <f t="shared" si="23"/>
        <v>USC (-2.5)</v>
      </c>
      <c r="Y40" s="40" t="s">
        <v>112</v>
      </c>
      <c r="Z40" s="40" t="s">
        <v>176</v>
      </c>
      <c r="AB40" s="3">
        <f t="shared" si="2"/>
        <v>1</v>
      </c>
      <c r="AC40" s="3">
        <f t="shared" si="3"/>
        <v>0</v>
      </c>
      <c r="AD40" s="3">
        <f t="shared" si="4"/>
        <v>1</v>
      </c>
      <c r="AE40" s="3">
        <f t="shared" si="5"/>
        <v>1</v>
      </c>
      <c r="AF40" s="3">
        <f t="shared" si="6"/>
        <v>0</v>
      </c>
      <c r="AG40" s="3">
        <f t="shared" si="7"/>
        <v>0</v>
      </c>
      <c r="AH40" s="3">
        <f t="shared" si="8"/>
        <v>1</v>
      </c>
      <c r="AI40" s="3">
        <f t="shared" si="9"/>
        <v>1</v>
      </c>
      <c r="AJ40" s="3">
        <f t="shared" si="10"/>
        <v>0</v>
      </c>
      <c r="AK40" s="3">
        <f t="shared" si="11"/>
        <v>0</v>
      </c>
      <c r="AL40" s="3">
        <f t="shared" si="12"/>
        <v>1</v>
      </c>
      <c r="AM40" s="3">
        <f t="shared" si="13"/>
        <v>0</v>
      </c>
      <c r="AN40" s="3">
        <f t="shared" si="14"/>
        <v>1</v>
      </c>
      <c r="AO40" s="3">
        <f t="shared" si="15"/>
        <v>0</v>
      </c>
      <c r="AP40" s="3">
        <f t="shared" si="16"/>
        <v>0</v>
      </c>
      <c r="AQ40" s="3">
        <f t="shared" si="17"/>
        <v>1</v>
      </c>
      <c r="AR40" s="3">
        <f t="shared" si="18"/>
        <v>0</v>
      </c>
      <c r="AS40" s="3">
        <f t="shared" si="19"/>
        <v>1</v>
      </c>
      <c r="AT40" s="39">
        <v>0.5</v>
      </c>
      <c r="AU40" s="3">
        <f t="shared" si="20"/>
        <v>0</v>
      </c>
      <c r="AW40" s="3" t="e">
        <f t="shared" si="21"/>
        <v>#N/A</v>
      </c>
      <c r="AX40" s="3" t="e">
        <f t="shared" si="22"/>
        <v>#N/A</v>
      </c>
    </row>
    <row r="41" spans="1:50" x14ac:dyDescent="0.25">
      <c r="A41" s="3" t="s">
        <v>141</v>
      </c>
      <c r="B41" s="46" t="s">
        <v>322</v>
      </c>
    </row>
    <row r="42" spans="1:50" x14ac:dyDescent="0.25">
      <c r="D42" s="4" t="s">
        <v>399</v>
      </c>
      <c r="E42" s="4" t="s">
        <v>410</v>
      </c>
      <c r="F42" s="4" t="s">
        <v>401</v>
      </c>
      <c r="G42" s="4" t="s">
        <v>402</v>
      </c>
      <c r="H42" s="4" t="s">
        <v>403</v>
      </c>
      <c r="I42" s="4" t="s">
        <v>416</v>
      </c>
      <c r="J42" s="4" t="s">
        <v>124</v>
      </c>
      <c r="K42" s="4" t="s">
        <v>404</v>
      </c>
      <c r="L42" s="4" t="s">
        <v>127</v>
      </c>
      <c r="M42" s="4" t="s">
        <v>168</v>
      </c>
      <c r="N42" s="4" t="s">
        <v>406</v>
      </c>
      <c r="O42" s="4" t="s">
        <v>165</v>
      </c>
      <c r="P42" s="4" t="s">
        <v>418</v>
      </c>
      <c r="Q42" s="4" t="s">
        <v>177</v>
      </c>
      <c r="R42" s="4" t="s">
        <v>290</v>
      </c>
      <c r="S42" s="4" t="s">
        <v>409</v>
      </c>
      <c r="T42" s="4" t="s">
        <v>263</v>
      </c>
      <c r="U42" s="4" t="s">
        <v>413</v>
      </c>
      <c r="V42" s="38" t="s">
        <v>140</v>
      </c>
      <c r="W42" s="4" t="s">
        <v>327</v>
      </c>
    </row>
    <row r="43" spans="1:50" x14ac:dyDescent="0.25">
      <c r="A43"/>
      <c r="D43" s="3">
        <v>1</v>
      </c>
      <c r="E43" s="3">
        <v>1</v>
      </c>
      <c r="F43" s="3">
        <v>1</v>
      </c>
      <c r="G43" s="3">
        <v>1</v>
      </c>
      <c r="H43" s="3">
        <v>1</v>
      </c>
      <c r="I43" s="3">
        <v>1</v>
      </c>
      <c r="J43" s="3">
        <v>1</v>
      </c>
      <c r="K43" s="3">
        <v>1</v>
      </c>
      <c r="L43" s="3">
        <v>1</v>
      </c>
      <c r="M43" s="3">
        <v>1</v>
      </c>
      <c r="N43" s="3">
        <v>1</v>
      </c>
      <c r="O43" s="3">
        <v>1</v>
      </c>
      <c r="P43" s="3">
        <v>1</v>
      </c>
      <c r="Q43" s="3">
        <v>1</v>
      </c>
      <c r="R43" s="3">
        <v>1</v>
      </c>
      <c r="S43" s="3">
        <v>1</v>
      </c>
      <c r="T43" s="3">
        <v>1</v>
      </c>
      <c r="U43" s="3">
        <v>1</v>
      </c>
      <c r="V43" s="3">
        <v>1</v>
      </c>
      <c r="W43" s="3">
        <v>1</v>
      </c>
    </row>
    <row r="45" spans="1:50" s="35" customFormat="1" x14ac:dyDescent="0.25">
      <c r="A45" s="33" t="s">
        <v>91</v>
      </c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</row>
    <row r="46" spans="1:50" x14ac:dyDescent="0.25">
      <c r="A46" s="36" t="s">
        <v>92</v>
      </c>
      <c r="D46" s="3" t="s">
        <v>399</v>
      </c>
      <c r="E46" s="3" t="s">
        <v>410</v>
      </c>
      <c r="F46" s="3" t="s">
        <v>401</v>
      </c>
      <c r="G46" s="3" t="s">
        <v>402</v>
      </c>
      <c r="H46" s="3" t="s">
        <v>411</v>
      </c>
      <c r="I46" s="3" t="s">
        <v>416</v>
      </c>
      <c r="J46" s="3" t="s">
        <v>417</v>
      </c>
      <c r="K46" s="3" t="s">
        <v>404</v>
      </c>
      <c r="L46" s="3" t="s">
        <v>405</v>
      </c>
      <c r="M46" s="3" t="s">
        <v>412</v>
      </c>
      <c r="N46" s="3" t="s">
        <v>406</v>
      </c>
      <c r="O46" s="3" t="s">
        <v>407</v>
      </c>
      <c r="P46" s="3" t="s">
        <v>418</v>
      </c>
      <c r="Q46" s="3" t="s">
        <v>112</v>
      </c>
      <c r="R46" s="3" t="s">
        <v>408</v>
      </c>
      <c r="S46" s="3" t="s">
        <v>409</v>
      </c>
      <c r="T46" s="3" t="s">
        <v>332</v>
      </c>
      <c r="U46" s="3" t="s">
        <v>413</v>
      </c>
      <c r="V46" s="3" t="s">
        <v>414</v>
      </c>
      <c r="W46" s="3" t="s">
        <v>415</v>
      </c>
      <c r="AV46"/>
      <c r="AW46"/>
      <c r="AX46"/>
    </row>
    <row r="47" spans="1:50" x14ac:dyDescent="0.25">
      <c r="A47" s="36" t="s">
        <v>93</v>
      </c>
      <c r="D47" s="3" t="s">
        <v>126</v>
      </c>
      <c r="E47" s="3" t="s">
        <v>400</v>
      </c>
      <c r="F47" s="3" t="s">
        <v>396</v>
      </c>
      <c r="G47" s="3" t="s">
        <v>169</v>
      </c>
      <c r="H47" s="3" t="s">
        <v>403</v>
      </c>
      <c r="I47" s="3" t="s">
        <v>176</v>
      </c>
      <c r="J47" s="3" t="s">
        <v>124</v>
      </c>
      <c r="K47" s="3" t="s">
        <v>170</v>
      </c>
      <c r="L47" s="3" t="s">
        <v>127</v>
      </c>
      <c r="M47" s="3" t="s">
        <v>168</v>
      </c>
      <c r="N47" s="3" t="s">
        <v>272</v>
      </c>
      <c r="O47" s="3" t="s">
        <v>165</v>
      </c>
      <c r="P47" s="3" t="s">
        <v>239</v>
      </c>
      <c r="Q47" s="3" t="s">
        <v>177</v>
      </c>
      <c r="R47" s="3" t="s">
        <v>290</v>
      </c>
      <c r="S47" s="3" t="s">
        <v>190</v>
      </c>
      <c r="T47" s="3" t="s">
        <v>263</v>
      </c>
      <c r="U47" s="3" t="s">
        <v>178</v>
      </c>
      <c r="V47" s="3" t="s">
        <v>286</v>
      </c>
      <c r="W47" s="3" t="s">
        <v>327</v>
      </c>
      <c r="AV47"/>
      <c r="AW47"/>
      <c r="AX47"/>
    </row>
    <row r="48" spans="1:50" x14ac:dyDescent="0.25">
      <c r="A48" s="36" t="s">
        <v>94</v>
      </c>
      <c r="D48" s="3">
        <f t="shared" ref="D48:W48" si="24">COUNTIF(D3:D39,D46)</f>
        <v>26</v>
      </c>
      <c r="E48" s="3">
        <f t="shared" si="24"/>
        <v>15</v>
      </c>
      <c r="F48" s="3">
        <f t="shared" si="24"/>
        <v>24</v>
      </c>
      <c r="G48" s="3">
        <f t="shared" si="24"/>
        <v>23</v>
      </c>
      <c r="H48" s="3">
        <f t="shared" si="24"/>
        <v>26</v>
      </c>
      <c r="I48" s="3">
        <f t="shared" si="24"/>
        <v>7</v>
      </c>
      <c r="J48" s="3">
        <f t="shared" si="24"/>
        <v>15</v>
      </c>
      <c r="K48" s="3">
        <f t="shared" si="24"/>
        <v>28</v>
      </c>
      <c r="L48" s="3">
        <f t="shared" si="24"/>
        <v>30</v>
      </c>
      <c r="M48" s="3">
        <f t="shared" si="24"/>
        <v>27</v>
      </c>
      <c r="N48" s="3">
        <f t="shared" si="24"/>
        <v>32</v>
      </c>
      <c r="O48" s="3">
        <f t="shared" si="24"/>
        <v>29</v>
      </c>
      <c r="P48" s="3">
        <f t="shared" si="24"/>
        <v>19</v>
      </c>
      <c r="Q48" s="3">
        <f t="shared" si="24"/>
        <v>30</v>
      </c>
      <c r="R48" s="3">
        <f t="shared" si="24"/>
        <v>34</v>
      </c>
      <c r="S48" s="3">
        <f t="shared" si="24"/>
        <v>30</v>
      </c>
      <c r="T48" s="3">
        <f t="shared" si="24"/>
        <v>30</v>
      </c>
      <c r="U48" s="3">
        <f t="shared" si="24"/>
        <v>22</v>
      </c>
      <c r="V48" s="3">
        <f t="shared" si="24"/>
        <v>25</v>
      </c>
      <c r="W48" s="3">
        <f t="shared" si="24"/>
        <v>25</v>
      </c>
      <c r="AV48"/>
      <c r="AW48"/>
      <c r="AX48"/>
    </row>
    <row r="49" spans="1:50" x14ac:dyDescent="0.25">
      <c r="A49" s="36" t="s">
        <v>95</v>
      </c>
      <c r="D49" s="3">
        <f t="shared" ref="D49:W49" si="25">COUNTIF(D3:D39,D47)</f>
        <v>8</v>
      </c>
      <c r="E49" s="3">
        <f t="shared" si="25"/>
        <v>21</v>
      </c>
      <c r="F49" s="3">
        <f t="shared" si="25"/>
        <v>12</v>
      </c>
      <c r="G49" s="3">
        <f t="shared" si="25"/>
        <v>13</v>
      </c>
      <c r="H49" s="3">
        <f t="shared" si="25"/>
        <v>10</v>
      </c>
      <c r="I49" s="3">
        <f t="shared" si="25"/>
        <v>29</v>
      </c>
      <c r="J49" s="3">
        <f t="shared" si="25"/>
        <v>21</v>
      </c>
      <c r="K49" s="3">
        <f t="shared" si="25"/>
        <v>8</v>
      </c>
      <c r="L49" s="3">
        <f t="shared" si="25"/>
        <v>6</v>
      </c>
      <c r="M49" s="3">
        <f t="shared" si="25"/>
        <v>9</v>
      </c>
      <c r="N49" s="3">
        <f t="shared" si="25"/>
        <v>4</v>
      </c>
      <c r="O49" s="3">
        <f t="shared" si="25"/>
        <v>7</v>
      </c>
      <c r="P49" s="3">
        <f t="shared" si="25"/>
        <v>16</v>
      </c>
      <c r="Q49" s="3">
        <f t="shared" si="25"/>
        <v>6</v>
      </c>
      <c r="R49" s="3">
        <f t="shared" si="25"/>
        <v>2</v>
      </c>
      <c r="S49" s="3">
        <f t="shared" si="25"/>
        <v>6</v>
      </c>
      <c r="T49" s="3">
        <f t="shared" si="25"/>
        <v>6</v>
      </c>
      <c r="U49" s="3">
        <f t="shared" si="25"/>
        <v>14</v>
      </c>
      <c r="V49" s="3">
        <f t="shared" si="25"/>
        <v>11</v>
      </c>
      <c r="W49" s="3">
        <f t="shared" si="25"/>
        <v>11</v>
      </c>
      <c r="AV49"/>
      <c r="AW49"/>
      <c r="AX49"/>
    </row>
    <row r="50" spans="1:50" x14ac:dyDescent="0.25">
      <c r="A50" s="36" t="s">
        <v>96</v>
      </c>
      <c r="D50" s="37">
        <f>D48/SUM(D48:D49)</f>
        <v>0.76470588235294112</v>
      </c>
      <c r="E50" s="37">
        <f t="shared" ref="E50:W50" si="26">E48/SUM(E48:E49)</f>
        <v>0.41666666666666669</v>
      </c>
      <c r="F50" s="37">
        <f t="shared" si="26"/>
        <v>0.66666666666666663</v>
      </c>
      <c r="G50" s="37">
        <f t="shared" si="26"/>
        <v>0.63888888888888884</v>
      </c>
      <c r="H50" s="37">
        <f t="shared" si="26"/>
        <v>0.72222222222222221</v>
      </c>
      <c r="I50" s="37">
        <f t="shared" si="26"/>
        <v>0.19444444444444445</v>
      </c>
      <c r="J50" s="37">
        <f t="shared" si="26"/>
        <v>0.41666666666666669</v>
      </c>
      <c r="K50" s="37">
        <f t="shared" si="26"/>
        <v>0.77777777777777779</v>
      </c>
      <c r="L50" s="37">
        <f t="shared" si="26"/>
        <v>0.83333333333333337</v>
      </c>
      <c r="M50" s="37">
        <f t="shared" si="26"/>
        <v>0.75</v>
      </c>
      <c r="N50" s="37">
        <f t="shared" si="26"/>
        <v>0.88888888888888884</v>
      </c>
      <c r="O50" s="37">
        <f t="shared" si="26"/>
        <v>0.80555555555555558</v>
      </c>
      <c r="P50" s="37">
        <f t="shared" si="26"/>
        <v>0.54285714285714282</v>
      </c>
      <c r="Q50" s="37">
        <f t="shared" si="26"/>
        <v>0.83333333333333337</v>
      </c>
      <c r="R50" s="37">
        <f t="shared" si="26"/>
        <v>0.94444444444444442</v>
      </c>
      <c r="S50" s="37">
        <f t="shared" si="26"/>
        <v>0.83333333333333337</v>
      </c>
      <c r="T50" s="37">
        <f t="shared" si="26"/>
        <v>0.83333333333333337</v>
      </c>
      <c r="U50" s="37">
        <f t="shared" si="26"/>
        <v>0.61111111111111116</v>
      </c>
      <c r="V50" s="37">
        <f t="shared" si="26"/>
        <v>0.69444444444444442</v>
      </c>
      <c r="W50" s="37">
        <f t="shared" si="26"/>
        <v>0.69444444444444442</v>
      </c>
      <c r="AV50"/>
      <c r="AW50"/>
      <c r="AX50"/>
    </row>
    <row r="51" spans="1:50" x14ac:dyDescent="0.25">
      <c r="AV51"/>
      <c r="AW51"/>
      <c r="AX51"/>
    </row>
    <row r="52" spans="1:50" s="35" customFormat="1" x14ac:dyDescent="0.25">
      <c r="A52" s="33" t="s">
        <v>36</v>
      </c>
      <c r="B52" s="39">
        <v>10.5</v>
      </c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</row>
  </sheetData>
  <conditionalFormatting sqref="D3:D40">
    <cfRule type="cellIs" dxfId="127" priority="453" operator="notEqual">
      <formula>$D$42</formula>
    </cfRule>
  </conditionalFormatting>
  <conditionalFormatting sqref="E3:E40">
    <cfRule type="cellIs" dxfId="126" priority="455" operator="notEqual">
      <formula>$E$42</formula>
    </cfRule>
  </conditionalFormatting>
  <conditionalFormatting sqref="F3:F40">
    <cfRule type="cellIs" dxfId="125" priority="457" operator="notEqual">
      <formula>$F$42</formula>
    </cfRule>
  </conditionalFormatting>
  <conditionalFormatting sqref="G3:G40">
    <cfRule type="cellIs" dxfId="124" priority="459" operator="notEqual">
      <formula>$G$42</formula>
    </cfRule>
  </conditionalFormatting>
  <conditionalFormatting sqref="H3:H40">
    <cfRule type="cellIs" dxfId="123" priority="461" operator="notEqual">
      <formula>$H$42</formula>
    </cfRule>
  </conditionalFormatting>
  <conditionalFormatting sqref="I3:I40">
    <cfRule type="cellIs" dxfId="122" priority="463" operator="notEqual">
      <formula>$I$42</formula>
    </cfRule>
  </conditionalFormatting>
  <conditionalFormatting sqref="J3:J40">
    <cfRule type="cellIs" dxfId="121" priority="465" operator="notEqual">
      <formula>$J$42</formula>
    </cfRule>
  </conditionalFormatting>
  <conditionalFormatting sqref="K3:K40">
    <cfRule type="cellIs" dxfId="120" priority="467" operator="notEqual">
      <formula>$K$42</formula>
    </cfRule>
  </conditionalFormatting>
  <conditionalFormatting sqref="L3:L40">
    <cfRule type="cellIs" dxfId="119" priority="469" operator="notEqual">
      <formula>$L$42</formula>
    </cfRule>
  </conditionalFormatting>
  <conditionalFormatting sqref="M3:M40">
    <cfRule type="cellIs" dxfId="118" priority="471" operator="notEqual">
      <formula>$M$42</formula>
    </cfRule>
  </conditionalFormatting>
  <conditionalFormatting sqref="N3:N40">
    <cfRule type="cellIs" dxfId="117" priority="473" operator="notEqual">
      <formula>$N$42</formula>
    </cfRule>
  </conditionalFormatting>
  <conditionalFormatting sqref="O3:O40">
    <cfRule type="cellIs" dxfId="116" priority="475" operator="notEqual">
      <formula>$O$42</formula>
    </cfRule>
  </conditionalFormatting>
  <conditionalFormatting sqref="P3:P40">
    <cfRule type="cellIs" dxfId="115" priority="477" operator="notEqual">
      <formula>$P$42</formula>
    </cfRule>
  </conditionalFormatting>
  <conditionalFormatting sqref="Q3:Q40">
    <cfRule type="cellIs" dxfId="114" priority="479" operator="notEqual">
      <formula>$Q$42</formula>
    </cfRule>
  </conditionalFormatting>
  <conditionalFormatting sqref="R3:R40">
    <cfRule type="cellIs" dxfId="113" priority="481" operator="notEqual">
      <formula>$R$42</formula>
    </cfRule>
  </conditionalFormatting>
  <conditionalFormatting sqref="S3:S40">
    <cfRule type="cellIs" dxfId="112" priority="483" operator="notEqual">
      <formula>$S$42</formula>
    </cfRule>
  </conditionalFormatting>
  <conditionalFormatting sqref="T3:T40">
    <cfRule type="cellIs" dxfId="111" priority="485" operator="notEqual">
      <formula>$T$42</formula>
    </cfRule>
  </conditionalFormatting>
  <conditionalFormatting sqref="U3:U40">
    <cfRule type="cellIs" dxfId="110" priority="487" operator="notEqual">
      <formula>$U$42</formula>
    </cfRule>
  </conditionalFormatting>
  <conditionalFormatting sqref="W3:W40">
    <cfRule type="cellIs" dxfId="109" priority="491" operator="notEqual">
      <formula>$W$42</formula>
    </cfRule>
  </conditionalFormatting>
  <pageMargins left="0.7" right="0.7" top="0.75" bottom="0.75" header="0.3" footer="0.3"/>
  <pageSetup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52"/>
  <sheetViews>
    <sheetView zoomScaleNormal="100" workbookViewId="0">
      <selection activeCell="F1" sqref="F1"/>
    </sheetView>
  </sheetViews>
  <sheetFormatPr defaultColWidth="8.85546875" defaultRowHeight="15" x14ac:dyDescent="0.25"/>
  <cols>
    <col min="1" max="1" width="19.7109375" style="1" customWidth="1"/>
    <col min="2" max="2" width="7.42578125" style="3" bestFit="1" customWidth="1"/>
    <col min="3" max="3" width="5.85546875" style="3" customWidth="1"/>
    <col min="4" max="4" width="10.85546875" style="3" bestFit="1" customWidth="1"/>
    <col min="5" max="5" width="9.140625" style="3" bestFit="1" customWidth="1"/>
    <col min="6" max="6" width="10.28515625" style="3" bestFit="1" customWidth="1"/>
    <col min="7" max="7" width="10" style="3" bestFit="1" customWidth="1"/>
    <col min="8" max="9" width="7.42578125" style="3" bestFit="1" customWidth="1"/>
    <col min="10" max="10" width="9.7109375" style="3" bestFit="1" customWidth="1"/>
    <col min="11" max="11" width="10.85546875" style="3" bestFit="1" customWidth="1"/>
    <col min="12" max="12" width="8" style="3" bestFit="1" customWidth="1"/>
    <col min="13" max="13" width="8.28515625" style="3" bestFit="1" customWidth="1"/>
    <col min="14" max="14" width="9.140625" style="3" bestFit="1" customWidth="1"/>
    <col min="15" max="15" width="12" style="3" bestFit="1" customWidth="1"/>
    <col min="16" max="16" width="10.42578125" style="3" bestFit="1" customWidth="1"/>
    <col min="17" max="17" width="8.28515625" style="3" bestFit="1" customWidth="1"/>
    <col min="18" max="19" width="9.42578125" style="3" bestFit="1" customWidth="1"/>
    <col min="20" max="21" width="9" style="3" bestFit="1" customWidth="1"/>
    <col min="22" max="22" width="8.28515625" style="3" bestFit="1" customWidth="1"/>
    <col min="23" max="23" width="8" style="3" bestFit="1" customWidth="1"/>
    <col min="24" max="24" width="2.7109375" style="3" customWidth="1"/>
    <col min="25" max="25" width="12" style="3" bestFit="1" customWidth="1"/>
    <col min="26" max="26" width="10.85546875" style="3" bestFit="1" customWidth="1"/>
    <col min="27" max="27" width="2.7109375" style="3" customWidth="1"/>
    <col min="28" max="42" width="2" style="3" bestFit="1" customWidth="1"/>
    <col min="43" max="47" width="2" style="3" customWidth="1"/>
    <col min="48" max="48" width="2.7109375" style="3" customWidth="1"/>
    <col min="49" max="50" width="5.42578125" style="3" bestFit="1" customWidth="1"/>
  </cols>
  <sheetData>
    <row r="1" spans="1:50" ht="15.75" x14ac:dyDescent="0.25">
      <c r="A1" s="24" t="s">
        <v>421</v>
      </c>
      <c r="B1" s="25"/>
    </row>
    <row r="2" spans="1:50" ht="15.75" thickBot="1" x14ac:dyDescent="0.3">
      <c r="A2" s="2"/>
      <c r="B2" s="2" t="s">
        <v>0</v>
      </c>
      <c r="C2" s="2" t="s">
        <v>1</v>
      </c>
      <c r="Y2" s="2" t="s">
        <v>1</v>
      </c>
    </row>
    <row r="3" spans="1:50" x14ac:dyDescent="0.25">
      <c r="A3" s="23" t="s">
        <v>73</v>
      </c>
      <c r="B3" s="26">
        <f t="shared" ref="B3:B40" si="0">SUM(AB3:AU3)</f>
        <v>10</v>
      </c>
      <c r="C3" s="27">
        <f t="shared" ref="C3:C40" si="1">COUNT(AW3:AX3)</f>
        <v>0</v>
      </c>
      <c r="D3" s="28" t="s">
        <v>216</v>
      </c>
      <c r="E3" s="4" t="s">
        <v>422</v>
      </c>
      <c r="F3" s="4" t="s">
        <v>127</v>
      </c>
      <c r="G3" s="4" t="s">
        <v>423</v>
      </c>
      <c r="H3" s="4" t="s">
        <v>170</v>
      </c>
      <c r="I3" s="4" t="s">
        <v>386</v>
      </c>
      <c r="J3" s="4" t="s">
        <v>424</v>
      </c>
      <c r="K3" s="4" t="s">
        <v>425</v>
      </c>
      <c r="L3" s="4" t="s">
        <v>426</v>
      </c>
      <c r="M3" s="4" t="s">
        <v>427</v>
      </c>
      <c r="N3" s="4" t="s">
        <v>379</v>
      </c>
      <c r="O3" s="4" t="s">
        <v>271</v>
      </c>
      <c r="P3" s="4" t="s">
        <v>239</v>
      </c>
      <c r="Q3" s="4" t="s">
        <v>304</v>
      </c>
      <c r="R3" s="4" t="s">
        <v>428</v>
      </c>
      <c r="S3" s="4" t="s">
        <v>429</v>
      </c>
      <c r="T3" s="4" t="s">
        <v>430</v>
      </c>
      <c r="U3" s="4" t="s">
        <v>431</v>
      </c>
      <c r="V3" s="4" t="s">
        <v>432</v>
      </c>
      <c r="W3" s="4" t="s">
        <v>331</v>
      </c>
      <c r="Y3" s="40" t="s">
        <v>379</v>
      </c>
      <c r="Z3" s="40" t="s">
        <v>331</v>
      </c>
      <c r="AB3" s="3">
        <f t="shared" ref="AB3:AB40" si="2">IF(D3=$D$42,1,0)</f>
        <v>0</v>
      </c>
      <c r="AC3" s="3">
        <f t="shared" ref="AC3:AC40" si="3">IF(E3=$E$42,1,0)</f>
        <v>0</v>
      </c>
      <c r="AD3" s="3">
        <f t="shared" ref="AD3:AD40" si="4">IF(F3=$F$42,1,0)</f>
        <v>0</v>
      </c>
      <c r="AE3" s="3">
        <f t="shared" ref="AE3:AE40" si="5">IF(G3=$G$42,1,0)</f>
        <v>0</v>
      </c>
      <c r="AF3" s="3">
        <f t="shared" ref="AF3:AF40" si="6">IF(H3=$H$42,1,0)</f>
        <v>1</v>
      </c>
      <c r="AG3" s="3">
        <f t="shared" ref="AG3:AG40" si="7">IF(I3=$I$42,1,0)</f>
        <v>1</v>
      </c>
      <c r="AH3" s="3">
        <f t="shared" ref="AH3:AH40" si="8">IF(J3=$J$42,1,0)</f>
        <v>1</v>
      </c>
      <c r="AI3" s="3">
        <f t="shared" ref="AI3:AI40" si="9">IF(K3=$K$42,1,0)</f>
        <v>1</v>
      </c>
      <c r="AJ3" s="3">
        <f t="shared" ref="AJ3:AJ40" si="10">IF(L3=$L$42,1,0)</f>
        <v>1</v>
      </c>
      <c r="AK3" s="3">
        <f t="shared" ref="AK3:AK40" si="11">IF(M3=$M$42,1,0)</f>
        <v>1</v>
      </c>
      <c r="AL3" s="3">
        <f t="shared" ref="AL3:AL40" si="12">IF(N3=$N$42,1,0)</f>
        <v>0</v>
      </c>
      <c r="AM3" s="3">
        <f t="shared" ref="AM3:AM40" si="13">IF(O3=$O$42,1,0)</f>
        <v>1</v>
      </c>
      <c r="AN3" s="3">
        <f t="shared" ref="AN3:AN40" si="14">IF(P3=$P$42,1,0)</f>
        <v>0</v>
      </c>
      <c r="AO3" s="3">
        <f t="shared" ref="AO3:AO40" si="15">IF(Q3=$Q$42,1,0)</f>
        <v>0</v>
      </c>
      <c r="AP3" s="3">
        <f t="shared" ref="AP3:AP40" si="16">IF(R3=$R$42,1,0)</f>
        <v>1</v>
      </c>
      <c r="AQ3" s="3">
        <f t="shared" ref="AQ3:AQ40" si="17">IF(S3=$S$42,1,0)</f>
        <v>1</v>
      </c>
      <c r="AR3" s="3">
        <f t="shared" ref="AR3:AR40" si="18">IF(T3=$T$42,1,0)</f>
        <v>1</v>
      </c>
      <c r="AS3" s="3">
        <f t="shared" ref="AS3:AS40" si="19">IF(U3=$U$42,1,0)</f>
        <v>0</v>
      </c>
      <c r="AT3" s="3">
        <f t="shared" ref="AT3:AT40" si="20">IF(V3=$V$42,1,0)</f>
        <v>0</v>
      </c>
      <c r="AU3" s="3">
        <f t="shared" ref="AU3:AU40" si="21">IF(W3=$W$42,1,0)</f>
        <v>0</v>
      </c>
      <c r="AW3" s="3" t="e">
        <f t="shared" ref="AW3:AW40" si="22">HLOOKUP(Y3,$D$42:$W$43,2,FALSE)</f>
        <v>#N/A</v>
      </c>
      <c r="AX3" s="3" t="e">
        <f t="shared" ref="AX3:AX40" si="23">HLOOKUP(Z3,$D$42:$W$43,2,FALSE)</f>
        <v>#N/A</v>
      </c>
    </row>
    <row r="4" spans="1:50" x14ac:dyDescent="0.25">
      <c r="A4" s="8" t="s">
        <v>61</v>
      </c>
      <c r="B4" s="4">
        <f t="shared" si="0"/>
        <v>10</v>
      </c>
      <c r="C4" s="5">
        <f t="shared" si="1"/>
        <v>1</v>
      </c>
      <c r="D4" s="28" t="s">
        <v>156</v>
      </c>
      <c r="E4" s="4" t="s">
        <v>422</v>
      </c>
      <c r="F4" s="4" t="s">
        <v>433</v>
      </c>
      <c r="G4" s="4" t="s">
        <v>423</v>
      </c>
      <c r="H4" s="4" t="s">
        <v>434</v>
      </c>
      <c r="I4" s="4" t="s">
        <v>343</v>
      </c>
      <c r="J4" s="4" t="s">
        <v>424</v>
      </c>
      <c r="K4" s="4" t="s">
        <v>425</v>
      </c>
      <c r="L4" s="4" t="s">
        <v>168</v>
      </c>
      <c r="M4" s="4" t="s">
        <v>427</v>
      </c>
      <c r="N4" s="4" t="s">
        <v>379</v>
      </c>
      <c r="O4" s="4" t="s">
        <v>435</v>
      </c>
      <c r="P4" s="4" t="s">
        <v>436</v>
      </c>
      <c r="Q4" s="4" t="s">
        <v>437</v>
      </c>
      <c r="R4" s="4" t="s">
        <v>428</v>
      </c>
      <c r="S4" s="4" t="s">
        <v>429</v>
      </c>
      <c r="T4" s="4" t="s">
        <v>430</v>
      </c>
      <c r="U4" s="4" t="s">
        <v>431</v>
      </c>
      <c r="V4" s="4" t="s">
        <v>432</v>
      </c>
      <c r="W4" s="4" t="s">
        <v>331</v>
      </c>
      <c r="Y4" s="40" t="s">
        <v>331</v>
      </c>
      <c r="Z4" s="4" t="s">
        <v>429</v>
      </c>
      <c r="AB4" s="3">
        <f t="shared" si="2"/>
        <v>1</v>
      </c>
      <c r="AC4" s="3">
        <f t="shared" si="3"/>
        <v>0</v>
      </c>
      <c r="AD4" s="3">
        <f t="shared" si="4"/>
        <v>1</v>
      </c>
      <c r="AE4" s="3">
        <f t="shared" si="5"/>
        <v>0</v>
      </c>
      <c r="AF4" s="3">
        <f t="shared" si="6"/>
        <v>0</v>
      </c>
      <c r="AG4" s="3">
        <f t="shared" si="7"/>
        <v>0</v>
      </c>
      <c r="AH4" s="3">
        <f t="shared" si="8"/>
        <v>1</v>
      </c>
      <c r="AI4" s="3">
        <f t="shared" si="9"/>
        <v>1</v>
      </c>
      <c r="AJ4" s="3">
        <f t="shared" si="10"/>
        <v>0</v>
      </c>
      <c r="AK4" s="3">
        <f t="shared" si="11"/>
        <v>1</v>
      </c>
      <c r="AL4" s="3">
        <f t="shared" si="12"/>
        <v>0</v>
      </c>
      <c r="AM4" s="3">
        <f t="shared" si="13"/>
        <v>0</v>
      </c>
      <c r="AN4" s="3">
        <f t="shared" si="14"/>
        <v>1</v>
      </c>
      <c r="AO4" s="3">
        <f t="shared" si="15"/>
        <v>1</v>
      </c>
      <c r="AP4" s="3">
        <f t="shared" si="16"/>
        <v>1</v>
      </c>
      <c r="AQ4" s="3">
        <f t="shared" si="17"/>
        <v>1</v>
      </c>
      <c r="AR4" s="3">
        <f t="shared" si="18"/>
        <v>1</v>
      </c>
      <c r="AS4" s="3">
        <f t="shared" si="19"/>
        <v>0</v>
      </c>
      <c r="AT4" s="3">
        <f t="shared" si="20"/>
        <v>0</v>
      </c>
      <c r="AU4" s="3">
        <f t="shared" si="21"/>
        <v>0</v>
      </c>
      <c r="AW4" s="3" t="e">
        <f t="shared" si="22"/>
        <v>#N/A</v>
      </c>
      <c r="AX4" s="3">
        <f t="shared" si="23"/>
        <v>1</v>
      </c>
    </row>
    <row r="5" spans="1:50" x14ac:dyDescent="0.25">
      <c r="A5" s="8" t="s">
        <v>80</v>
      </c>
      <c r="B5" s="4">
        <f t="shared" si="0"/>
        <v>11</v>
      </c>
      <c r="C5" s="5">
        <f t="shared" si="1"/>
        <v>1</v>
      </c>
      <c r="D5" s="28" t="s">
        <v>156</v>
      </c>
      <c r="E5" s="4" t="s">
        <v>422</v>
      </c>
      <c r="F5" s="4" t="s">
        <v>433</v>
      </c>
      <c r="G5" s="4" t="s">
        <v>423</v>
      </c>
      <c r="H5" s="4" t="s">
        <v>434</v>
      </c>
      <c r="I5" s="4" t="s">
        <v>343</v>
      </c>
      <c r="J5" s="4" t="s">
        <v>424</v>
      </c>
      <c r="K5" s="4" t="s">
        <v>425</v>
      </c>
      <c r="L5" s="4" t="s">
        <v>426</v>
      </c>
      <c r="M5" s="4" t="s">
        <v>427</v>
      </c>
      <c r="N5" s="4" t="s">
        <v>379</v>
      </c>
      <c r="O5" s="4" t="s">
        <v>435</v>
      </c>
      <c r="P5" s="4" t="s">
        <v>436</v>
      </c>
      <c r="Q5" s="4" t="s">
        <v>437</v>
      </c>
      <c r="R5" s="4" t="s">
        <v>428</v>
      </c>
      <c r="S5" s="4" t="s">
        <v>429</v>
      </c>
      <c r="T5" s="4" t="s">
        <v>430</v>
      </c>
      <c r="U5" s="4" t="s">
        <v>431</v>
      </c>
      <c r="V5" s="4" t="s">
        <v>432</v>
      </c>
      <c r="W5" s="4" t="s">
        <v>331</v>
      </c>
      <c r="Y5" s="4" t="s">
        <v>433</v>
      </c>
      <c r="Z5" s="40" t="s">
        <v>423</v>
      </c>
      <c r="AB5" s="3">
        <f t="shared" si="2"/>
        <v>1</v>
      </c>
      <c r="AC5" s="3">
        <f t="shared" si="3"/>
        <v>0</v>
      </c>
      <c r="AD5" s="3">
        <f t="shared" si="4"/>
        <v>1</v>
      </c>
      <c r="AE5" s="3">
        <f t="shared" si="5"/>
        <v>0</v>
      </c>
      <c r="AF5" s="3">
        <f t="shared" si="6"/>
        <v>0</v>
      </c>
      <c r="AG5" s="3">
        <f t="shared" si="7"/>
        <v>0</v>
      </c>
      <c r="AH5" s="3">
        <f t="shared" si="8"/>
        <v>1</v>
      </c>
      <c r="AI5" s="3">
        <f t="shared" si="9"/>
        <v>1</v>
      </c>
      <c r="AJ5" s="3">
        <f t="shared" si="10"/>
        <v>1</v>
      </c>
      <c r="AK5" s="3">
        <f t="shared" si="11"/>
        <v>1</v>
      </c>
      <c r="AL5" s="3">
        <f t="shared" si="12"/>
        <v>0</v>
      </c>
      <c r="AM5" s="3">
        <f t="shared" si="13"/>
        <v>0</v>
      </c>
      <c r="AN5" s="3">
        <f t="shared" si="14"/>
        <v>1</v>
      </c>
      <c r="AO5" s="3">
        <f t="shared" si="15"/>
        <v>1</v>
      </c>
      <c r="AP5" s="3">
        <f t="shared" si="16"/>
        <v>1</v>
      </c>
      <c r="AQ5" s="3">
        <f t="shared" si="17"/>
        <v>1</v>
      </c>
      <c r="AR5" s="3">
        <f t="shared" si="18"/>
        <v>1</v>
      </c>
      <c r="AS5" s="3">
        <f t="shared" si="19"/>
        <v>0</v>
      </c>
      <c r="AT5" s="3">
        <f t="shared" si="20"/>
        <v>0</v>
      </c>
      <c r="AU5" s="3">
        <f t="shared" si="21"/>
        <v>0</v>
      </c>
      <c r="AW5" s="3">
        <f t="shared" si="22"/>
        <v>1</v>
      </c>
      <c r="AX5" s="3" t="e">
        <f t="shared" si="23"/>
        <v>#N/A</v>
      </c>
    </row>
    <row r="6" spans="1:50" x14ac:dyDescent="0.25">
      <c r="A6" s="8" t="s">
        <v>66</v>
      </c>
      <c r="B6" s="4">
        <f t="shared" si="0"/>
        <v>9</v>
      </c>
      <c r="C6" s="5">
        <f t="shared" si="1"/>
        <v>0</v>
      </c>
      <c r="D6" s="28" t="s">
        <v>156</v>
      </c>
      <c r="E6" s="4" t="s">
        <v>422</v>
      </c>
      <c r="F6" s="4" t="s">
        <v>433</v>
      </c>
      <c r="G6" s="4" t="s">
        <v>423</v>
      </c>
      <c r="H6" s="4" t="s">
        <v>434</v>
      </c>
      <c r="I6" s="4" t="s">
        <v>343</v>
      </c>
      <c r="J6" s="4" t="s">
        <v>424</v>
      </c>
      <c r="K6" s="4" t="s">
        <v>425</v>
      </c>
      <c r="L6" s="4" t="s">
        <v>426</v>
      </c>
      <c r="M6" s="4" t="s">
        <v>427</v>
      </c>
      <c r="N6" s="4" t="s">
        <v>379</v>
      </c>
      <c r="O6" s="4" t="s">
        <v>435</v>
      </c>
      <c r="P6" s="4" t="s">
        <v>239</v>
      </c>
      <c r="Q6" s="4" t="s">
        <v>437</v>
      </c>
      <c r="R6" s="4" t="s">
        <v>346</v>
      </c>
      <c r="S6" s="4" t="s">
        <v>429</v>
      </c>
      <c r="T6" s="4" t="s">
        <v>430</v>
      </c>
      <c r="U6" s="4" t="s">
        <v>431</v>
      </c>
      <c r="V6" s="4" t="s">
        <v>432</v>
      </c>
      <c r="W6" s="4" t="s">
        <v>331</v>
      </c>
      <c r="Y6" s="40" t="s">
        <v>431</v>
      </c>
      <c r="Z6" s="40" t="s">
        <v>432</v>
      </c>
      <c r="AB6" s="3">
        <f t="shared" si="2"/>
        <v>1</v>
      </c>
      <c r="AC6" s="3">
        <f t="shared" si="3"/>
        <v>0</v>
      </c>
      <c r="AD6" s="3">
        <f t="shared" si="4"/>
        <v>1</v>
      </c>
      <c r="AE6" s="3">
        <f t="shared" si="5"/>
        <v>0</v>
      </c>
      <c r="AF6" s="3">
        <f t="shared" si="6"/>
        <v>0</v>
      </c>
      <c r="AG6" s="3">
        <f t="shared" si="7"/>
        <v>0</v>
      </c>
      <c r="AH6" s="3">
        <f t="shared" si="8"/>
        <v>1</v>
      </c>
      <c r="AI6" s="3">
        <f t="shared" si="9"/>
        <v>1</v>
      </c>
      <c r="AJ6" s="3">
        <f t="shared" si="10"/>
        <v>1</v>
      </c>
      <c r="AK6" s="3">
        <f t="shared" si="11"/>
        <v>1</v>
      </c>
      <c r="AL6" s="3">
        <f t="shared" si="12"/>
        <v>0</v>
      </c>
      <c r="AM6" s="3">
        <f t="shared" si="13"/>
        <v>0</v>
      </c>
      <c r="AN6" s="3">
        <f t="shared" si="14"/>
        <v>0</v>
      </c>
      <c r="AO6" s="3">
        <f t="shared" si="15"/>
        <v>1</v>
      </c>
      <c r="AP6" s="3">
        <f t="shared" si="16"/>
        <v>0</v>
      </c>
      <c r="AQ6" s="3">
        <f t="shared" si="17"/>
        <v>1</v>
      </c>
      <c r="AR6" s="3">
        <f t="shared" si="18"/>
        <v>1</v>
      </c>
      <c r="AS6" s="3">
        <f t="shared" si="19"/>
        <v>0</v>
      </c>
      <c r="AT6" s="3">
        <f t="shared" si="20"/>
        <v>0</v>
      </c>
      <c r="AU6" s="3">
        <f t="shared" si="21"/>
        <v>0</v>
      </c>
      <c r="AW6" s="3" t="e">
        <f t="shared" si="22"/>
        <v>#N/A</v>
      </c>
      <c r="AX6" s="3" t="e">
        <f t="shared" si="23"/>
        <v>#N/A</v>
      </c>
    </row>
    <row r="7" spans="1:50" x14ac:dyDescent="0.25">
      <c r="A7" s="8" t="s">
        <v>76</v>
      </c>
      <c r="B7" s="4">
        <f t="shared" si="0"/>
        <v>9</v>
      </c>
      <c r="C7" s="5">
        <f t="shared" si="1"/>
        <v>1</v>
      </c>
      <c r="D7" s="28" t="s">
        <v>156</v>
      </c>
      <c r="E7" s="4" t="s">
        <v>237</v>
      </c>
      <c r="F7" s="4" t="s">
        <v>127</v>
      </c>
      <c r="G7" s="4" t="s">
        <v>423</v>
      </c>
      <c r="H7" s="4" t="s">
        <v>434</v>
      </c>
      <c r="I7" s="4" t="s">
        <v>343</v>
      </c>
      <c r="J7" s="4" t="s">
        <v>424</v>
      </c>
      <c r="K7" s="4" t="s">
        <v>289</v>
      </c>
      <c r="L7" s="4" t="s">
        <v>426</v>
      </c>
      <c r="M7" s="4" t="s">
        <v>124</v>
      </c>
      <c r="N7" s="4" t="s">
        <v>379</v>
      </c>
      <c r="O7" s="4" t="s">
        <v>435</v>
      </c>
      <c r="P7" s="4" t="s">
        <v>239</v>
      </c>
      <c r="Q7" s="4" t="s">
        <v>437</v>
      </c>
      <c r="R7" s="4" t="s">
        <v>428</v>
      </c>
      <c r="S7" s="4" t="s">
        <v>429</v>
      </c>
      <c r="T7" s="4" t="s">
        <v>430</v>
      </c>
      <c r="U7" s="4" t="s">
        <v>438</v>
      </c>
      <c r="V7" s="4" t="s">
        <v>432</v>
      </c>
      <c r="W7" s="4" t="s">
        <v>331</v>
      </c>
      <c r="Y7" s="40" t="s">
        <v>331</v>
      </c>
      <c r="Z7" s="4" t="s">
        <v>426</v>
      </c>
      <c r="AB7" s="3">
        <f t="shared" si="2"/>
        <v>1</v>
      </c>
      <c r="AC7" s="3">
        <f t="shared" si="3"/>
        <v>1</v>
      </c>
      <c r="AD7" s="3">
        <f t="shared" si="4"/>
        <v>0</v>
      </c>
      <c r="AE7" s="3">
        <f t="shared" si="5"/>
        <v>0</v>
      </c>
      <c r="AF7" s="3">
        <f t="shared" si="6"/>
        <v>0</v>
      </c>
      <c r="AG7" s="3">
        <f t="shared" si="7"/>
        <v>0</v>
      </c>
      <c r="AH7" s="3">
        <f t="shared" si="8"/>
        <v>1</v>
      </c>
      <c r="AI7" s="3">
        <f t="shared" si="9"/>
        <v>0</v>
      </c>
      <c r="AJ7" s="3">
        <f t="shared" si="10"/>
        <v>1</v>
      </c>
      <c r="AK7" s="3">
        <f t="shared" si="11"/>
        <v>0</v>
      </c>
      <c r="AL7" s="3">
        <f t="shared" si="12"/>
        <v>0</v>
      </c>
      <c r="AM7" s="3">
        <f t="shared" si="13"/>
        <v>0</v>
      </c>
      <c r="AN7" s="3">
        <f t="shared" si="14"/>
        <v>0</v>
      </c>
      <c r="AO7" s="3">
        <f t="shared" si="15"/>
        <v>1</v>
      </c>
      <c r="AP7" s="3">
        <f t="shared" si="16"/>
        <v>1</v>
      </c>
      <c r="AQ7" s="3">
        <f t="shared" si="17"/>
        <v>1</v>
      </c>
      <c r="AR7" s="3">
        <f t="shared" si="18"/>
        <v>1</v>
      </c>
      <c r="AS7" s="3">
        <f t="shared" si="19"/>
        <v>1</v>
      </c>
      <c r="AT7" s="3">
        <f t="shared" si="20"/>
        <v>0</v>
      </c>
      <c r="AU7" s="3">
        <f t="shared" si="21"/>
        <v>0</v>
      </c>
      <c r="AW7" s="3" t="e">
        <f t="shared" si="22"/>
        <v>#N/A</v>
      </c>
      <c r="AX7" s="3">
        <f t="shared" si="23"/>
        <v>1</v>
      </c>
    </row>
    <row r="8" spans="1:50" x14ac:dyDescent="0.25">
      <c r="A8" s="8" t="s">
        <v>186</v>
      </c>
      <c r="B8" s="4">
        <f t="shared" si="0"/>
        <v>6</v>
      </c>
      <c r="C8" s="5">
        <f t="shared" si="1"/>
        <v>0</v>
      </c>
      <c r="D8" s="28" t="s">
        <v>216</v>
      </c>
      <c r="E8" s="4" t="s">
        <v>422</v>
      </c>
      <c r="F8" s="4" t="s">
        <v>127</v>
      </c>
      <c r="G8" s="4" t="s">
        <v>423</v>
      </c>
      <c r="H8" s="4" t="s">
        <v>434</v>
      </c>
      <c r="I8" s="4" t="s">
        <v>343</v>
      </c>
      <c r="J8" s="4" t="s">
        <v>424</v>
      </c>
      <c r="K8" s="4" t="s">
        <v>425</v>
      </c>
      <c r="L8" s="4" t="s">
        <v>168</v>
      </c>
      <c r="M8" s="4" t="s">
        <v>139</v>
      </c>
      <c r="N8" s="4" t="s">
        <v>379</v>
      </c>
      <c r="O8" s="4" t="s">
        <v>271</v>
      </c>
      <c r="P8" s="4" t="s">
        <v>436</v>
      </c>
      <c r="Q8" s="4" t="s">
        <v>304</v>
      </c>
      <c r="R8" s="4" t="s">
        <v>428</v>
      </c>
      <c r="S8" s="4" t="s">
        <v>243</v>
      </c>
      <c r="T8" s="4" t="s">
        <v>430</v>
      </c>
      <c r="U8" s="4" t="s">
        <v>431</v>
      </c>
      <c r="V8" s="4" t="s">
        <v>432</v>
      </c>
      <c r="W8" s="4" t="s">
        <v>331</v>
      </c>
      <c r="Y8" s="40" t="s">
        <v>379</v>
      </c>
      <c r="Z8" s="40" t="s">
        <v>343</v>
      </c>
      <c r="AB8" s="3">
        <f t="shared" si="2"/>
        <v>0</v>
      </c>
      <c r="AC8" s="3">
        <f t="shared" si="3"/>
        <v>0</v>
      </c>
      <c r="AD8" s="3">
        <f t="shared" si="4"/>
        <v>0</v>
      </c>
      <c r="AE8" s="3">
        <f t="shared" si="5"/>
        <v>0</v>
      </c>
      <c r="AF8" s="3">
        <f t="shared" si="6"/>
        <v>0</v>
      </c>
      <c r="AG8" s="3">
        <f t="shared" si="7"/>
        <v>0</v>
      </c>
      <c r="AH8" s="3">
        <f t="shared" si="8"/>
        <v>1</v>
      </c>
      <c r="AI8" s="3">
        <f t="shared" si="9"/>
        <v>1</v>
      </c>
      <c r="AJ8" s="3">
        <f t="shared" si="10"/>
        <v>0</v>
      </c>
      <c r="AK8" s="3">
        <f t="shared" si="11"/>
        <v>0</v>
      </c>
      <c r="AL8" s="3">
        <f t="shared" si="12"/>
        <v>0</v>
      </c>
      <c r="AM8" s="3">
        <f t="shared" si="13"/>
        <v>1</v>
      </c>
      <c r="AN8" s="3">
        <f t="shared" si="14"/>
        <v>1</v>
      </c>
      <c r="AO8" s="3">
        <f t="shared" si="15"/>
        <v>0</v>
      </c>
      <c r="AP8" s="3">
        <f t="shared" si="16"/>
        <v>1</v>
      </c>
      <c r="AQ8" s="3">
        <f t="shared" si="17"/>
        <v>0</v>
      </c>
      <c r="AR8" s="3">
        <f t="shared" si="18"/>
        <v>1</v>
      </c>
      <c r="AS8" s="3">
        <f t="shared" si="19"/>
        <v>0</v>
      </c>
      <c r="AT8" s="3">
        <f t="shared" si="20"/>
        <v>0</v>
      </c>
      <c r="AU8" s="3">
        <f t="shared" si="21"/>
        <v>0</v>
      </c>
      <c r="AW8" s="3" t="e">
        <f t="shared" si="22"/>
        <v>#N/A</v>
      </c>
      <c r="AX8" s="3" t="e">
        <f t="shared" si="23"/>
        <v>#N/A</v>
      </c>
    </row>
    <row r="9" spans="1:50" x14ac:dyDescent="0.25">
      <c r="A9" s="8" t="s">
        <v>69</v>
      </c>
      <c r="B9" s="4">
        <f t="shared" si="0"/>
        <v>8</v>
      </c>
      <c r="C9" s="5">
        <f t="shared" si="1"/>
        <v>1</v>
      </c>
      <c r="D9" s="28" t="s">
        <v>156</v>
      </c>
      <c r="E9" s="4" t="s">
        <v>422</v>
      </c>
      <c r="F9" s="4" t="s">
        <v>433</v>
      </c>
      <c r="G9" s="4" t="s">
        <v>423</v>
      </c>
      <c r="H9" s="4" t="s">
        <v>170</v>
      </c>
      <c r="I9" s="4" t="s">
        <v>343</v>
      </c>
      <c r="J9" s="4" t="s">
        <v>424</v>
      </c>
      <c r="K9" s="4" t="s">
        <v>425</v>
      </c>
      <c r="L9" s="4" t="s">
        <v>168</v>
      </c>
      <c r="M9" s="4" t="s">
        <v>124</v>
      </c>
      <c r="N9" s="4" t="s">
        <v>379</v>
      </c>
      <c r="O9" s="4" t="s">
        <v>435</v>
      </c>
      <c r="P9" s="4" t="s">
        <v>239</v>
      </c>
      <c r="Q9" s="4" t="s">
        <v>437</v>
      </c>
      <c r="R9" s="4" t="s">
        <v>346</v>
      </c>
      <c r="S9" s="4" t="s">
        <v>429</v>
      </c>
      <c r="T9" s="4" t="s">
        <v>430</v>
      </c>
      <c r="U9" s="4" t="s">
        <v>431</v>
      </c>
      <c r="V9" s="4" t="s">
        <v>432</v>
      </c>
      <c r="W9" s="4" t="s">
        <v>331</v>
      </c>
      <c r="Y9" s="40" t="s">
        <v>422</v>
      </c>
      <c r="Z9" s="4" t="s">
        <v>433</v>
      </c>
      <c r="AB9" s="3">
        <f t="shared" si="2"/>
        <v>1</v>
      </c>
      <c r="AC9" s="3">
        <f t="shared" si="3"/>
        <v>0</v>
      </c>
      <c r="AD9" s="3">
        <f t="shared" si="4"/>
        <v>1</v>
      </c>
      <c r="AE9" s="3">
        <f t="shared" si="5"/>
        <v>0</v>
      </c>
      <c r="AF9" s="3">
        <f t="shared" si="6"/>
        <v>1</v>
      </c>
      <c r="AG9" s="3">
        <f t="shared" si="7"/>
        <v>0</v>
      </c>
      <c r="AH9" s="3">
        <f t="shared" si="8"/>
        <v>1</v>
      </c>
      <c r="AI9" s="3">
        <f t="shared" si="9"/>
        <v>1</v>
      </c>
      <c r="AJ9" s="3">
        <f t="shared" si="10"/>
        <v>0</v>
      </c>
      <c r="AK9" s="3">
        <f t="shared" si="11"/>
        <v>0</v>
      </c>
      <c r="AL9" s="3">
        <f t="shared" si="12"/>
        <v>0</v>
      </c>
      <c r="AM9" s="3">
        <f t="shared" si="13"/>
        <v>0</v>
      </c>
      <c r="AN9" s="3">
        <f t="shared" si="14"/>
        <v>0</v>
      </c>
      <c r="AO9" s="3">
        <f t="shared" si="15"/>
        <v>1</v>
      </c>
      <c r="AP9" s="3">
        <f t="shared" si="16"/>
        <v>0</v>
      </c>
      <c r="AQ9" s="3">
        <f t="shared" si="17"/>
        <v>1</v>
      </c>
      <c r="AR9" s="3">
        <f t="shared" si="18"/>
        <v>1</v>
      </c>
      <c r="AS9" s="3">
        <f t="shared" si="19"/>
        <v>0</v>
      </c>
      <c r="AT9" s="3">
        <f t="shared" si="20"/>
        <v>0</v>
      </c>
      <c r="AU9" s="3">
        <f t="shared" si="21"/>
        <v>0</v>
      </c>
      <c r="AW9" s="3" t="e">
        <f t="shared" si="22"/>
        <v>#N/A</v>
      </c>
      <c r="AX9" s="3">
        <f t="shared" si="23"/>
        <v>1</v>
      </c>
    </row>
    <row r="10" spans="1:50" x14ac:dyDescent="0.25">
      <c r="A10" s="8" t="s">
        <v>81</v>
      </c>
      <c r="B10" s="4">
        <f t="shared" si="0"/>
        <v>11</v>
      </c>
      <c r="C10" s="5">
        <f t="shared" si="1"/>
        <v>1</v>
      </c>
      <c r="D10" s="28" t="s">
        <v>156</v>
      </c>
      <c r="E10" s="4" t="s">
        <v>422</v>
      </c>
      <c r="F10" s="4" t="s">
        <v>433</v>
      </c>
      <c r="G10" s="4" t="s">
        <v>423</v>
      </c>
      <c r="H10" s="4" t="s">
        <v>434</v>
      </c>
      <c r="I10" s="4" t="s">
        <v>343</v>
      </c>
      <c r="J10" s="4" t="s">
        <v>424</v>
      </c>
      <c r="K10" s="4" t="s">
        <v>425</v>
      </c>
      <c r="L10" s="4" t="s">
        <v>426</v>
      </c>
      <c r="M10" s="4" t="s">
        <v>427</v>
      </c>
      <c r="N10" s="4" t="s">
        <v>379</v>
      </c>
      <c r="O10" s="4" t="s">
        <v>435</v>
      </c>
      <c r="P10" s="4" t="s">
        <v>436</v>
      </c>
      <c r="Q10" s="4" t="s">
        <v>437</v>
      </c>
      <c r="R10" s="4" t="s">
        <v>428</v>
      </c>
      <c r="S10" s="4" t="s">
        <v>429</v>
      </c>
      <c r="T10" s="4" t="s">
        <v>430</v>
      </c>
      <c r="U10" s="4" t="s">
        <v>431</v>
      </c>
      <c r="V10" s="4" t="s">
        <v>432</v>
      </c>
      <c r="W10" s="4" t="s">
        <v>331</v>
      </c>
      <c r="Y10" s="40" t="s">
        <v>379</v>
      </c>
      <c r="Z10" s="4" t="s">
        <v>156</v>
      </c>
      <c r="AB10" s="3">
        <f t="shared" si="2"/>
        <v>1</v>
      </c>
      <c r="AC10" s="3">
        <f t="shared" si="3"/>
        <v>0</v>
      </c>
      <c r="AD10" s="3">
        <f t="shared" si="4"/>
        <v>1</v>
      </c>
      <c r="AE10" s="3">
        <f t="shared" si="5"/>
        <v>0</v>
      </c>
      <c r="AF10" s="3">
        <f t="shared" si="6"/>
        <v>0</v>
      </c>
      <c r="AG10" s="3">
        <f t="shared" si="7"/>
        <v>0</v>
      </c>
      <c r="AH10" s="3">
        <f t="shared" si="8"/>
        <v>1</v>
      </c>
      <c r="AI10" s="3">
        <f t="shared" si="9"/>
        <v>1</v>
      </c>
      <c r="AJ10" s="3">
        <f t="shared" si="10"/>
        <v>1</v>
      </c>
      <c r="AK10" s="3">
        <f t="shared" si="11"/>
        <v>1</v>
      </c>
      <c r="AL10" s="3">
        <f t="shared" si="12"/>
        <v>0</v>
      </c>
      <c r="AM10" s="3">
        <f t="shared" si="13"/>
        <v>0</v>
      </c>
      <c r="AN10" s="3">
        <f t="shared" si="14"/>
        <v>1</v>
      </c>
      <c r="AO10" s="3">
        <f t="shared" si="15"/>
        <v>1</v>
      </c>
      <c r="AP10" s="3">
        <f t="shared" si="16"/>
        <v>1</v>
      </c>
      <c r="AQ10" s="3">
        <f t="shared" si="17"/>
        <v>1</v>
      </c>
      <c r="AR10" s="3">
        <f t="shared" si="18"/>
        <v>1</v>
      </c>
      <c r="AS10" s="3">
        <f t="shared" si="19"/>
        <v>0</v>
      </c>
      <c r="AT10" s="3">
        <f t="shared" si="20"/>
        <v>0</v>
      </c>
      <c r="AU10" s="3">
        <f t="shared" si="21"/>
        <v>0</v>
      </c>
      <c r="AW10" s="3" t="e">
        <f t="shared" si="22"/>
        <v>#N/A</v>
      </c>
      <c r="AX10" s="3">
        <f t="shared" si="23"/>
        <v>1</v>
      </c>
    </row>
    <row r="11" spans="1:50" x14ac:dyDescent="0.25">
      <c r="A11" s="8" t="s">
        <v>74</v>
      </c>
      <c r="B11" s="4">
        <f t="shared" si="0"/>
        <v>6</v>
      </c>
      <c r="C11" s="5">
        <f t="shared" si="1"/>
        <v>1</v>
      </c>
      <c r="D11" s="28" t="s">
        <v>216</v>
      </c>
      <c r="E11" s="4" t="s">
        <v>422</v>
      </c>
      <c r="F11" s="4" t="s">
        <v>127</v>
      </c>
      <c r="G11" s="4" t="s">
        <v>423</v>
      </c>
      <c r="H11" s="4" t="s">
        <v>434</v>
      </c>
      <c r="I11" s="4" t="s">
        <v>343</v>
      </c>
      <c r="J11" s="4" t="s">
        <v>424</v>
      </c>
      <c r="K11" s="4" t="s">
        <v>425</v>
      </c>
      <c r="L11" s="4" t="s">
        <v>168</v>
      </c>
      <c r="M11" s="4" t="s">
        <v>427</v>
      </c>
      <c r="N11" s="4" t="s">
        <v>379</v>
      </c>
      <c r="O11" s="4" t="s">
        <v>435</v>
      </c>
      <c r="P11" s="4" t="s">
        <v>239</v>
      </c>
      <c r="Q11" s="4" t="s">
        <v>437</v>
      </c>
      <c r="R11" s="4" t="s">
        <v>346</v>
      </c>
      <c r="S11" s="4" t="s">
        <v>429</v>
      </c>
      <c r="T11" s="4" t="s">
        <v>430</v>
      </c>
      <c r="U11" s="4" t="s">
        <v>431</v>
      </c>
      <c r="V11" s="4" t="s">
        <v>432</v>
      </c>
      <c r="W11" s="4" t="s">
        <v>331</v>
      </c>
      <c r="Y11" s="4" t="s">
        <v>424</v>
      </c>
      <c r="Z11" s="40" t="s">
        <v>422</v>
      </c>
      <c r="AB11" s="3">
        <f t="shared" si="2"/>
        <v>0</v>
      </c>
      <c r="AC11" s="3">
        <f t="shared" si="3"/>
        <v>0</v>
      </c>
      <c r="AD11" s="3">
        <f t="shared" si="4"/>
        <v>0</v>
      </c>
      <c r="AE11" s="3">
        <f t="shared" si="5"/>
        <v>0</v>
      </c>
      <c r="AF11" s="3">
        <f t="shared" si="6"/>
        <v>0</v>
      </c>
      <c r="AG11" s="3">
        <f t="shared" si="7"/>
        <v>0</v>
      </c>
      <c r="AH11" s="3">
        <f t="shared" si="8"/>
        <v>1</v>
      </c>
      <c r="AI11" s="3">
        <f t="shared" si="9"/>
        <v>1</v>
      </c>
      <c r="AJ11" s="3">
        <f t="shared" si="10"/>
        <v>0</v>
      </c>
      <c r="AK11" s="3">
        <f t="shared" si="11"/>
        <v>1</v>
      </c>
      <c r="AL11" s="3">
        <f t="shared" si="12"/>
        <v>0</v>
      </c>
      <c r="AM11" s="3">
        <f t="shared" si="13"/>
        <v>0</v>
      </c>
      <c r="AN11" s="3">
        <f t="shared" si="14"/>
        <v>0</v>
      </c>
      <c r="AO11" s="3">
        <f t="shared" si="15"/>
        <v>1</v>
      </c>
      <c r="AP11" s="3">
        <f t="shared" si="16"/>
        <v>0</v>
      </c>
      <c r="AQ11" s="3">
        <f t="shared" si="17"/>
        <v>1</v>
      </c>
      <c r="AR11" s="3">
        <f t="shared" si="18"/>
        <v>1</v>
      </c>
      <c r="AS11" s="3">
        <f t="shared" si="19"/>
        <v>0</v>
      </c>
      <c r="AT11" s="3">
        <f t="shared" si="20"/>
        <v>0</v>
      </c>
      <c r="AU11" s="3">
        <f t="shared" si="21"/>
        <v>0</v>
      </c>
      <c r="AW11" s="3">
        <f t="shared" si="22"/>
        <v>1</v>
      </c>
      <c r="AX11" s="3" t="e">
        <f t="shared" si="23"/>
        <v>#N/A</v>
      </c>
    </row>
    <row r="12" spans="1:50" x14ac:dyDescent="0.25">
      <c r="A12" s="8" t="s">
        <v>72</v>
      </c>
      <c r="B12" s="4">
        <f t="shared" si="0"/>
        <v>7</v>
      </c>
      <c r="C12" s="5">
        <f t="shared" si="1"/>
        <v>0</v>
      </c>
      <c r="D12" s="28" t="s">
        <v>156</v>
      </c>
      <c r="E12" s="4" t="s">
        <v>422</v>
      </c>
      <c r="F12" s="4" t="s">
        <v>127</v>
      </c>
      <c r="G12" s="4" t="s">
        <v>423</v>
      </c>
      <c r="H12" s="4" t="s">
        <v>434</v>
      </c>
      <c r="I12" s="4" t="s">
        <v>343</v>
      </c>
      <c r="J12" s="4" t="s">
        <v>439</v>
      </c>
      <c r="K12" s="4" t="s">
        <v>425</v>
      </c>
      <c r="L12" s="4" t="s">
        <v>426</v>
      </c>
      <c r="M12" s="4" t="s">
        <v>124</v>
      </c>
      <c r="N12" s="4" t="s">
        <v>379</v>
      </c>
      <c r="O12" s="4" t="s">
        <v>435</v>
      </c>
      <c r="P12" s="4" t="s">
        <v>436</v>
      </c>
      <c r="Q12" s="4" t="s">
        <v>437</v>
      </c>
      <c r="R12" s="4" t="s">
        <v>428</v>
      </c>
      <c r="S12" s="4" t="s">
        <v>243</v>
      </c>
      <c r="T12" s="4" t="s">
        <v>430</v>
      </c>
      <c r="U12" s="4" t="s">
        <v>431</v>
      </c>
      <c r="V12" s="4" t="s">
        <v>432</v>
      </c>
      <c r="W12" s="4" t="s">
        <v>331</v>
      </c>
      <c r="Y12" s="40" t="s">
        <v>124</v>
      </c>
      <c r="Z12" s="40" t="s">
        <v>127</v>
      </c>
      <c r="AB12" s="3">
        <f t="shared" si="2"/>
        <v>1</v>
      </c>
      <c r="AC12" s="3">
        <f t="shared" si="3"/>
        <v>0</v>
      </c>
      <c r="AD12" s="3">
        <f t="shared" si="4"/>
        <v>0</v>
      </c>
      <c r="AE12" s="3">
        <f t="shared" si="5"/>
        <v>0</v>
      </c>
      <c r="AF12" s="3">
        <f t="shared" si="6"/>
        <v>0</v>
      </c>
      <c r="AG12" s="3">
        <f t="shared" si="7"/>
        <v>0</v>
      </c>
      <c r="AH12" s="3">
        <f t="shared" si="8"/>
        <v>0</v>
      </c>
      <c r="AI12" s="3">
        <f t="shared" si="9"/>
        <v>1</v>
      </c>
      <c r="AJ12" s="3">
        <f t="shared" si="10"/>
        <v>1</v>
      </c>
      <c r="AK12" s="3">
        <f t="shared" si="11"/>
        <v>0</v>
      </c>
      <c r="AL12" s="3">
        <f t="shared" si="12"/>
        <v>0</v>
      </c>
      <c r="AM12" s="3">
        <f t="shared" si="13"/>
        <v>0</v>
      </c>
      <c r="AN12" s="3">
        <f t="shared" si="14"/>
        <v>1</v>
      </c>
      <c r="AO12" s="3">
        <f t="shared" si="15"/>
        <v>1</v>
      </c>
      <c r="AP12" s="3">
        <f t="shared" si="16"/>
        <v>1</v>
      </c>
      <c r="AQ12" s="3">
        <f t="shared" si="17"/>
        <v>0</v>
      </c>
      <c r="AR12" s="3">
        <f t="shared" si="18"/>
        <v>1</v>
      </c>
      <c r="AS12" s="3">
        <f t="shared" si="19"/>
        <v>0</v>
      </c>
      <c r="AT12" s="3">
        <f t="shared" si="20"/>
        <v>0</v>
      </c>
      <c r="AU12" s="3">
        <f t="shared" si="21"/>
        <v>0</v>
      </c>
      <c r="AW12" s="3" t="e">
        <f t="shared" si="22"/>
        <v>#N/A</v>
      </c>
      <c r="AX12" s="3" t="e">
        <f t="shared" si="23"/>
        <v>#N/A</v>
      </c>
    </row>
    <row r="13" spans="1:50" x14ac:dyDescent="0.25">
      <c r="A13" s="8" t="s">
        <v>63</v>
      </c>
      <c r="B13" s="4">
        <f t="shared" si="0"/>
        <v>10</v>
      </c>
      <c r="C13" s="5">
        <f t="shared" si="1"/>
        <v>1</v>
      </c>
      <c r="D13" s="28" t="s">
        <v>156</v>
      </c>
      <c r="E13" s="4" t="s">
        <v>422</v>
      </c>
      <c r="F13" s="4" t="s">
        <v>433</v>
      </c>
      <c r="G13" s="4" t="s">
        <v>423</v>
      </c>
      <c r="H13" s="4" t="s">
        <v>434</v>
      </c>
      <c r="I13" s="4" t="s">
        <v>343</v>
      </c>
      <c r="J13" s="4" t="s">
        <v>424</v>
      </c>
      <c r="K13" s="4" t="s">
        <v>425</v>
      </c>
      <c r="L13" s="4" t="s">
        <v>426</v>
      </c>
      <c r="M13" s="4" t="s">
        <v>124</v>
      </c>
      <c r="N13" s="4" t="s">
        <v>379</v>
      </c>
      <c r="O13" s="4" t="s">
        <v>435</v>
      </c>
      <c r="P13" s="4" t="s">
        <v>436</v>
      </c>
      <c r="Q13" s="4" t="s">
        <v>437</v>
      </c>
      <c r="R13" s="4" t="s">
        <v>428</v>
      </c>
      <c r="S13" s="4" t="s">
        <v>429</v>
      </c>
      <c r="T13" s="4" t="s">
        <v>430</v>
      </c>
      <c r="U13" s="4" t="s">
        <v>431</v>
      </c>
      <c r="V13" s="4" t="s">
        <v>432</v>
      </c>
      <c r="W13" s="4" t="s">
        <v>331</v>
      </c>
      <c r="Y13" s="40" t="s">
        <v>124</v>
      </c>
      <c r="Z13" s="4" t="s">
        <v>424</v>
      </c>
      <c r="AB13" s="3">
        <f t="shared" si="2"/>
        <v>1</v>
      </c>
      <c r="AC13" s="3">
        <f t="shared" si="3"/>
        <v>0</v>
      </c>
      <c r="AD13" s="3">
        <f t="shared" si="4"/>
        <v>1</v>
      </c>
      <c r="AE13" s="3">
        <f t="shared" si="5"/>
        <v>0</v>
      </c>
      <c r="AF13" s="3">
        <f t="shared" si="6"/>
        <v>0</v>
      </c>
      <c r="AG13" s="3">
        <f t="shared" si="7"/>
        <v>0</v>
      </c>
      <c r="AH13" s="3">
        <f t="shared" si="8"/>
        <v>1</v>
      </c>
      <c r="AI13" s="3">
        <f t="shared" si="9"/>
        <v>1</v>
      </c>
      <c r="AJ13" s="3">
        <f t="shared" si="10"/>
        <v>1</v>
      </c>
      <c r="AK13" s="3">
        <f t="shared" si="11"/>
        <v>0</v>
      </c>
      <c r="AL13" s="3">
        <f t="shared" si="12"/>
        <v>0</v>
      </c>
      <c r="AM13" s="3">
        <f t="shared" si="13"/>
        <v>0</v>
      </c>
      <c r="AN13" s="3">
        <f t="shared" si="14"/>
        <v>1</v>
      </c>
      <c r="AO13" s="3">
        <f t="shared" si="15"/>
        <v>1</v>
      </c>
      <c r="AP13" s="3">
        <f t="shared" si="16"/>
        <v>1</v>
      </c>
      <c r="AQ13" s="3">
        <f t="shared" si="17"/>
        <v>1</v>
      </c>
      <c r="AR13" s="3">
        <f t="shared" si="18"/>
        <v>1</v>
      </c>
      <c r="AS13" s="3">
        <f t="shared" si="19"/>
        <v>0</v>
      </c>
      <c r="AT13" s="3">
        <f t="shared" si="20"/>
        <v>0</v>
      </c>
      <c r="AU13" s="3">
        <f t="shared" si="21"/>
        <v>0</v>
      </c>
      <c r="AW13" s="3" t="e">
        <f t="shared" si="22"/>
        <v>#N/A</v>
      </c>
      <c r="AX13" s="3">
        <f t="shared" si="23"/>
        <v>1</v>
      </c>
    </row>
    <row r="14" spans="1:50" x14ac:dyDescent="0.25">
      <c r="A14" s="8" t="s">
        <v>71</v>
      </c>
      <c r="B14" s="4">
        <f t="shared" si="0"/>
        <v>7</v>
      </c>
      <c r="C14" s="5">
        <f t="shared" si="1"/>
        <v>1</v>
      </c>
      <c r="D14" s="28" t="s">
        <v>216</v>
      </c>
      <c r="E14" s="4" t="s">
        <v>422</v>
      </c>
      <c r="F14" s="4" t="s">
        <v>127</v>
      </c>
      <c r="G14" s="4" t="s">
        <v>423</v>
      </c>
      <c r="H14" s="4" t="s">
        <v>434</v>
      </c>
      <c r="I14" s="4" t="s">
        <v>343</v>
      </c>
      <c r="J14" s="4" t="s">
        <v>424</v>
      </c>
      <c r="K14" s="4" t="s">
        <v>425</v>
      </c>
      <c r="L14" s="4" t="s">
        <v>168</v>
      </c>
      <c r="M14" s="4" t="s">
        <v>124</v>
      </c>
      <c r="N14" s="4" t="s">
        <v>379</v>
      </c>
      <c r="O14" s="4" t="s">
        <v>271</v>
      </c>
      <c r="P14" s="4" t="s">
        <v>239</v>
      </c>
      <c r="Q14" s="4" t="s">
        <v>437</v>
      </c>
      <c r="R14" s="4" t="s">
        <v>428</v>
      </c>
      <c r="S14" s="4" t="s">
        <v>243</v>
      </c>
      <c r="T14" s="4" t="s">
        <v>430</v>
      </c>
      <c r="U14" s="4" t="s">
        <v>438</v>
      </c>
      <c r="V14" s="4" t="s">
        <v>432</v>
      </c>
      <c r="W14" s="4" t="s">
        <v>331</v>
      </c>
      <c r="Y14" s="4" t="s">
        <v>428</v>
      </c>
      <c r="Z14" s="40" t="s">
        <v>379</v>
      </c>
      <c r="AB14" s="3">
        <f t="shared" si="2"/>
        <v>0</v>
      </c>
      <c r="AC14" s="3">
        <f t="shared" si="3"/>
        <v>0</v>
      </c>
      <c r="AD14" s="3">
        <f t="shared" si="4"/>
        <v>0</v>
      </c>
      <c r="AE14" s="3">
        <f t="shared" si="5"/>
        <v>0</v>
      </c>
      <c r="AF14" s="3">
        <f t="shared" si="6"/>
        <v>0</v>
      </c>
      <c r="AG14" s="3">
        <f t="shared" si="7"/>
        <v>0</v>
      </c>
      <c r="AH14" s="3">
        <f t="shared" si="8"/>
        <v>1</v>
      </c>
      <c r="AI14" s="3">
        <f t="shared" si="9"/>
        <v>1</v>
      </c>
      <c r="AJ14" s="3">
        <f t="shared" si="10"/>
        <v>0</v>
      </c>
      <c r="AK14" s="3">
        <f t="shared" si="11"/>
        <v>0</v>
      </c>
      <c r="AL14" s="3">
        <f t="shared" si="12"/>
        <v>0</v>
      </c>
      <c r="AM14" s="3">
        <f t="shared" si="13"/>
        <v>1</v>
      </c>
      <c r="AN14" s="3">
        <f t="shared" si="14"/>
        <v>0</v>
      </c>
      <c r="AO14" s="3">
        <f t="shared" si="15"/>
        <v>1</v>
      </c>
      <c r="AP14" s="3">
        <f t="shared" si="16"/>
        <v>1</v>
      </c>
      <c r="AQ14" s="3">
        <f t="shared" si="17"/>
        <v>0</v>
      </c>
      <c r="AR14" s="3">
        <f t="shared" si="18"/>
        <v>1</v>
      </c>
      <c r="AS14" s="3">
        <f t="shared" si="19"/>
        <v>1</v>
      </c>
      <c r="AT14" s="3">
        <f t="shared" si="20"/>
        <v>0</v>
      </c>
      <c r="AU14" s="3">
        <f t="shared" si="21"/>
        <v>0</v>
      </c>
      <c r="AW14" s="3">
        <f t="shared" si="22"/>
        <v>1</v>
      </c>
      <c r="AX14" s="3" t="e">
        <f t="shared" si="23"/>
        <v>#N/A</v>
      </c>
    </row>
    <row r="15" spans="1:50" x14ac:dyDescent="0.25">
      <c r="A15" s="8" t="s">
        <v>60</v>
      </c>
      <c r="B15" s="4">
        <f t="shared" si="0"/>
        <v>10</v>
      </c>
      <c r="C15" s="5">
        <f t="shared" si="1"/>
        <v>1</v>
      </c>
      <c r="D15" s="28" t="s">
        <v>216</v>
      </c>
      <c r="E15" s="4" t="s">
        <v>422</v>
      </c>
      <c r="F15" s="4" t="s">
        <v>433</v>
      </c>
      <c r="G15" s="4" t="s">
        <v>423</v>
      </c>
      <c r="H15" s="4" t="s">
        <v>434</v>
      </c>
      <c r="I15" s="4" t="s">
        <v>343</v>
      </c>
      <c r="J15" s="4" t="s">
        <v>424</v>
      </c>
      <c r="K15" s="4" t="s">
        <v>425</v>
      </c>
      <c r="L15" s="4" t="s">
        <v>426</v>
      </c>
      <c r="M15" s="4" t="s">
        <v>427</v>
      </c>
      <c r="N15" s="4" t="s">
        <v>379</v>
      </c>
      <c r="O15" s="4" t="s">
        <v>435</v>
      </c>
      <c r="P15" s="4" t="s">
        <v>436</v>
      </c>
      <c r="Q15" s="4" t="s">
        <v>437</v>
      </c>
      <c r="R15" s="4" t="s">
        <v>428</v>
      </c>
      <c r="S15" s="4" t="s">
        <v>429</v>
      </c>
      <c r="T15" s="4" t="s">
        <v>430</v>
      </c>
      <c r="U15" s="4" t="s">
        <v>431</v>
      </c>
      <c r="V15" s="4" t="s">
        <v>432</v>
      </c>
      <c r="W15" s="4" t="s">
        <v>331</v>
      </c>
      <c r="Y15" s="4" t="s">
        <v>428</v>
      </c>
      <c r="Z15" s="40" t="s">
        <v>379</v>
      </c>
      <c r="AB15" s="3">
        <f t="shared" si="2"/>
        <v>0</v>
      </c>
      <c r="AC15" s="3">
        <f t="shared" si="3"/>
        <v>0</v>
      </c>
      <c r="AD15" s="3">
        <f t="shared" si="4"/>
        <v>1</v>
      </c>
      <c r="AE15" s="3">
        <f t="shared" si="5"/>
        <v>0</v>
      </c>
      <c r="AF15" s="3">
        <f t="shared" si="6"/>
        <v>0</v>
      </c>
      <c r="AG15" s="3">
        <f t="shared" si="7"/>
        <v>0</v>
      </c>
      <c r="AH15" s="3">
        <f t="shared" si="8"/>
        <v>1</v>
      </c>
      <c r="AI15" s="3">
        <f t="shared" si="9"/>
        <v>1</v>
      </c>
      <c r="AJ15" s="3">
        <f t="shared" si="10"/>
        <v>1</v>
      </c>
      <c r="AK15" s="3">
        <f t="shared" si="11"/>
        <v>1</v>
      </c>
      <c r="AL15" s="3">
        <f t="shared" si="12"/>
        <v>0</v>
      </c>
      <c r="AM15" s="3">
        <f t="shared" si="13"/>
        <v>0</v>
      </c>
      <c r="AN15" s="3">
        <f t="shared" si="14"/>
        <v>1</v>
      </c>
      <c r="AO15" s="3">
        <f t="shared" si="15"/>
        <v>1</v>
      </c>
      <c r="AP15" s="3">
        <f t="shared" si="16"/>
        <v>1</v>
      </c>
      <c r="AQ15" s="3">
        <f t="shared" si="17"/>
        <v>1</v>
      </c>
      <c r="AR15" s="3">
        <f t="shared" si="18"/>
        <v>1</v>
      </c>
      <c r="AS15" s="3">
        <f t="shared" si="19"/>
        <v>0</v>
      </c>
      <c r="AT15" s="3">
        <f t="shared" si="20"/>
        <v>0</v>
      </c>
      <c r="AU15" s="3">
        <f t="shared" si="21"/>
        <v>0</v>
      </c>
      <c r="AW15" s="3">
        <f t="shared" si="22"/>
        <v>1</v>
      </c>
      <c r="AX15" s="3" t="e">
        <f t="shared" si="23"/>
        <v>#N/A</v>
      </c>
    </row>
    <row r="16" spans="1:50" x14ac:dyDescent="0.25">
      <c r="A16" s="8" t="s">
        <v>75</v>
      </c>
      <c r="B16" s="4">
        <f t="shared" si="0"/>
        <v>11</v>
      </c>
      <c r="C16" s="5">
        <f t="shared" si="1"/>
        <v>1</v>
      </c>
      <c r="D16" s="28" t="s">
        <v>156</v>
      </c>
      <c r="E16" s="4" t="s">
        <v>237</v>
      </c>
      <c r="F16" s="4" t="s">
        <v>433</v>
      </c>
      <c r="G16" s="4" t="s">
        <v>423</v>
      </c>
      <c r="H16" s="4" t="s">
        <v>434</v>
      </c>
      <c r="I16" s="4" t="s">
        <v>343</v>
      </c>
      <c r="J16" s="4" t="s">
        <v>424</v>
      </c>
      <c r="K16" s="4" t="s">
        <v>425</v>
      </c>
      <c r="L16" s="4" t="s">
        <v>426</v>
      </c>
      <c r="M16" s="4" t="s">
        <v>427</v>
      </c>
      <c r="N16" s="4" t="s">
        <v>379</v>
      </c>
      <c r="O16" s="4" t="s">
        <v>271</v>
      </c>
      <c r="P16" s="4" t="s">
        <v>239</v>
      </c>
      <c r="Q16" s="4" t="s">
        <v>437</v>
      </c>
      <c r="R16" s="4" t="s">
        <v>428</v>
      </c>
      <c r="S16" s="4" t="s">
        <v>429</v>
      </c>
      <c r="T16" s="4" t="s">
        <v>327</v>
      </c>
      <c r="U16" s="4" t="s">
        <v>431</v>
      </c>
      <c r="V16" s="4" t="s">
        <v>432</v>
      </c>
      <c r="W16" s="4" t="s">
        <v>331</v>
      </c>
      <c r="Y16" s="40" t="s">
        <v>327</v>
      </c>
      <c r="Z16" s="4" t="s">
        <v>426</v>
      </c>
      <c r="AB16" s="3">
        <f t="shared" si="2"/>
        <v>1</v>
      </c>
      <c r="AC16" s="3">
        <f t="shared" si="3"/>
        <v>1</v>
      </c>
      <c r="AD16" s="3">
        <f t="shared" si="4"/>
        <v>1</v>
      </c>
      <c r="AE16" s="3">
        <f t="shared" si="5"/>
        <v>0</v>
      </c>
      <c r="AF16" s="3">
        <f t="shared" si="6"/>
        <v>0</v>
      </c>
      <c r="AG16" s="3">
        <f t="shared" si="7"/>
        <v>0</v>
      </c>
      <c r="AH16" s="3">
        <f t="shared" si="8"/>
        <v>1</v>
      </c>
      <c r="AI16" s="3">
        <f t="shared" si="9"/>
        <v>1</v>
      </c>
      <c r="AJ16" s="3">
        <f t="shared" si="10"/>
        <v>1</v>
      </c>
      <c r="AK16" s="3">
        <f t="shared" si="11"/>
        <v>1</v>
      </c>
      <c r="AL16" s="3">
        <f t="shared" si="12"/>
        <v>0</v>
      </c>
      <c r="AM16" s="3">
        <f t="shared" si="13"/>
        <v>1</v>
      </c>
      <c r="AN16" s="3">
        <f t="shared" si="14"/>
        <v>0</v>
      </c>
      <c r="AO16" s="3">
        <f t="shared" si="15"/>
        <v>1</v>
      </c>
      <c r="AP16" s="3">
        <f t="shared" si="16"/>
        <v>1</v>
      </c>
      <c r="AQ16" s="3">
        <f t="shared" si="17"/>
        <v>1</v>
      </c>
      <c r="AR16" s="3">
        <f t="shared" si="18"/>
        <v>0</v>
      </c>
      <c r="AS16" s="3">
        <f t="shared" si="19"/>
        <v>0</v>
      </c>
      <c r="AT16" s="3">
        <f t="shared" si="20"/>
        <v>0</v>
      </c>
      <c r="AU16" s="3">
        <f t="shared" si="21"/>
        <v>0</v>
      </c>
      <c r="AW16" s="3" t="e">
        <f t="shared" si="22"/>
        <v>#N/A</v>
      </c>
      <c r="AX16" s="3">
        <f t="shared" si="23"/>
        <v>1</v>
      </c>
    </row>
    <row r="17" spans="1:50" x14ac:dyDescent="0.25">
      <c r="A17" s="8" t="s">
        <v>82</v>
      </c>
      <c r="B17" s="4">
        <f t="shared" si="0"/>
        <v>12</v>
      </c>
      <c r="C17" s="5">
        <f t="shared" si="1"/>
        <v>1</v>
      </c>
      <c r="D17" s="28" t="s">
        <v>216</v>
      </c>
      <c r="E17" s="4" t="s">
        <v>422</v>
      </c>
      <c r="F17" s="4" t="s">
        <v>433</v>
      </c>
      <c r="G17" s="4" t="s">
        <v>423</v>
      </c>
      <c r="H17" s="4" t="s">
        <v>434</v>
      </c>
      <c r="I17" s="4" t="s">
        <v>343</v>
      </c>
      <c r="J17" s="4" t="s">
        <v>424</v>
      </c>
      <c r="K17" s="4" t="s">
        <v>425</v>
      </c>
      <c r="L17" s="4" t="s">
        <v>426</v>
      </c>
      <c r="M17" s="4" t="s">
        <v>427</v>
      </c>
      <c r="N17" s="4" t="s">
        <v>440</v>
      </c>
      <c r="O17" s="4" t="s">
        <v>271</v>
      </c>
      <c r="P17" s="4" t="s">
        <v>436</v>
      </c>
      <c r="Q17" s="4" t="s">
        <v>304</v>
      </c>
      <c r="R17" s="4" t="s">
        <v>428</v>
      </c>
      <c r="S17" s="4" t="s">
        <v>429</v>
      </c>
      <c r="T17" s="4" t="s">
        <v>430</v>
      </c>
      <c r="U17" s="4" t="s">
        <v>438</v>
      </c>
      <c r="V17" s="4" t="s">
        <v>432</v>
      </c>
      <c r="W17" s="4" t="s">
        <v>331</v>
      </c>
      <c r="Y17" s="40" t="s">
        <v>216</v>
      </c>
      <c r="Z17" s="4" t="s">
        <v>433</v>
      </c>
      <c r="AB17" s="3">
        <f t="shared" si="2"/>
        <v>0</v>
      </c>
      <c r="AC17" s="3">
        <f t="shared" si="3"/>
        <v>0</v>
      </c>
      <c r="AD17" s="3">
        <f t="shared" si="4"/>
        <v>1</v>
      </c>
      <c r="AE17" s="3">
        <f t="shared" si="5"/>
        <v>0</v>
      </c>
      <c r="AF17" s="3">
        <f t="shared" si="6"/>
        <v>0</v>
      </c>
      <c r="AG17" s="3">
        <f t="shared" si="7"/>
        <v>0</v>
      </c>
      <c r="AH17" s="3">
        <f t="shared" si="8"/>
        <v>1</v>
      </c>
      <c r="AI17" s="3">
        <f t="shared" si="9"/>
        <v>1</v>
      </c>
      <c r="AJ17" s="3">
        <f t="shared" si="10"/>
        <v>1</v>
      </c>
      <c r="AK17" s="3">
        <f t="shared" si="11"/>
        <v>1</v>
      </c>
      <c r="AL17" s="3">
        <f t="shared" si="12"/>
        <v>1</v>
      </c>
      <c r="AM17" s="3">
        <f t="shared" si="13"/>
        <v>1</v>
      </c>
      <c r="AN17" s="3">
        <f t="shared" si="14"/>
        <v>1</v>
      </c>
      <c r="AO17" s="3">
        <f t="shared" si="15"/>
        <v>0</v>
      </c>
      <c r="AP17" s="3">
        <f t="shared" si="16"/>
        <v>1</v>
      </c>
      <c r="AQ17" s="3">
        <f t="shared" si="17"/>
        <v>1</v>
      </c>
      <c r="AR17" s="3">
        <f t="shared" si="18"/>
        <v>1</v>
      </c>
      <c r="AS17" s="3">
        <f t="shared" si="19"/>
        <v>1</v>
      </c>
      <c r="AT17" s="3">
        <f t="shared" si="20"/>
        <v>0</v>
      </c>
      <c r="AU17" s="3">
        <f t="shared" si="21"/>
        <v>0</v>
      </c>
      <c r="AW17" s="3" t="e">
        <f t="shared" si="22"/>
        <v>#N/A</v>
      </c>
      <c r="AX17" s="3">
        <f t="shared" si="23"/>
        <v>1</v>
      </c>
    </row>
    <row r="18" spans="1:50" x14ac:dyDescent="0.25">
      <c r="A18" s="8" t="s">
        <v>187</v>
      </c>
      <c r="B18" s="4">
        <f t="shared" si="0"/>
        <v>9</v>
      </c>
      <c r="C18" s="5">
        <f t="shared" si="1"/>
        <v>1</v>
      </c>
      <c r="D18" s="28" t="s">
        <v>156</v>
      </c>
      <c r="E18" s="4" t="s">
        <v>422</v>
      </c>
      <c r="F18" s="4" t="s">
        <v>433</v>
      </c>
      <c r="G18" s="4" t="s">
        <v>441</v>
      </c>
      <c r="H18" s="4" t="s">
        <v>434</v>
      </c>
      <c r="I18" s="4" t="s">
        <v>343</v>
      </c>
      <c r="J18" s="4" t="s">
        <v>424</v>
      </c>
      <c r="K18" s="4" t="s">
        <v>425</v>
      </c>
      <c r="L18" s="4" t="s">
        <v>168</v>
      </c>
      <c r="M18" s="4" t="s">
        <v>124</v>
      </c>
      <c r="N18" s="4" t="s">
        <v>379</v>
      </c>
      <c r="O18" s="4" t="s">
        <v>435</v>
      </c>
      <c r="P18" s="4" t="s">
        <v>436</v>
      </c>
      <c r="Q18" s="4" t="s">
        <v>437</v>
      </c>
      <c r="R18" s="4" t="s">
        <v>346</v>
      </c>
      <c r="S18" s="4" t="s">
        <v>429</v>
      </c>
      <c r="T18" s="4" t="s">
        <v>430</v>
      </c>
      <c r="U18" s="4" t="s">
        <v>431</v>
      </c>
      <c r="V18" s="4" t="s">
        <v>432</v>
      </c>
      <c r="W18" s="4" t="s">
        <v>331</v>
      </c>
      <c r="Y18" s="40" t="s">
        <v>379</v>
      </c>
      <c r="Z18" s="4" t="s">
        <v>156</v>
      </c>
      <c r="AB18" s="3">
        <f t="shared" si="2"/>
        <v>1</v>
      </c>
      <c r="AC18" s="3">
        <f t="shared" si="3"/>
        <v>0</v>
      </c>
      <c r="AD18" s="3">
        <f t="shared" si="4"/>
        <v>1</v>
      </c>
      <c r="AE18" s="3">
        <f t="shared" si="5"/>
        <v>1</v>
      </c>
      <c r="AF18" s="3">
        <f t="shared" si="6"/>
        <v>0</v>
      </c>
      <c r="AG18" s="3">
        <f t="shared" si="7"/>
        <v>0</v>
      </c>
      <c r="AH18" s="3">
        <f t="shared" si="8"/>
        <v>1</v>
      </c>
      <c r="AI18" s="3">
        <f t="shared" si="9"/>
        <v>1</v>
      </c>
      <c r="AJ18" s="3">
        <f t="shared" si="10"/>
        <v>0</v>
      </c>
      <c r="AK18" s="3">
        <f t="shared" si="11"/>
        <v>0</v>
      </c>
      <c r="AL18" s="3">
        <f t="shared" si="12"/>
        <v>0</v>
      </c>
      <c r="AM18" s="3">
        <f t="shared" si="13"/>
        <v>0</v>
      </c>
      <c r="AN18" s="3">
        <f t="shared" si="14"/>
        <v>1</v>
      </c>
      <c r="AO18" s="3">
        <f t="shared" si="15"/>
        <v>1</v>
      </c>
      <c r="AP18" s="3">
        <f t="shared" si="16"/>
        <v>0</v>
      </c>
      <c r="AQ18" s="3">
        <f t="shared" si="17"/>
        <v>1</v>
      </c>
      <c r="AR18" s="3">
        <f t="shared" si="18"/>
        <v>1</v>
      </c>
      <c r="AS18" s="3">
        <f t="shared" si="19"/>
        <v>0</v>
      </c>
      <c r="AT18" s="3">
        <f t="shared" si="20"/>
        <v>0</v>
      </c>
      <c r="AU18" s="3">
        <f t="shared" si="21"/>
        <v>0</v>
      </c>
      <c r="AW18" s="3" t="e">
        <f t="shared" si="22"/>
        <v>#N/A</v>
      </c>
      <c r="AX18" s="3">
        <f t="shared" si="23"/>
        <v>1</v>
      </c>
    </row>
    <row r="19" spans="1:50" x14ac:dyDescent="0.25">
      <c r="A19" s="8" t="s">
        <v>89</v>
      </c>
      <c r="B19" s="45">
        <v>3</v>
      </c>
      <c r="C19" s="5">
        <f t="shared" si="1"/>
        <v>0</v>
      </c>
      <c r="D19" s="28" t="s">
        <v>139</v>
      </c>
      <c r="E19" s="4" t="s">
        <v>139</v>
      </c>
      <c r="F19" s="4" t="s">
        <v>139</v>
      </c>
      <c r="G19" s="4" t="s">
        <v>139</v>
      </c>
      <c r="H19" s="4" t="s">
        <v>139</v>
      </c>
      <c r="I19" s="4" t="s">
        <v>139</v>
      </c>
      <c r="J19" s="4" t="s">
        <v>139</v>
      </c>
      <c r="K19" s="4" t="s">
        <v>139</v>
      </c>
      <c r="L19" s="4" t="s">
        <v>139</v>
      </c>
      <c r="M19" s="4" t="s">
        <v>139</v>
      </c>
      <c r="N19" s="4" t="s">
        <v>139</v>
      </c>
      <c r="O19" s="4" t="s">
        <v>139</v>
      </c>
      <c r="P19" s="4" t="s">
        <v>139</v>
      </c>
      <c r="Q19" s="4" t="s">
        <v>139</v>
      </c>
      <c r="R19" s="4" t="s">
        <v>139</v>
      </c>
      <c r="S19" s="4" t="s">
        <v>139</v>
      </c>
      <c r="T19" s="4" t="s">
        <v>139</v>
      </c>
      <c r="U19" s="4" t="s">
        <v>139</v>
      </c>
      <c r="V19" s="4" t="s">
        <v>139</v>
      </c>
      <c r="W19" s="4" t="s">
        <v>139</v>
      </c>
      <c r="Y19" s="40" t="s">
        <v>139</v>
      </c>
      <c r="Z19" s="40" t="s">
        <v>139</v>
      </c>
      <c r="AB19" s="3">
        <f t="shared" si="2"/>
        <v>0</v>
      </c>
      <c r="AC19" s="3">
        <f t="shared" si="3"/>
        <v>0</v>
      </c>
      <c r="AD19" s="3">
        <f t="shared" si="4"/>
        <v>0</v>
      </c>
      <c r="AE19" s="3">
        <f t="shared" si="5"/>
        <v>0</v>
      </c>
      <c r="AF19" s="3">
        <f t="shared" si="6"/>
        <v>0</v>
      </c>
      <c r="AG19" s="3">
        <f t="shared" si="7"/>
        <v>0</v>
      </c>
      <c r="AH19" s="3">
        <f t="shared" si="8"/>
        <v>0</v>
      </c>
      <c r="AI19" s="3">
        <f t="shared" si="9"/>
        <v>0</v>
      </c>
      <c r="AJ19" s="3">
        <f t="shared" si="10"/>
        <v>0</v>
      </c>
      <c r="AK19" s="3">
        <f t="shared" si="11"/>
        <v>0</v>
      </c>
      <c r="AL19" s="3">
        <f t="shared" si="12"/>
        <v>0</v>
      </c>
      <c r="AM19" s="3">
        <f t="shared" si="13"/>
        <v>0</v>
      </c>
      <c r="AN19" s="3">
        <f t="shared" si="14"/>
        <v>0</v>
      </c>
      <c r="AO19" s="3">
        <f t="shared" si="15"/>
        <v>0</v>
      </c>
      <c r="AP19" s="3">
        <f t="shared" si="16"/>
        <v>0</v>
      </c>
      <c r="AQ19" s="3">
        <f t="shared" si="17"/>
        <v>0</v>
      </c>
      <c r="AR19" s="3">
        <f t="shared" si="18"/>
        <v>0</v>
      </c>
      <c r="AS19" s="3">
        <f t="shared" si="19"/>
        <v>0</v>
      </c>
      <c r="AT19" s="3">
        <f t="shared" si="20"/>
        <v>0</v>
      </c>
      <c r="AU19" s="3">
        <f t="shared" si="21"/>
        <v>0</v>
      </c>
      <c r="AW19" s="3" t="e">
        <f t="shared" si="22"/>
        <v>#N/A</v>
      </c>
      <c r="AX19" s="3" t="e">
        <f t="shared" si="23"/>
        <v>#N/A</v>
      </c>
    </row>
    <row r="20" spans="1:50" x14ac:dyDescent="0.25">
      <c r="A20" s="8" t="s">
        <v>58</v>
      </c>
      <c r="B20" s="4">
        <f t="shared" si="0"/>
        <v>11</v>
      </c>
      <c r="C20" s="5">
        <f t="shared" si="1"/>
        <v>2</v>
      </c>
      <c r="D20" s="28" t="s">
        <v>156</v>
      </c>
      <c r="E20" s="4" t="s">
        <v>422</v>
      </c>
      <c r="F20" s="4" t="s">
        <v>433</v>
      </c>
      <c r="G20" s="4" t="s">
        <v>423</v>
      </c>
      <c r="H20" s="4" t="s">
        <v>434</v>
      </c>
      <c r="I20" s="4" t="s">
        <v>343</v>
      </c>
      <c r="J20" s="4" t="s">
        <v>424</v>
      </c>
      <c r="K20" s="4" t="s">
        <v>425</v>
      </c>
      <c r="L20" s="4" t="s">
        <v>426</v>
      </c>
      <c r="M20" s="4" t="s">
        <v>427</v>
      </c>
      <c r="N20" s="4" t="s">
        <v>379</v>
      </c>
      <c r="O20" s="4" t="s">
        <v>435</v>
      </c>
      <c r="P20" s="4" t="s">
        <v>436</v>
      </c>
      <c r="Q20" s="4" t="s">
        <v>437</v>
      </c>
      <c r="R20" s="4" t="s">
        <v>428</v>
      </c>
      <c r="S20" s="4" t="s">
        <v>243</v>
      </c>
      <c r="T20" s="4" t="s">
        <v>430</v>
      </c>
      <c r="U20" s="4" t="s">
        <v>431</v>
      </c>
      <c r="V20" s="4" t="s">
        <v>432</v>
      </c>
      <c r="W20" s="4" t="s">
        <v>442</v>
      </c>
      <c r="Y20" s="4" t="s">
        <v>425</v>
      </c>
      <c r="Z20" s="4" t="s">
        <v>424</v>
      </c>
      <c r="AB20" s="3">
        <f t="shared" si="2"/>
        <v>1</v>
      </c>
      <c r="AC20" s="3">
        <f t="shared" si="3"/>
        <v>0</v>
      </c>
      <c r="AD20" s="3">
        <f t="shared" si="4"/>
        <v>1</v>
      </c>
      <c r="AE20" s="3">
        <f t="shared" si="5"/>
        <v>0</v>
      </c>
      <c r="AF20" s="3">
        <f t="shared" si="6"/>
        <v>0</v>
      </c>
      <c r="AG20" s="3">
        <f t="shared" si="7"/>
        <v>0</v>
      </c>
      <c r="AH20" s="3">
        <f t="shared" si="8"/>
        <v>1</v>
      </c>
      <c r="AI20" s="3">
        <f t="shared" si="9"/>
        <v>1</v>
      </c>
      <c r="AJ20" s="3">
        <f t="shared" si="10"/>
        <v>1</v>
      </c>
      <c r="AK20" s="3">
        <f t="shared" si="11"/>
        <v>1</v>
      </c>
      <c r="AL20" s="3">
        <f t="shared" si="12"/>
        <v>0</v>
      </c>
      <c r="AM20" s="3">
        <f t="shared" si="13"/>
        <v>0</v>
      </c>
      <c r="AN20" s="3">
        <f t="shared" si="14"/>
        <v>1</v>
      </c>
      <c r="AO20" s="3">
        <f t="shared" si="15"/>
        <v>1</v>
      </c>
      <c r="AP20" s="3">
        <f t="shared" si="16"/>
        <v>1</v>
      </c>
      <c r="AQ20" s="3">
        <f t="shared" si="17"/>
        <v>0</v>
      </c>
      <c r="AR20" s="3">
        <f t="shared" si="18"/>
        <v>1</v>
      </c>
      <c r="AS20" s="3">
        <f t="shared" si="19"/>
        <v>0</v>
      </c>
      <c r="AT20" s="3">
        <f t="shared" si="20"/>
        <v>0</v>
      </c>
      <c r="AU20" s="3">
        <f t="shared" si="21"/>
        <v>1</v>
      </c>
      <c r="AW20" s="3">
        <f t="shared" si="22"/>
        <v>1</v>
      </c>
      <c r="AX20" s="3">
        <f t="shared" si="23"/>
        <v>1</v>
      </c>
    </row>
    <row r="21" spans="1:50" x14ac:dyDescent="0.25">
      <c r="A21" s="8" t="s">
        <v>70</v>
      </c>
      <c r="B21" s="4">
        <f t="shared" si="0"/>
        <v>9</v>
      </c>
      <c r="C21" s="5">
        <f t="shared" si="1"/>
        <v>0</v>
      </c>
      <c r="D21" s="28" t="s">
        <v>216</v>
      </c>
      <c r="E21" s="4" t="s">
        <v>422</v>
      </c>
      <c r="F21" s="4" t="s">
        <v>127</v>
      </c>
      <c r="G21" s="4" t="s">
        <v>423</v>
      </c>
      <c r="H21" s="4" t="s">
        <v>170</v>
      </c>
      <c r="I21" s="4" t="s">
        <v>343</v>
      </c>
      <c r="J21" s="4" t="s">
        <v>424</v>
      </c>
      <c r="K21" s="4" t="s">
        <v>425</v>
      </c>
      <c r="L21" s="4" t="s">
        <v>168</v>
      </c>
      <c r="M21" s="4" t="s">
        <v>427</v>
      </c>
      <c r="N21" s="4" t="s">
        <v>440</v>
      </c>
      <c r="O21" s="4" t="s">
        <v>271</v>
      </c>
      <c r="P21" s="4" t="s">
        <v>239</v>
      </c>
      <c r="Q21" s="4" t="s">
        <v>304</v>
      </c>
      <c r="R21" s="4" t="s">
        <v>346</v>
      </c>
      <c r="S21" s="4" t="s">
        <v>429</v>
      </c>
      <c r="T21" s="4" t="s">
        <v>430</v>
      </c>
      <c r="U21" s="4" t="s">
        <v>438</v>
      </c>
      <c r="V21" s="4" t="s">
        <v>432</v>
      </c>
      <c r="W21" s="4" t="s">
        <v>331</v>
      </c>
      <c r="Y21" s="40" t="s">
        <v>331</v>
      </c>
      <c r="Z21" s="40" t="s">
        <v>423</v>
      </c>
      <c r="AB21" s="3">
        <f t="shared" si="2"/>
        <v>0</v>
      </c>
      <c r="AC21" s="3">
        <f t="shared" si="3"/>
        <v>0</v>
      </c>
      <c r="AD21" s="3">
        <f t="shared" si="4"/>
        <v>0</v>
      </c>
      <c r="AE21" s="3">
        <f t="shared" si="5"/>
        <v>0</v>
      </c>
      <c r="AF21" s="3">
        <f t="shared" si="6"/>
        <v>1</v>
      </c>
      <c r="AG21" s="3">
        <f t="shared" si="7"/>
        <v>0</v>
      </c>
      <c r="AH21" s="3">
        <f t="shared" si="8"/>
        <v>1</v>
      </c>
      <c r="AI21" s="3">
        <f t="shared" si="9"/>
        <v>1</v>
      </c>
      <c r="AJ21" s="3">
        <f t="shared" si="10"/>
        <v>0</v>
      </c>
      <c r="AK21" s="3">
        <f t="shared" si="11"/>
        <v>1</v>
      </c>
      <c r="AL21" s="3">
        <f t="shared" si="12"/>
        <v>1</v>
      </c>
      <c r="AM21" s="3">
        <f t="shared" si="13"/>
        <v>1</v>
      </c>
      <c r="AN21" s="3">
        <f t="shared" si="14"/>
        <v>0</v>
      </c>
      <c r="AO21" s="3">
        <f t="shared" si="15"/>
        <v>0</v>
      </c>
      <c r="AP21" s="3">
        <f t="shared" si="16"/>
        <v>0</v>
      </c>
      <c r="AQ21" s="3">
        <f t="shared" si="17"/>
        <v>1</v>
      </c>
      <c r="AR21" s="3">
        <f t="shared" si="18"/>
        <v>1</v>
      </c>
      <c r="AS21" s="3">
        <f t="shared" si="19"/>
        <v>1</v>
      </c>
      <c r="AT21" s="3">
        <f t="shared" si="20"/>
        <v>0</v>
      </c>
      <c r="AU21" s="3">
        <f t="shared" si="21"/>
        <v>0</v>
      </c>
      <c r="AW21" s="3" t="e">
        <f t="shared" si="22"/>
        <v>#N/A</v>
      </c>
      <c r="AX21" s="3" t="e">
        <f t="shared" si="23"/>
        <v>#N/A</v>
      </c>
    </row>
    <row r="22" spans="1:50" x14ac:dyDescent="0.25">
      <c r="A22" s="8" t="s">
        <v>83</v>
      </c>
      <c r="B22" s="4">
        <f t="shared" si="0"/>
        <v>10</v>
      </c>
      <c r="C22" s="5">
        <f t="shared" si="1"/>
        <v>1</v>
      </c>
      <c r="D22" s="28" t="s">
        <v>156</v>
      </c>
      <c r="E22" s="4" t="s">
        <v>422</v>
      </c>
      <c r="F22" s="4" t="s">
        <v>433</v>
      </c>
      <c r="G22" s="4" t="s">
        <v>423</v>
      </c>
      <c r="H22" s="4" t="s">
        <v>434</v>
      </c>
      <c r="I22" s="4" t="s">
        <v>343</v>
      </c>
      <c r="J22" s="4" t="s">
        <v>439</v>
      </c>
      <c r="K22" s="4" t="s">
        <v>425</v>
      </c>
      <c r="L22" s="4" t="s">
        <v>426</v>
      </c>
      <c r="M22" s="4" t="s">
        <v>124</v>
      </c>
      <c r="N22" s="4" t="s">
        <v>379</v>
      </c>
      <c r="O22" s="4" t="s">
        <v>435</v>
      </c>
      <c r="P22" s="4" t="s">
        <v>436</v>
      </c>
      <c r="Q22" s="4" t="s">
        <v>437</v>
      </c>
      <c r="R22" s="4" t="s">
        <v>346</v>
      </c>
      <c r="S22" s="4" t="s">
        <v>429</v>
      </c>
      <c r="T22" s="4" t="s">
        <v>430</v>
      </c>
      <c r="U22" s="4" t="s">
        <v>438</v>
      </c>
      <c r="V22" s="4" t="s">
        <v>432</v>
      </c>
      <c r="W22" s="4" t="s">
        <v>442</v>
      </c>
      <c r="Y22" s="4" t="s">
        <v>437</v>
      </c>
      <c r="Z22" s="40" t="s">
        <v>434</v>
      </c>
      <c r="AB22" s="3">
        <f t="shared" si="2"/>
        <v>1</v>
      </c>
      <c r="AC22" s="3">
        <f t="shared" si="3"/>
        <v>0</v>
      </c>
      <c r="AD22" s="3">
        <f t="shared" si="4"/>
        <v>1</v>
      </c>
      <c r="AE22" s="3">
        <f t="shared" si="5"/>
        <v>0</v>
      </c>
      <c r="AF22" s="3">
        <f t="shared" si="6"/>
        <v>0</v>
      </c>
      <c r="AG22" s="3">
        <f t="shared" si="7"/>
        <v>0</v>
      </c>
      <c r="AH22" s="3">
        <f t="shared" si="8"/>
        <v>0</v>
      </c>
      <c r="AI22" s="3">
        <f t="shared" si="9"/>
        <v>1</v>
      </c>
      <c r="AJ22" s="3">
        <f t="shared" si="10"/>
        <v>1</v>
      </c>
      <c r="AK22" s="3">
        <f t="shared" si="11"/>
        <v>0</v>
      </c>
      <c r="AL22" s="3">
        <f t="shared" si="12"/>
        <v>0</v>
      </c>
      <c r="AM22" s="3">
        <f t="shared" si="13"/>
        <v>0</v>
      </c>
      <c r="AN22" s="3">
        <f t="shared" si="14"/>
        <v>1</v>
      </c>
      <c r="AO22" s="3">
        <f t="shared" si="15"/>
        <v>1</v>
      </c>
      <c r="AP22" s="3">
        <f t="shared" si="16"/>
        <v>0</v>
      </c>
      <c r="AQ22" s="3">
        <f t="shared" si="17"/>
        <v>1</v>
      </c>
      <c r="AR22" s="3">
        <f t="shared" si="18"/>
        <v>1</v>
      </c>
      <c r="AS22" s="3">
        <f t="shared" si="19"/>
        <v>1</v>
      </c>
      <c r="AT22" s="3">
        <f t="shared" si="20"/>
        <v>0</v>
      </c>
      <c r="AU22" s="3">
        <f t="shared" si="21"/>
        <v>1</v>
      </c>
      <c r="AW22" s="3">
        <f t="shared" si="22"/>
        <v>1</v>
      </c>
      <c r="AX22" s="3" t="e">
        <f t="shared" si="23"/>
        <v>#N/A</v>
      </c>
    </row>
    <row r="23" spans="1:50" x14ac:dyDescent="0.25">
      <c r="A23" s="8" t="s">
        <v>84</v>
      </c>
      <c r="B23" s="4">
        <f t="shared" si="0"/>
        <v>4</v>
      </c>
      <c r="C23" s="5">
        <f t="shared" si="1"/>
        <v>1</v>
      </c>
      <c r="D23" s="28" t="s">
        <v>139</v>
      </c>
      <c r="E23" s="4" t="s">
        <v>422</v>
      </c>
      <c r="F23" s="4" t="s">
        <v>127</v>
      </c>
      <c r="G23" s="4" t="s">
        <v>441</v>
      </c>
      <c r="H23" s="4" t="s">
        <v>434</v>
      </c>
      <c r="I23" s="4" t="s">
        <v>343</v>
      </c>
      <c r="J23" s="4" t="s">
        <v>424</v>
      </c>
      <c r="K23" s="4" t="s">
        <v>289</v>
      </c>
      <c r="L23" s="4" t="s">
        <v>168</v>
      </c>
      <c r="M23" s="4" t="s">
        <v>124</v>
      </c>
      <c r="N23" s="4" t="s">
        <v>379</v>
      </c>
      <c r="O23" s="4" t="s">
        <v>139</v>
      </c>
      <c r="P23" s="4" t="s">
        <v>239</v>
      </c>
      <c r="Q23" s="4" t="s">
        <v>437</v>
      </c>
      <c r="R23" s="4" t="s">
        <v>346</v>
      </c>
      <c r="S23" s="4" t="s">
        <v>243</v>
      </c>
      <c r="T23" s="4" t="s">
        <v>430</v>
      </c>
      <c r="U23" s="4" t="s">
        <v>431</v>
      </c>
      <c r="V23" s="4" t="s">
        <v>432</v>
      </c>
      <c r="W23" s="4" t="s">
        <v>331</v>
      </c>
      <c r="Y23" s="40" t="s">
        <v>331</v>
      </c>
      <c r="Z23" s="4" t="s">
        <v>430</v>
      </c>
      <c r="AB23" s="3">
        <f t="shared" si="2"/>
        <v>0</v>
      </c>
      <c r="AC23" s="3">
        <f t="shared" si="3"/>
        <v>0</v>
      </c>
      <c r="AD23" s="3">
        <f t="shared" si="4"/>
        <v>0</v>
      </c>
      <c r="AE23" s="3">
        <f t="shared" si="5"/>
        <v>1</v>
      </c>
      <c r="AF23" s="3">
        <f t="shared" si="6"/>
        <v>0</v>
      </c>
      <c r="AG23" s="3">
        <f t="shared" si="7"/>
        <v>0</v>
      </c>
      <c r="AH23" s="3">
        <f t="shared" si="8"/>
        <v>1</v>
      </c>
      <c r="AI23" s="3">
        <f t="shared" si="9"/>
        <v>0</v>
      </c>
      <c r="AJ23" s="3">
        <f t="shared" si="10"/>
        <v>0</v>
      </c>
      <c r="AK23" s="3">
        <f t="shared" si="11"/>
        <v>0</v>
      </c>
      <c r="AL23" s="3">
        <f t="shared" si="12"/>
        <v>0</v>
      </c>
      <c r="AM23" s="3">
        <f t="shared" si="13"/>
        <v>0</v>
      </c>
      <c r="AN23" s="3">
        <f t="shared" si="14"/>
        <v>0</v>
      </c>
      <c r="AO23" s="3">
        <f t="shared" si="15"/>
        <v>1</v>
      </c>
      <c r="AP23" s="3">
        <f t="shared" si="16"/>
        <v>0</v>
      </c>
      <c r="AQ23" s="3">
        <f t="shared" si="17"/>
        <v>0</v>
      </c>
      <c r="AR23" s="3">
        <f t="shared" si="18"/>
        <v>1</v>
      </c>
      <c r="AS23" s="3">
        <f t="shared" si="19"/>
        <v>0</v>
      </c>
      <c r="AT23" s="3">
        <f t="shared" si="20"/>
        <v>0</v>
      </c>
      <c r="AU23" s="3">
        <f t="shared" si="21"/>
        <v>0</v>
      </c>
      <c r="AW23" s="3" t="e">
        <f t="shared" si="22"/>
        <v>#N/A</v>
      </c>
      <c r="AX23" s="3">
        <f t="shared" si="23"/>
        <v>1</v>
      </c>
    </row>
    <row r="24" spans="1:50" x14ac:dyDescent="0.25">
      <c r="A24" s="8" t="s">
        <v>85</v>
      </c>
      <c r="B24" s="4">
        <f t="shared" si="0"/>
        <v>8</v>
      </c>
      <c r="C24" s="5">
        <f t="shared" si="1"/>
        <v>0</v>
      </c>
      <c r="D24" s="28" t="s">
        <v>216</v>
      </c>
      <c r="E24" s="4" t="s">
        <v>422</v>
      </c>
      <c r="F24" s="4" t="s">
        <v>127</v>
      </c>
      <c r="G24" s="4" t="s">
        <v>441</v>
      </c>
      <c r="H24" s="4" t="s">
        <v>170</v>
      </c>
      <c r="I24" s="4" t="s">
        <v>343</v>
      </c>
      <c r="J24" s="4" t="s">
        <v>424</v>
      </c>
      <c r="K24" s="4" t="s">
        <v>425</v>
      </c>
      <c r="L24" s="4" t="s">
        <v>168</v>
      </c>
      <c r="M24" s="4" t="s">
        <v>124</v>
      </c>
      <c r="N24" s="4" t="s">
        <v>440</v>
      </c>
      <c r="O24" s="4" t="s">
        <v>435</v>
      </c>
      <c r="P24" s="4" t="s">
        <v>436</v>
      </c>
      <c r="Q24" s="4" t="s">
        <v>304</v>
      </c>
      <c r="R24" s="4" t="s">
        <v>346</v>
      </c>
      <c r="S24" s="4" t="s">
        <v>429</v>
      </c>
      <c r="T24" s="4" t="s">
        <v>430</v>
      </c>
      <c r="U24" s="4" t="s">
        <v>431</v>
      </c>
      <c r="V24" s="4" t="s">
        <v>432</v>
      </c>
      <c r="W24" s="4" t="s">
        <v>331</v>
      </c>
      <c r="Y24" s="40" t="s">
        <v>331</v>
      </c>
      <c r="Z24" s="40" t="s">
        <v>346</v>
      </c>
      <c r="AB24" s="3">
        <f t="shared" si="2"/>
        <v>0</v>
      </c>
      <c r="AC24" s="3">
        <f t="shared" si="3"/>
        <v>0</v>
      </c>
      <c r="AD24" s="3">
        <f t="shared" si="4"/>
        <v>0</v>
      </c>
      <c r="AE24" s="3">
        <f t="shared" si="5"/>
        <v>1</v>
      </c>
      <c r="AF24" s="3">
        <f t="shared" si="6"/>
        <v>1</v>
      </c>
      <c r="AG24" s="3">
        <f t="shared" si="7"/>
        <v>0</v>
      </c>
      <c r="AH24" s="3">
        <f t="shared" si="8"/>
        <v>1</v>
      </c>
      <c r="AI24" s="3">
        <f t="shared" si="9"/>
        <v>1</v>
      </c>
      <c r="AJ24" s="3">
        <f t="shared" si="10"/>
        <v>0</v>
      </c>
      <c r="AK24" s="3">
        <f t="shared" si="11"/>
        <v>0</v>
      </c>
      <c r="AL24" s="3">
        <f t="shared" si="12"/>
        <v>1</v>
      </c>
      <c r="AM24" s="3">
        <f t="shared" si="13"/>
        <v>0</v>
      </c>
      <c r="AN24" s="3">
        <f t="shared" si="14"/>
        <v>1</v>
      </c>
      <c r="AO24" s="3">
        <f t="shared" si="15"/>
        <v>0</v>
      </c>
      <c r="AP24" s="3">
        <f t="shared" si="16"/>
        <v>0</v>
      </c>
      <c r="AQ24" s="3">
        <f t="shared" si="17"/>
        <v>1</v>
      </c>
      <c r="AR24" s="3">
        <f t="shared" si="18"/>
        <v>1</v>
      </c>
      <c r="AS24" s="3">
        <f t="shared" si="19"/>
        <v>0</v>
      </c>
      <c r="AT24" s="3">
        <f t="shared" si="20"/>
        <v>0</v>
      </c>
      <c r="AU24" s="3">
        <f t="shared" si="21"/>
        <v>0</v>
      </c>
      <c r="AW24" s="3" t="e">
        <f t="shared" si="22"/>
        <v>#N/A</v>
      </c>
      <c r="AX24" s="3" t="e">
        <f t="shared" si="23"/>
        <v>#N/A</v>
      </c>
    </row>
    <row r="25" spans="1:50" x14ac:dyDescent="0.25">
      <c r="A25" s="8" t="s">
        <v>86</v>
      </c>
      <c r="B25" s="4">
        <f t="shared" si="0"/>
        <v>9</v>
      </c>
      <c r="C25" s="5">
        <f t="shared" si="1"/>
        <v>1</v>
      </c>
      <c r="D25" s="28" t="s">
        <v>156</v>
      </c>
      <c r="E25" s="4" t="s">
        <v>422</v>
      </c>
      <c r="F25" s="4" t="s">
        <v>127</v>
      </c>
      <c r="G25" s="4" t="s">
        <v>441</v>
      </c>
      <c r="H25" s="4" t="s">
        <v>434</v>
      </c>
      <c r="I25" s="4" t="s">
        <v>343</v>
      </c>
      <c r="J25" s="4" t="s">
        <v>424</v>
      </c>
      <c r="K25" s="4" t="s">
        <v>289</v>
      </c>
      <c r="L25" s="4" t="s">
        <v>426</v>
      </c>
      <c r="M25" s="4" t="s">
        <v>427</v>
      </c>
      <c r="N25" s="4" t="s">
        <v>379</v>
      </c>
      <c r="O25" s="4" t="s">
        <v>271</v>
      </c>
      <c r="P25" s="4" t="s">
        <v>436</v>
      </c>
      <c r="Q25" s="4" t="s">
        <v>437</v>
      </c>
      <c r="R25" s="4" t="s">
        <v>346</v>
      </c>
      <c r="S25" s="4" t="s">
        <v>429</v>
      </c>
      <c r="T25" s="4" t="s">
        <v>327</v>
      </c>
      <c r="U25" s="4" t="s">
        <v>431</v>
      </c>
      <c r="V25" s="4" t="s">
        <v>432</v>
      </c>
      <c r="W25" s="4" t="s">
        <v>331</v>
      </c>
      <c r="Y25" s="40" t="s">
        <v>331</v>
      </c>
      <c r="Z25" s="4" t="s">
        <v>427</v>
      </c>
      <c r="AB25" s="3">
        <f t="shared" si="2"/>
        <v>1</v>
      </c>
      <c r="AC25" s="3">
        <f t="shared" si="3"/>
        <v>0</v>
      </c>
      <c r="AD25" s="3">
        <f t="shared" si="4"/>
        <v>0</v>
      </c>
      <c r="AE25" s="3">
        <f t="shared" si="5"/>
        <v>1</v>
      </c>
      <c r="AF25" s="3">
        <f t="shared" si="6"/>
        <v>0</v>
      </c>
      <c r="AG25" s="3">
        <f t="shared" si="7"/>
        <v>0</v>
      </c>
      <c r="AH25" s="3">
        <f t="shared" si="8"/>
        <v>1</v>
      </c>
      <c r="AI25" s="3">
        <f t="shared" si="9"/>
        <v>0</v>
      </c>
      <c r="AJ25" s="3">
        <f t="shared" si="10"/>
        <v>1</v>
      </c>
      <c r="AK25" s="3">
        <f t="shared" si="11"/>
        <v>1</v>
      </c>
      <c r="AL25" s="3">
        <f t="shared" si="12"/>
        <v>0</v>
      </c>
      <c r="AM25" s="3">
        <f t="shared" si="13"/>
        <v>1</v>
      </c>
      <c r="AN25" s="3">
        <f t="shared" si="14"/>
        <v>1</v>
      </c>
      <c r="AO25" s="3">
        <f t="shared" si="15"/>
        <v>1</v>
      </c>
      <c r="AP25" s="3">
        <f t="shared" si="16"/>
        <v>0</v>
      </c>
      <c r="AQ25" s="3">
        <f t="shared" si="17"/>
        <v>1</v>
      </c>
      <c r="AR25" s="3">
        <f t="shared" si="18"/>
        <v>0</v>
      </c>
      <c r="AS25" s="3">
        <f t="shared" si="19"/>
        <v>0</v>
      </c>
      <c r="AT25" s="3">
        <f t="shared" si="20"/>
        <v>0</v>
      </c>
      <c r="AU25" s="3">
        <f t="shared" si="21"/>
        <v>0</v>
      </c>
      <c r="AW25" s="3" t="e">
        <f t="shared" si="22"/>
        <v>#N/A</v>
      </c>
      <c r="AX25" s="3">
        <f t="shared" si="23"/>
        <v>1</v>
      </c>
    </row>
    <row r="26" spans="1:50" x14ac:dyDescent="0.25">
      <c r="A26" s="8" t="s">
        <v>224</v>
      </c>
      <c r="B26" s="4">
        <f t="shared" si="0"/>
        <v>7</v>
      </c>
      <c r="C26" s="5">
        <f t="shared" si="1"/>
        <v>1</v>
      </c>
      <c r="D26" s="28" t="s">
        <v>216</v>
      </c>
      <c r="E26" s="4" t="s">
        <v>422</v>
      </c>
      <c r="F26" s="4" t="s">
        <v>127</v>
      </c>
      <c r="G26" s="4" t="s">
        <v>441</v>
      </c>
      <c r="H26" s="4" t="s">
        <v>170</v>
      </c>
      <c r="I26" s="4" t="s">
        <v>343</v>
      </c>
      <c r="J26" s="4" t="s">
        <v>424</v>
      </c>
      <c r="K26" s="4" t="s">
        <v>289</v>
      </c>
      <c r="L26" s="4" t="s">
        <v>168</v>
      </c>
      <c r="M26" s="4" t="s">
        <v>124</v>
      </c>
      <c r="N26" s="4" t="s">
        <v>440</v>
      </c>
      <c r="O26" s="4" t="s">
        <v>435</v>
      </c>
      <c r="P26" s="4" t="s">
        <v>239</v>
      </c>
      <c r="Q26" s="4" t="s">
        <v>304</v>
      </c>
      <c r="R26" s="4" t="s">
        <v>346</v>
      </c>
      <c r="S26" s="4" t="s">
        <v>429</v>
      </c>
      <c r="T26" s="4" t="s">
        <v>430</v>
      </c>
      <c r="U26" s="4" t="s">
        <v>438</v>
      </c>
      <c r="V26" s="4" t="s">
        <v>432</v>
      </c>
      <c r="W26" s="4" t="s">
        <v>331</v>
      </c>
      <c r="Y26" s="4" t="s">
        <v>424</v>
      </c>
      <c r="Z26" s="40" t="s">
        <v>331</v>
      </c>
      <c r="AB26" s="3">
        <f t="shared" si="2"/>
        <v>0</v>
      </c>
      <c r="AC26" s="3">
        <f t="shared" si="3"/>
        <v>0</v>
      </c>
      <c r="AD26" s="3">
        <f t="shared" si="4"/>
        <v>0</v>
      </c>
      <c r="AE26" s="3">
        <f t="shared" si="5"/>
        <v>1</v>
      </c>
      <c r="AF26" s="3">
        <f t="shared" si="6"/>
        <v>1</v>
      </c>
      <c r="AG26" s="3">
        <f t="shared" si="7"/>
        <v>0</v>
      </c>
      <c r="AH26" s="3">
        <f t="shared" si="8"/>
        <v>1</v>
      </c>
      <c r="AI26" s="3">
        <f t="shared" si="9"/>
        <v>0</v>
      </c>
      <c r="AJ26" s="3">
        <f t="shared" si="10"/>
        <v>0</v>
      </c>
      <c r="AK26" s="3">
        <f t="shared" si="11"/>
        <v>0</v>
      </c>
      <c r="AL26" s="3">
        <f t="shared" si="12"/>
        <v>1</v>
      </c>
      <c r="AM26" s="3">
        <f t="shared" si="13"/>
        <v>0</v>
      </c>
      <c r="AN26" s="3">
        <f t="shared" si="14"/>
        <v>0</v>
      </c>
      <c r="AO26" s="3">
        <f t="shared" si="15"/>
        <v>0</v>
      </c>
      <c r="AP26" s="3">
        <f t="shared" si="16"/>
        <v>0</v>
      </c>
      <c r="AQ26" s="3">
        <f t="shared" si="17"/>
        <v>1</v>
      </c>
      <c r="AR26" s="3">
        <f t="shared" si="18"/>
        <v>1</v>
      </c>
      <c r="AS26" s="3">
        <f t="shared" si="19"/>
        <v>1</v>
      </c>
      <c r="AT26" s="3">
        <f t="shared" si="20"/>
        <v>0</v>
      </c>
      <c r="AU26" s="3">
        <f t="shared" si="21"/>
        <v>0</v>
      </c>
      <c r="AW26" s="3">
        <f t="shared" si="22"/>
        <v>1</v>
      </c>
      <c r="AX26" s="3" t="e">
        <f t="shared" si="23"/>
        <v>#N/A</v>
      </c>
    </row>
    <row r="27" spans="1:50" x14ac:dyDescent="0.25">
      <c r="A27" s="8" t="s">
        <v>79</v>
      </c>
      <c r="B27" s="4">
        <f t="shared" si="0"/>
        <v>10</v>
      </c>
      <c r="C27" s="5">
        <f t="shared" si="1"/>
        <v>1</v>
      </c>
      <c r="D27" s="28" t="s">
        <v>156</v>
      </c>
      <c r="E27" s="4" t="s">
        <v>422</v>
      </c>
      <c r="F27" s="4" t="s">
        <v>433</v>
      </c>
      <c r="G27" s="4" t="s">
        <v>423</v>
      </c>
      <c r="H27" s="4" t="s">
        <v>434</v>
      </c>
      <c r="I27" s="4" t="s">
        <v>343</v>
      </c>
      <c r="J27" s="4" t="s">
        <v>424</v>
      </c>
      <c r="K27" s="4" t="s">
        <v>425</v>
      </c>
      <c r="L27" s="4" t="s">
        <v>168</v>
      </c>
      <c r="M27" s="4" t="s">
        <v>124</v>
      </c>
      <c r="N27" s="4" t="s">
        <v>379</v>
      </c>
      <c r="O27" s="4" t="s">
        <v>271</v>
      </c>
      <c r="P27" s="4" t="s">
        <v>436</v>
      </c>
      <c r="Q27" s="4" t="s">
        <v>437</v>
      </c>
      <c r="R27" s="4" t="s">
        <v>428</v>
      </c>
      <c r="S27" s="4" t="s">
        <v>429</v>
      </c>
      <c r="T27" s="4" t="s">
        <v>430</v>
      </c>
      <c r="U27" s="4" t="s">
        <v>431</v>
      </c>
      <c r="V27" s="4" t="s">
        <v>432</v>
      </c>
      <c r="W27" s="4" t="s">
        <v>331</v>
      </c>
      <c r="Y27" s="40" t="s">
        <v>331</v>
      </c>
      <c r="Z27" s="4" t="s">
        <v>424</v>
      </c>
      <c r="AB27" s="3">
        <f t="shared" si="2"/>
        <v>1</v>
      </c>
      <c r="AC27" s="3">
        <f t="shared" si="3"/>
        <v>0</v>
      </c>
      <c r="AD27" s="3">
        <f t="shared" si="4"/>
        <v>1</v>
      </c>
      <c r="AE27" s="3">
        <f t="shared" si="5"/>
        <v>0</v>
      </c>
      <c r="AF27" s="3">
        <f t="shared" si="6"/>
        <v>0</v>
      </c>
      <c r="AG27" s="3">
        <f t="shared" si="7"/>
        <v>0</v>
      </c>
      <c r="AH27" s="3">
        <f t="shared" si="8"/>
        <v>1</v>
      </c>
      <c r="AI27" s="3">
        <f t="shared" si="9"/>
        <v>1</v>
      </c>
      <c r="AJ27" s="3">
        <f t="shared" si="10"/>
        <v>0</v>
      </c>
      <c r="AK27" s="3">
        <f t="shared" si="11"/>
        <v>0</v>
      </c>
      <c r="AL27" s="3">
        <f t="shared" si="12"/>
        <v>0</v>
      </c>
      <c r="AM27" s="3">
        <f t="shared" si="13"/>
        <v>1</v>
      </c>
      <c r="AN27" s="3">
        <f t="shared" si="14"/>
        <v>1</v>
      </c>
      <c r="AO27" s="3">
        <f t="shared" si="15"/>
        <v>1</v>
      </c>
      <c r="AP27" s="3">
        <f t="shared" si="16"/>
        <v>1</v>
      </c>
      <c r="AQ27" s="3">
        <f t="shared" si="17"/>
        <v>1</v>
      </c>
      <c r="AR27" s="3">
        <f t="shared" si="18"/>
        <v>1</v>
      </c>
      <c r="AS27" s="3">
        <f t="shared" si="19"/>
        <v>0</v>
      </c>
      <c r="AT27" s="3">
        <f t="shared" si="20"/>
        <v>0</v>
      </c>
      <c r="AU27" s="3">
        <f t="shared" si="21"/>
        <v>0</v>
      </c>
      <c r="AW27" s="3" t="e">
        <f t="shared" si="22"/>
        <v>#N/A</v>
      </c>
      <c r="AX27" s="3">
        <f t="shared" si="23"/>
        <v>1</v>
      </c>
    </row>
    <row r="28" spans="1:50" x14ac:dyDescent="0.25">
      <c r="A28" s="8" t="s">
        <v>62</v>
      </c>
      <c r="B28" s="4">
        <f t="shared" si="0"/>
        <v>7</v>
      </c>
      <c r="C28" s="5">
        <f t="shared" si="1"/>
        <v>2</v>
      </c>
      <c r="D28" s="28" t="s">
        <v>156</v>
      </c>
      <c r="E28" s="4" t="s">
        <v>422</v>
      </c>
      <c r="F28" s="4" t="s">
        <v>127</v>
      </c>
      <c r="G28" s="4" t="s">
        <v>423</v>
      </c>
      <c r="H28" s="4" t="s">
        <v>434</v>
      </c>
      <c r="I28" s="4" t="s">
        <v>343</v>
      </c>
      <c r="J28" s="4" t="s">
        <v>424</v>
      </c>
      <c r="K28" s="4" t="s">
        <v>425</v>
      </c>
      <c r="L28" s="4" t="s">
        <v>426</v>
      </c>
      <c r="M28" s="4" t="s">
        <v>427</v>
      </c>
      <c r="N28" s="4" t="s">
        <v>379</v>
      </c>
      <c r="O28" s="4" t="s">
        <v>435</v>
      </c>
      <c r="P28" s="4" t="s">
        <v>239</v>
      </c>
      <c r="Q28" s="4" t="s">
        <v>437</v>
      </c>
      <c r="R28" s="4" t="s">
        <v>346</v>
      </c>
      <c r="S28" s="4" t="s">
        <v>243</v>
      </c>
      <c r="T28" s="4" t="s">
        <v>430</v>
      </c>
      <c r="U28" s="4" t="s">
        <v>431</v>
      </c>
      <c r="V28" s="4" t="s">
        <v>432</v>
      </c>
      <c r="W28" s="4" t="s">
        <v>331</v>
      </c>
      <c r="Y28" s="4" t="s">
        <v>437</v>
      </c>
      <c r="Z28" s="4" t="s">
        <v>425</v>
      </c>
      <c r="AB28" s="3">
        <f t="shared" si="2"/>
        <v>1</v>
      </c>
      <c r="AC28" s="3">
        <f t="shared" si="3"/>
        <v>0</v>
      </c>
      <c r="AD28" s="3">
        <f t="shared" si="4"/>
        <v>0</v>
      </c>
      <c r="AE28" s="3">
        <f t="shared" si="5"/>
        <v>0</v>
      </c>
      <c r="AF28" s="3">
        <f t="shared" si="6"/>
        <v>0</v>
      </c>
      <c r="AG28" s="3">
        <f t="shared" si="7"/>
        <v>0</v>
      </c>
      <c r="AH28" s="3">
        <f t="shared" si="8"/>
        <v>1</v>
      </c>
      <c r="AI28" s="3">
        <f t="shared" si="9"/>
        <v>1</v>
      </c>
      <c r="AJ28" s="3">
        <f t="shared" si="10"/>
        <v>1</v>
      </c>
      <c r="AK28" s="3">
        <f t="shared" si="11"/>
        <v>1</v>
      </c>
      <c r="AL28" s="3">
        <f t="shared" si="12"/>
        <v>0</v>
      </c>
      <c r="AM28" s="3">
        <f t="shared" si="13"/>
        <v>0</v>
      </c>
      <c r="AN28" s="3">
        <f t="shared" si="14"/>
        <v>0</v>
      </c>
      <c r="AO28" s="3">
        <f t="shared" si="15"/>
        <v>1</v>
      </c>
      <c r="AP28" s="3">
        <f t="shared" si="16"/>
        <v>0</v>
      </c>
      <c r="AQ28" s="3">
        <f t="shared" si="17"/>
        <v>0</v>
      </c>
      <c r="AR28" s="3">
        <f t="shared" si="18"/>
        <v>1</v>
      </c>
      <c r="AS28" s="3">
        <f t="shared" si="19"/>
        <v>0</v>
      </c>
      <c r="AT28" s="3">
        <f t="shared" si="20"/>
        <v>0</v>
      </c>
      <c r="AU28" s="3">
        <f t="shared" si="21"/>
        <v>0</v>
      </c>
      <c r="AW28" s="3">
        <f t="shared" si="22"/>
        <v>1</v>
      </c>
      <c r="AX28" s="3">
        <f t="shared" si="23"/>
        <v>1</v>
      </c>
    </row>
    <row r="29" spans="1:50" x14ac:dyDescent="0.25">
      <c r="A29" s="8" t="s">
        <v>67</v>
      </c>
      <c r="B29" s="4">
        <f t="shared" si="0"/>
        <v>8</v>
      </c>
      <c r="C29" s="5">
        <f t="shared" si="1"/>
        <v>1</v>
      </c>
      <c r="D29" s="28" t="s">
        <v>216</v>
      </c>
      <c r="E29" s="4" t="s">
        <v>422</v>
      </c>
      <c r="F29" s="4" t="s">
        <v>127</v>
      </c>
      <c r="G29" s="4" t="s">
        <v>423</v>
      </c>
      <c r="H29" s="4" t="s">
        <v>170</v>
      </c>
      <c r="I29" s="4" t="s">
        <v>343</v>
      </c>
      <c r="J29" s="4" t="s">
        <v>439</v>
      </c>
      <c r="K29" s="4" t="s">
        <v>289</v>
      </c>
      <c r="L29" s="4" t="s">
        <v>426</v>
      </c>
      <c r="M29" s="4" t="s">
        <v>427</v>
      </c>
      <c r="N29" s="4" t="s">
        <v>379</v>
      </c>
      <c r="O29" s="4" t="s">
        <v>271</v>
      </c>
      <c r="P29" s="4" t="s">
        <v>239</v>
      </c>
      <c r="Q29" s="4" t="s">
        <v>304</v>
      </c>
      <c r="R29" s="4" t="s">
        <v>428</v>
      </c>
      <c r="S29" s="4" t="s">
        <v>429</v>
      </c>
      <c r="T29" s="4" t="s">
        <v>430</v>
      </c>
      <c r="U29" s="4" t="s">
        <v>431</v>
      </c>
      <c r="V29" s="4" t="s">
        <v>222</v>
      </c>
      <c r="W29" s="4" t="s">
        <v>331</v>
      </c>
      <c r="Y29" s="40" t="s">
        <v>423</v>
      </c>
      <c r="Z29" s="4" t="s">
        <v>428</v>
      </c>
      <c r="AB29" s="3">
        <f t="shared" si="2"/>
        <v>0</v>
      </c>
      <c r="AC29" s="3">
        <f t="shared" si="3"/>
        <v>0</v>
      </c>
      <c r="AD29" s="3">
        <f t="shared" si="4"/>
        <v>0</v>
      </c>
      <c r="AE29" s="3">
        <f t="shared" si="5"/>
        <v>0</v>
      </c>
      <c r="AF29" s="3">
        <f t="shared" si="6"/>
        <v>1</v>
      </c>
      <c r="AG29" s="3">
        <f t="shared" si="7"/>
        <v>0</v>
      </c>
      <c r="AH29" s="3">
        <f t="shared" si="8"/>
        <v>0</v>
      </c>
      <c r="AI29" s="3">
        <f t="shared" si="9"/>
        <v>0</v>
      </c>
      <c r="AJ29" s="3">
        <f t="shared" si="10"/>
        <v>1</v>
      </c>
      <c r="AK29" s="3">
        <f t="shared" si="11"/>
        <v>1</v>
      </c>
      <c r="AL29" s="3">
        <f t="shared" si="12"/>
        <v>0</v>
      </c>
      <c r="AM29" s="3">
        <f t="shared" si="13"/>
        <v>1</v>
      </c>
      <c r="AN29" s="3">
        <f t="shared" si="14"/>
        <v>0</v>
      </c>
      <c r="AO29" s="3">
        <f t="shared" si="15"/>
        <v>0</v>
      </c>
      <c r="AP29" s="3">
        <f t="shared" si="16"/>
        <v>1</v>
      </c>
      <c r="AQ29" s="3">
        <f t="shared" si="17"/>
        <v>1</v>
      </c>
      <c r="AR29" s="3">
        <f t="shared" si="18"/>
        <v>1</v>
      </c>
      <c r="AS29" s="3">
        <f t="shared" si="19"/>
        <v>0</v>
      </c>
      <c r="AT29" s="3">
        <f t="shared" si="20"/>
        <v>1</v>
      </c>
      <c r="AU29" s="3">
        <f t="shared" si="21"/>
        <v>0</v>
      </c>
      <c r="AW29" s="3" t="e">
        <f t="shared" si="22"/>
        <v>#N/A</v>
      </c>
      <c r="AX29" s="3">
        <f t="shared" si="23"/>
        <v>1</v>
      </c>
    </row>
    <row r="30" spans="1:50" x14ac:dyDescent="0.25">
      <c r="A30" s="8" t="s">
        <v>64</v>
      </c>
      <c r="B30" s="4">
        <f t="shared" si="0"/>
        <v>7</v>
      </c>
      <c r="C30" s="5">
        <f t="shared" si="1"/>
        <v>1</v>
      </c>
      <c r="D30" s="28" t="s">
        <v>216</v>
      </c>
      <c r="E30" s="4" t="s">
        <v>422</v>
      </c>
      <c r="F30" s="4" t="s">
        <v>127</v>
      </c>
      <c r="G30" s="4" t="s">
        <v>423</v>
      </c>
      <c r="H30" s="4" t="s">
        <v>434</v>
      </c>
      <c r="I30" s="4" t="s">
        <v>343</v>
      </c>
      <c r="J30" s="4" t="s">
        <v>424</v>
      </c>
      <c r="K30" s="4" t="s">
        <v>289</v>
      </c>
      <c r="L30" s="4" t="s">
        <v>426</v>
      </c>
      <c r="M30" s="4" t="s">
        <v>427</v>
      </c>
      <c r="N30" s="4" t="s">
        <v>379</v>
      </c>
      <c r="O30" s="4" t="s">
        <v>435</v>
      </c>
      <c r="P30" s="4" t="s">
        <v>436</v>
      </c>
      <c r="Q30" s="4" t="s">
        <v>304</v>
      </c>
      <c r="R30" s="4" t="s">
        <v>428</v>
      </c>
      <c r="S30" s="4" t="s">
        <v>429</v>
      </c>
      <c r="T30" s="4" t="s">
        <v>327</v>
      </c>
      <c r="U30" s="4" t="s">
        <v>438</v>
      </c>
      <c r="V30" s="4" t="s">
        <v>432</v>
      </c>
      <c r="W30" s="4" t="s">
        <v>331</v>
      </c>
      <c r="Y30" s="4" t="s">
        <v>430</v>
      </c>
      <c r="Z30" s="40" t="s">
        <v>423</v>
      </c>
      <c r="AB30" s="3">
        <f t="shared" si="2"/>
        <v>0</v>
      </c>
      <c r="AC30" s="3">
        <f t="shared" si="3"/>
        <v>0</v>
      </c>
      <c r="AD30" s="3">
        <f t="shared" si="4"/>
        <v>0</v>
      </c>
      <c r="AE30" s="3">
        <f t="shared" si="5"/>
        <v>0</v>
      </c>
      <c r="AF30" s="3">
        <f t="shared" si="6"/>
        <v>0</v>
      </c>
      <c r="AG30" s="3">
        <f t="shared" si="7"/>
        <v>0</v>
      </c>
      <c r="AH30" s="3">
        <f t="shared" si="8"/>
        <v>1</v>
      </c>
      <c r="AI30" s="3">
        <f t="shared" si="9"/>
        <v>0</v>
      </c>
      <c r="AJ30" s="3">
        <f t="shared" si="10"/>
        <v>1</v>
      </c>
      <c r="AK30" s="3">
        <f t="shared" si="11"/>
        <v>1</v>
      </c>
      <c r="AL30" s="3">
        <f t="shared" si="12"/>
        <v>0</v>
      </c>
      <c r="AM30" s="3">
        <f t="shared" si="13"/>
        <v>0</v>
      </c>
      <c r="AN30" s="3">
        <f t="shared" si="14"/>
        <v>1</v>
      </c>
      <c r="AO30" s="3">
        <f t="shared" si="15"/>
        <v>0</v>
      </c>
      <c r="AP30" s="3">
        <f t="shared" si="16"/>
        <v>1</v>
      </c>
      <c r="AQ30" s="3">
        <f t="shared" si="17"/>
        <v>1</v>
      </c>
      <c r="AR30" s="3">
        <f t="shared" si="18"/>
        <v>0</v>
      </c>
      <c r="AS30" s="3">
        <f t="shared" si="19"/>
        <v>1</v>
      </c>
      <c r="AT30" s="3">
        <f t="shared" si="20"/>
        <v>0</v>
      </c>
      <c r="AU30" s="3">
        <f t="shared" si="21"/>
        <v>0</v>
      </c>
      <c r="AW30" s="3">
        <f t="shared" si="22"/>
        <v>1</v>
      </c>
      <c r="AX30" s="3" t="e">
        <f t="shared" si="23"/>
        <v>#N/A</v>
      </c>
    </row>
    <row r="31" spans="1:50" x14ac:dyDescent="0.25">
      <c r="A31" s="8" t="s">
        <v>65</v>
      </c>
      <c r="B31" s="4">
        <f t="shared" si="0"/>
        <v>10</v>
      </c>
      <c r="C31" s="5">
        <f t="shared" si="1"/>
        <v>1</v>
      </c>
      <c r="D31" s="28" t="s">
        <v>216</v>
      </c>
      <c r="E31" s="4" t="s">
        <v>422</v>
      </c>
      <c r="F31" s="4" t="s">
        <v>127</v>
      </c>
      <c r="G31" s="4" t="s">
        <v>423</v>
      </c>
      <c r="H31" s="4" t="s">
        <v>434</v>
      </c>
      <c r="I31" s="4" t="s">
        <v>343</v>
      </c>
      <c r="J31" s="4" t="s">
        <v>424</v>
      </c>
      <c r="K31" s="4" t="s">
        <v>425</v>
      </c>
      <c r="L31" s="4" t="s">
        <v>426</v>
      </c>
      <c r="M31" s="4" t="s">
        <v>427</v>
      </c>
      <c r="N31" s="4" t="s">
        <v>379</v>
      </c>
      <c r="O31" s="4" t="s">
        <v>435</v>
      </c>
      <c r="P31" s="4" t="s">
        <v>436</v>
      </c>
      <c r="Q31" s="4" t="s">
        <v>304</v>
      </c>
      <c r="R31" s="4" t="s">
        <v>428</v>
      </c>
      <c r="S31" s="4" t="s">
        <v>429</v>
      </c>
      <c r="T31" s="4" t="s">
        <v>430</v>
      </c>
      <c r="U31" s="4" t="s">
        <v>438</v>
      </c>
      <c r="V31" s="4" t="s">
        <v>432</v>
      </c>
      <c r="W31" s="4" t="s">
        <v>442</v>
      </c>
      <c r="Y31" s="40" t="s">
        <v>434</v>
      </c>
      <c r="Z31" s="4" t="s">
        <v>426</v>
      </c>
      <c r="AB31" s="3">
        <f t="shared" si="2"/>
        <v>0</v>
      </c>
      <c r="AC31" s="3">
        <f t="shared" si="3"/>
        <v>0</v>
      </c>
      <c r="AD31" s="3">
        <f t="shared" si="4"/>
        <v>0</v>
      </c>
      <c r="AE31" s="3">
        <f t="shared" si="5"/>
        <v>0</v>
      </c>
      <c r="AF31" s="3">
        <f t="shared" si="6"/>
        <v>0</v>
      </c>
      <c r="AG31" s="3">
        <f t="shared" si="7"/>
        <v>0</v>
      </c>
      <c r="AH31" s="3">
        <f t="shared" si="8"/>
        <v>1</v>
      </c>
      <c r="AI31" s="3">
        <f t="shared" si="9"/>
        <v>1</v>
      </c>
      <c r="AJ31" s="3">
        <f t="shared" si="10"/>
        <v>1</v>
      </c>
      <c r="AK31" s="3">
        <f t="shared" si="11"/>
        <v>1</v>
      </c>
      <c r="AL31" s="3">
        <f t="shared" si="12"/>
        <v>0</v>
      </c>
      <c r="AM31" s="3">
        <f t="shared" si="13"/>
        <v>0</v>
      </c>
      <c r="AN31" s="3">
        <f t="shared" si="14"/>
        <v>1</v>
      </c>
      <c r="AO31" s="3">
        <f t="shared" si="15"/>
        <v>0</v>
      </c>
      <c r="AP31" s="3">
        <f t="shared" si="16"/>
        <v>1</v>
      </c>
      <c r="AQ31" s="3">
        <f t="shared" si="17"/>
        <v>1</v>
      </c>
      <c r="AR31" s="3">
        <f t="shared" si="18"/>
        <v>1</v>
      </c>
      <c r="AS31" s="3">
        <f t="shared" si="19"/>
        <v>1</v>
      </c>
      <c r="AT31" s="3">
        <f t="shared" si="20"/>
        <v>0</v>
      </c>
      <c r="AU31" s="3">
        <f t="shared" si="21"/>
        <v>1</v>
      </c>
      <c r="AW31" s="3" t="e">
        <f t="shared" si="22"/>
        <v>#N/A</v>
      </c>
      <c r="AX31" s="3">
        <f t="shared" si="23"/>
        <v>1</v>
      </c>
    </row>
    <row r="32" spans="1:50" x14ac:dyDescent="0.25">
      <c r="A32" s="8" t="s">
        <v>87</v>
      </c>
      <c r="B32" s="4">
        <f t="shared" si="0"/>
        <v>10</v>
      </c>
      <c r="C32" s="5">
        <f t="shared" si="1"/>
        <v>0</v>
      </c>
      <c r="D32" s="28" t="s">
        <v>156</v>
      </c>
      <c r="E32" s="4" t="s">
        <v>422</v>
      </c>
      <c r="F32" s="4" t="s">
        <v>433</v>
      </c>
      <c r="G32" s="4" t="s">
        <v>423</v>
      </c>
      <c r="H32" s="4" t="s">
        <v>434</v>
      </c>
      <c r="I32" s="4" t="s">
        <v>343</v>
      </c>
      <c r="J32" s="4" t="s">
        <v>424</v>
      </c>
      <c r="K32" s="4" t="s">
        <v>425</v>
      </c>
      <c r="L32" s="4" t="s">
        <v>426</v>
      </c>
      <c r="M32" s="4" t="s">
        <v>427</v>
      </c>
      <c r="N32" s="4" t="s">
        <v>379</v>
      </c>
      <c r="O32" s="4" t="s">
        <v>435</v>
      </c>
      <c r="P32" s="4" t="s">
        <v>436</v>
      </c>
      <c r="Q32" s="4" t="s">
        <v>437</v>
      </c>
      <c r="R32" s="4" t="s">
        <v>346</v>
      </c>
      <c r="S32" s="4" t="s">
        <v>429</v>
      </c>
      <c r="T32" s="4" t="s">
        <v>430</v>
      </c>
      <c r="U32" s="4" t="s">
        <v>431</v>
      </c>
      <c r="V32" s="4" t="s">
        <v>432</v>
      </c>
      <c r="W32" s="4" t="s">
        <v>331</v>
      </c>
      <c r="Y32" s="40" t="s">
        <v>346</v>
      </c>
      <c r="Z32" s="40" t="s">
        <v>423</v>
      </c>
      <c r="AB32" s="3">
        <f t="shared" si="2"/>
        <v>1</v>
      </c>
      <c r="AC32" s="3">
        <f t="shared" si="3"/>
        <v>0</v>
      </c>
      <c r="AD32" s="3">
        <f t="shared" si="4"/>
        <v>1</v>
      </c>
      <c r="AE32" s="3">
        <f t="shared" si="5"/>
        <v>0</v>
      </c>
      <c r="AF32" s="3">
        <f t="shared" si="6"/>
        <v>0</v>
      </c>
      <c r="AG32" s="3">
        <f t="shared" si="7"/>
        <v>0</v>
      </c>
      <c r="AH32" s="3">
        <f t="shared" si="8"/>
        <v>1</v>
      </c>
      <c r="AI32" s="3">
        <f t="shared" si="9"/>
        <v>1</v>
      </c>
      <c r="AJ32" s="3">
        <f t="shared" si="10"/>
        <v>1</v>
      </c>
      <c r="AK32" s="3">
        <f t="shared" si="11"/>
        <v>1</v>
      </c>
      <c r="AL32" s="3">
        <f t="shared" si="12"/>
        <v>0</v>
      </c>
      <c r="AM32" s="3">
        <f t="shared" si="13"/>
        <v>0</v>
      </c>
      <c r="AN32" s="3">
        <f t="shared" si="14"/>
        <v>1</v>
      </c>
      <c r="AO32" s="3">
        <f t="shared" si="15"/>
        <v>1</v>
      </c>
      <c r="AP32" s="3">
        <f t="shared" si="16"/>
        <v>0</v>
      </c>
      <c r="AQ32" s="3">
        <f t="shared" si="17"/>
        <v>1</v>
      </c>
      <c r="AR32" s="3">
        <f t="shared" si="18"/>
        <v>1</v>
      </c>
      <c r="AS32" s="3">
        <f t="shared" si="19"/>
        <v>0</v>
      </c>
      <c r="AT32" s="3">
        <f t="shared" si="20"/>
        <v>0</v>
      </c>
      <c r="AU32" s="3">
        <f t="shared" si="21"/>
        <v>0</v>
      </c>
      <c r="AW32" s="3" t="e">
        <f t="shared" si="22"/>
        <v>#N/A</v>
      </c>
      <c r="AX32" s="3" t="e">
        <f t="shared" si="23"/>
        <v>#N/A</v>
      </c>
    </row>
    <row r="33" spans="1:50" x14ac:dyDescent="0.25">
      <c r="A33" s="8" t="s">
        <v>78</v>
      </c>
      <c r="B33" s="4">
        <f t="shared" si="0"/>
        <v>9</v>
      </c>
      <c r="C33" s="5">
        <f t="shared" si="1"/>
        <v>1</v>
      </c>
      <c r="D33" s="28" t="s">
        <v>156</v>
      </c>
      <c r="E33" s="4" t="s">
        <v>422</v>
      </c>
      <c r="F33" s="4" t="s">
        <v>433</v>
      </c>
      <c r="G33" s="4" t="s">
        <v>441</v>
      </c>
      <c r="H33" s="4" t="s">
        <v>434</v>
      </c>
      <c r="I33" s="4" t="s">
        <v>343</v>
      </c>
      <c r="J33" s="4" t="s">
        <v>424</v>
      </c>
      <c r="K33" s="4" t="s">
        <v>425</v>
      </c>
      <c r="L33" s="4" t="s">
        <v>168</v>
      </c>
      <c r="M33" s="4" t="s">
        <v>124</v>
      </c>
      <c r="N33" s="4" t="s">
        <v>379</v>
      </c>
      <c r="O33" s="4" t="s">
        <v>435</v>
      </c>
      <c r="P33" s="4" t="s">
        <v>436</v>
      </c>
      <c r="Q33" s="4" t="s">
        <v>437</v>
      </c>
      <c r="R33" s="4" t="s">
        <v>346</v>
      </c>
      <c r="S33" s="4" t="s">
        <v>429</v>
      </c>
      <c r="T33" s="4" t="s">
        <v>430</v>
      </c>
      <c r="U33" s="4" t="s">
        <v>431</v>
      </c>
      <c r="V33" s="4" t="s">
        <v>432</v>
      </c>
      <c r="W33" s="4" t="s">
        <v>331</v>
      </c>
      <c r="Y33" s="4" t="s">
        <v>433</v>
      </c>
      <c r="Z33" s="40" t="s">
        <v>346</v>
      </c>
      <c r="AB33" s="3">
        <f t="shared" si="2"/>
        <v>1</v>
      </c>
      <c r="AC33" s="3">
        <f t="shared" si="3"/>
        <v>0</v>
      </c>
      <c r="AD33" s="3">
        <f t="shared" si="4"/>
        <v>1</v>
      </c>
      <c r="AE33" s="3">
        <f t="shared" si="5"/>
        <v>1</v>
      </c>
      <c r="AF33" s="3">
        <f t="shared" si="6"/>
        <v>0</v>
      </c>
      <c r="AG33" s="3">
        <f t="shared" si="7"/>
        <v>0</v>
      </c>
      <c r="AH33" s="3">
        <f t="shared" si="8"/>
        <v>1</v>
      </c>
      <c r="AI33" s="3">
        <f t="shared" si="9"/>
        <v>1</v>
      </c>
      <c r="AJ33" s="3">
        <f t="shared" si="10"/>
        <v>0</v>
      </c>
      <c r="AK33" s="3">
        <f t="shared" si="11"/>
        <v>0</v>
      </c>
      <c r="AL33" s="3">
        <f t="shared" si="12"/>
        <v>0</v>
      </c>
      <c r="AM33" s="3">
        <f t="shared" si="13"/>
        <v>0</v>
      </c>
      <c r="AN33" s="3">
        <f t="shared" si="14"/>
        <v>1</v>
      </c>
      <c r="AO33" s="3">
        <f t="shared" si="15"/>
        <v>1</v>
      </c>
      <c r="AP33" s="3">
        <f t="shared" si="16"/>
        <v>0</v>
      </c>
      <c r="AQ33" s="3">
        <f t="shared" si="17"/>
        <v>1</v>
      </c>
      <c r="AR33" s="3">
        <f t="shared" si="18"/>
        <v>1</v>
      </c>
      <c r="AS33" s="3">
        <f t="shared" si="19"/>
        <v>0</v>
      </c>
      <c r="AT33" s="3">
        <f t="shared" si="20"/>
        <v>0</v>
      </c>
      <c r="AU33" s="3">
        <f t="shared" si="21"/>
        <v>0</v>
      </c>
      <c r="AW33" s="3">
        <f t="shared" si="22"/>
        <v>1</v>
      </c>
      <c r="AX33" s="3" t="e">
        <f t="shared" si="23"/>
        <v>#N/A</v>
      </c>
    </row>
    <row r="34" spans="1:50" x14ac:dyDescent="0.25">
      <c r="A34" s="8" t="s">
        <v>68</v>
      </c>
      <c r="B34" s="4">
        <f t="shared" si="0"/>
        <v>9</v>
      </c>
      <c r="C34" s="5">
        <f t="shared" si="1"/>
        <v>2</v>
      </c>
      <c r="D34" s="28" t="s">
        <v>156</v>
      </c>
      <c r="E34" s="4" t="s">
        <v>422</v>
      </c>
      <c r="F34" s="4" t="s">
        <v>433</v>
      </c>
      <c r="G34" s="4" t="s">
        <v>423</v>
      </c>
      <c r="H34" s="4" t="s">
        <v>434</v>
      </c>
      <c r="I34" s="4" t="s">
        <v>343</v>
      </c>
      <c r="J34" s="4" t="s">
        <v>424</v>
      </c>
      <c r="K34" s="4" t="s">
        <v>425</v>
      </c>
      <c r="L34" s="4" t="s">
        <v>168</v>
      </c>
      <c r="M34" s="4" t="s">
        <v>124</v>
      </c>
      <c r="N34" s="4" t="s">
        <v>379</v>
      </c>
      <c r="O34" s="4" t="s">
        <v>435</v>
      </c>
      <c r="P34" s="4" t="s">
        <v>436</v>
      </c>
      <c r="Q34" s="4" t="s">
        <v>437</v>
      </c>
      <c r="R34" s="4" t="s">
        <v>428</v>
      </c>
      <c r="S34" s="4" t="s">
        <v>429</v>
      </c>
      <c r="T34" s="4" t="s">
        <v>430</v>
      </c>
      <c r="U34" s="4" t="s">
        <v>431</v>
      </c>
      <c r="V34" s="4" t="s">
        <v>432</v>
      </c>
      <c r="W34" s="4" t="s">
        <v>331</v>
      </c>
      <c r="Y34" s="4" t="s">
        <v>436</v>
      </c>
      <c r="Z34" s="4" t="s">
        <v>429</v>
      </c>
      <c r="AB34" s="3">
        <f t="shared" si="2"/>
        <v>1</v>
      </c>
      <c r="AC34" s="3">
        <f t="shared" si="3"/>
        <v>0</v>
      </c>
      <c r="AD34" s="3">
        <f t="shared" si="4"/>
        <v>1</v>
      </c>
      <c r="AE34" s="3">
        <f t="shared" si="5"/>
        <v>0</v>
      </c>
      <c r="AF34" s="3">
        <f t="shared" si="6"/>
        <v>0</v>
      </c>
      <c r="AG34" s="3">
        <f t="shared" si="7"/>
        <v>0</v>
      </c>
      <c r="AH34" s="3">
        <f t="shared" si="8"/>
        <v>1</v>
      </c>
      <c r="AI34" s="3">
        <f t="shared" si="9"/>
        <v>1</v>
      </c>
      <c r="AJ34" s="3">
        <f t="shared" si="10"/>
        <v>0</v>
      </c>
      <c r="AK34" s="3">
        <f t="shared" si="11"/>
        <v>0</v>
      </c>
      <c r="AL34" s="3">
        <f t="shared" si="12"/>
        <v>0</v>
      </c>
      <c r="AM34" s="3">
        <f t="shared" si="13"/>
        <v>0</v>
      </c>
      <c r="AN34" s="3">
        <f t="shared" si="14"/>
        <v>1</v>
      </c>
      <c r="AO34" s="3">
        <f t="shared" si="15"/>
        <v>1</v>
      </c>
      <c r="AP34" s="3">
        <f t="shared" si="16"/>
        <v>1</v>
      </c>
      <c r="AQ34" s="3">
        <f t="shared" si="17"/>
        <v>1</v>
      </c>
      <c r="AR34" s="3">
        <f t="shared" si="18"/>
        <v>1</v>
      </c>
      <c r="AS34" s="3">
        <f t="shared" si="19"/>
        <v>0</v>
      </c>
      <c r="AT34" s="3">
        <f t="shared" si="20"/>
        <v>0</v>
      </c>
      <c r="AU34" s="3">
        <f t="shared" si="21"/>
        <v>0</v>
      </c>
      <c r="AW34" s="3">
        <f t="shared" si="22"/>
        <v>1</v>
      </c>
      <c r="AX34" s="3">
        <f t="shared" si="23"/>
        <v>1</v>
      </c>
    </row>
    <row r="35" spans="1:50" x14ac:dyDescent="0.25">
      <c r="A35" s="8" t="s">
        <v>57</v>
      </c>
      <c r="B35" s="4">
        <f t="shared" si="0"/>
        <v>9</v>
      </c>
      <c r="C35" s="5">
        <f t="shared" si="1"/>
        <v>1</v>
      </c>
      <c r="D35" s="28" t="s">
        <v>216</v>
      </c>
      <c r="E35" s="4" t="s">
        <v>422</v>
      </c>
      <c r="F35" s="4" t="s">
        <v>433</v>
      </c>
      <c r="G35" s="4" t="s">
        <v>423</v>
      </c>
      <c r="H35" s="4" t="s">
        <v>170</v>
      </c>
      <c r="I35" s="4" t="s">
        <v>343</v>
      </c>
      <c r="J35" s="4" t="s">
        <v>424</v>
      </c>
      <c r="K35" s="4" t="s">
        <v>425</v>
      </c>
      <c r="L35" s="4" t="s">
        <v>168</v>
      </c>
      <c r="M35" s="4" t="s">
        <v>124</v>
      </c>
      <c r="N35" s="4" t="s">
        <v>379</v>
      </c>
      <c r="O35" s="4" t="s">
        <v>435</v>
      </c>
      <c r="P35" s="4" t="s">
        <v>436</v>
      </c>
      <c r="Q35" s="4" t="s">
        <v>437</v>
      </c>
      <c r="R35" s="4" t="s">
        <v>428</v>
      </c>
      <c r="S35" s="4" t="s">
        <v>429</v>
      </c>
      <c r="T35" s="4" t="s">
        <v>430</v>
      </c>
      <c r="U35" s="4" t="s">
        <v>431</v>
      </c>
      <c r="V35" s="4" t="s">
        <v>432</v>
      </c>
      <c r="W35" s="4" t="s">
        <v>331</v>
      </c>
      <c r="Y35" s="40" t="s">
        <v>423</v>
      </c>
      <c r="Z35" s="4" t="s">
        <v>424</v>
      </c>
      <c r="AB35" s="3">
        <f t="shared" si="2"/>
        <v>0</v>
      </c>
      <c r="AC35" s="3">
        <f t="shared" si="3"/>
        <v>0</v>
      </c>
      <c r="AD35" s="3">
        <f t="shared" si="4"/>
        <v>1</v>
      </c>
      <c r="AE35" s="3">
        <f t="shared" si="5"/>
        <v>0</v>
      </c>
      <c r="AF35" s="3">
        <f t="shared" si="6"/>
        <v>1</v>
      </c>
      <c r="AG35" s="3">
        <f t="shared" si="7"/>
        <v>0</v>
      </c>
      <c r="AH35" s="3">
        <f t="shared" si="8"/>
        <v>1</v>
      </c>
      <c r="AI35" s="3">
        <f t="shared" si="9"/>
        <v>1</v>
      </c>
      <c r="AJ35" s="3">
        <f t="shared" si="10"/>
        <v>0</v>
      </c>
      <c r="AK35" s="3">
        <f t="shared" si="11"/>
        <v>0</v>
      </c>
      <c r="AL35" s="3">
        <f t="shared" si="12"/>
        <v>0</v>
      </c>
      <c r="AM35" s="3">
        <f t="shared" si="13"/>
        <v>0</v>
      </c>
      <c r="AN35" s="3">
        <f t="shared" si="14"/>
        <v>1</v>
      </c>
      <c r="AO35" s="3">
        <f t="shared" si="15"/>
        <v>1</v>
      </c>
      <c r="AP35" s="3">
        <f t="shared" si="16"/>
        <v>1</v>
      </c>
      <c r="AQ35" s="3">
        <f t="shared" si="17"/>
        <v>1</v>
      </c>
      <c r="AR35" s="3">
        <f t="shared" si="18"/>
        <v>1</v>
      </c>
      <c r="AS35" s="3">
        <f t="shared" si="19"/>
        <v>0</v>
      </c>
      <c r="AT35" s="3">
        <f t="shared" si="20"/>
        <v>0</v>
      </c>
      <c r="AU35" s="3">
        <f t="shared" si="21"/>
        <v>0</v>
      </c>
      <c r="AW35" s="3" t="e">
        <f t="shared" si="22"/>
        <v>#N/A</v>
      </c>
      <c r="AX35" s="3">
        <f t="shared" si="23"/>
        <v>1</v>
      </c>
    </row>
    <row r="36" spans="1:50" x14ac:dyDescent="0.25">
      <c r="A36" s="8" t="s">
        <v>88</v>
      </c>
      <c r="B36" s="4">
        <f t="shared" si="0"/>
        <v>9</v>
      </c>
      <c r="C36" s="5">
        <f t="shared" si="1"/>
        <v>0</v>
      </c>
      <c r="D36" s="28" t="s">
        <v>156</v>
      </c>
      <c r="E36" s="4" t="s">
        <v>422</v>
      </c>
      <c r="F36" s="4" t="s">
        <v>433</v>
      </c>
      <c r="G36" s="4" t="s">
        <v>423</v>
      </c>
      <c r="H36" s="4" t="s">
        <v>170</v>
      </c>
      <c r="I36" s="4" t="s">
        <v>343</v>
      </c>
      <c r="J36" s="4" t="s">
        <v>424</v>
      </c>
      <c r="K36" s="4" t="s">
        <v>425</v>
      </c>
      <c r="L36" s="4" t="s">
        <v>168</v>
      </c>
      <c r="M36" s="4" t="s">
        <v>124</v>
      </c>
      <c r="N36" s="4" t="s">
        <v>379</v>
      </c>
      <c r="O36" s="4" t="s">
        <v>435</v>
      </c>
      <c r="P36" s="4" t="s">
        <v>436</v>
      </c>
      <c r="Q36" s="4" t="s">
        <v>304</v>
      </c>
      <c r="R36" s="4" t="s">
        <v>346</v>
      </c>
      <c r="S36" s="4" t="s">
        <v>429</v>
      </c>
      <c r="T36" s="4" t="s">
        <v>430</v>
      </c>
      <c r="U36" s="4" t="s">
        <v>438</v>
      </c>
      <c r="V36" s="4" t="s">
        <v>432</v>
      </c>
      <c r="W36" s="4" t="s">
        <v>331</v>
      </c>
      <c r="Y36" s="40" t="s">
        <v>435</v>
      </c>
      <c r="Z36" s="40" t="s">
        <v>422</v>
      </c>
      <c r="AB36" s="3">
        <f t="shared" si="2"/>
        <v>1</v>
      </c>
      <c r="AC36" s="3">
        <f t="shared" si="3"/>
        <v>0</v>
      </c>
      <c r="AD36" s="3">
        <f t="shared" si="4"/>
        <v>1</v>
      </c>
      <c r="AE36" s="3">
        <f t="shared" si="5"/>
        <v>0</v>
      </c>
      <c r="AF36" s="3">
        <f t="shared" si="6"/>
        <v>1</v>
      </c>
      <c r="AG36" s="3">
        <f t="shared" si="7"/>
        <v>0</v>
      </c>
      <c r="AH36" s="3">
        <f t="shared" si="8"/>
        <v>1</v>
      </c>
      <c r="AI36" s="3">
        <f t="shared" si="9"/>
        <v>1</v>
      </c>
      <c r="AJ36" s="3">
        <f t="shared" si="10"/>
        <v>0</v>
      </c>
      <c r="AK36" s="3">
        <f t="shared" si="11"/>
        <v>0</v>
      </c>
      <c r="AL36" s="3">
        <f t="shared" si="12"/>
        <v>0</v>
      </c>
      <c r="AM36" s="3">
        <f t="shared" si="13"/>
        <v>0</v>
      </c>
      <c r="AN36" s="3">
        <f t="shared" si="14"/>
        <v>1</v>
      </c>
      <c r="AO36" s="3">
        <f t="shared" si="15"/>
        <v>0</v>
      </c>
      <c r="AP36" s="3">
        <f t="shared" si="16"/>
        <v>0</v>
      </c>
      <c r="AQ36" s="3">
        <f t="shared" si="17"/>
        <v>1</v>
      </c>
      <c r="AR36" s="3">
        <f t="shared" si="18"/>
        <v>1</v>
      </c>
      <c r="AS36" s="3">
        <f t="shared" si="19"/>
        <v>1</v>
      </c>
      <c r="AT36" s="3">
        <f t="shared" si="20"/>
        <v>0</v>
      </c>
      <c r="AU36" s="3">
        <f t="shared" si="21"/>
        <v>0</v>
      </c>
      <c r="AW36" s="3" t="e">
        <f t="shared" si="22"/>
        <v>#N/A</v>
      </c>
      <c r="AX36" s="3" t="e">
        <f t="shared" si="23"/>
        <v>#N/A</v>
      </c>
    </row>
    <row r="37" spans="1:50" x14ac:dyDescent="0.25">
      <c r="A37" s="8" t="s">
        <v>138</v>
      </c>
      <c r="B37" s="4">
        <f t="shared" si="0"/>
        <v>7</v>
      </c>
      <c r="C37" s="5">
        <f t="shared" si="1"/>
        <v>0</v>
      </c>
      <c r="D37" s="28" t="s">
        <v>216</v>
      </c>
      <c r="E37" s="4" t="s">
        <v>237</v>
      </c>
      <c r="F37" s="4" t="s">
        <v>127</v>
      </c>
      <c r="G37" s="4" t="s">
        <v>441</v>
      </c>
      <c r="H37" s="4" t="s">
        <v>434</v>
      </c>
      <c r="I37" s="4" t="s">
        <v>343</v>
      </c>
      <c r="J37" s="4" t="s">
        <v>424</v>
      </c>
      <c r="K37" s="4" t="s">
        <v>289</v>
      </c>
      <c r="L37" s="4" t="s">
        <v>168</v>
      </c>
      <c r="M37" s="4" t="s">
        <v>427</v>
      </c>
      <c r="N37" s="4" t="s">
        <v>379</v>
      </c>
      <c r="O37" s="4" t="s">
        <v>271</v>
      </c>
      <c r="P37" s="4" t="s">
        <v>239</v>
      </c>
      <c r="Q37" s="4" t="s">
        <v>437</v>
      </c>
      <c r="R37" s="4" t="s">
        <v>139</v>
      </c>
      <c r="S37" s="4" t="s">
        <v>243</v>
      </c>
      <c r="T37" s="4" t="s">
        <v>430</v>
      </c>
      <c r="U37" s="4" t="s">
        <v>431</v>
      </c>
      <c r="V37" s="4" t="s">
        <v>432</v>
      </c>
      <c r="W37" s="4" t="s">
        <v>331</v>
      </c>
      <c r="Y37" s="40" t="s">
        <v>331</v>
      </c>
      <c r="Z37" s="40" t="s">
        <v>432</v>
      </c>
      <c r="AB37" s="3">
        <f t="shared" si="2"/>
        <v>0</v>
      </c>
      <c r="AC37" s="3">
        <f t="shared" si="3"/>
        <v>1</v>
      </c>
      <c r="AD37" s="3">
        <f t="shared" si="4"/>
        <v>0</v>
      </c>
      <c r="AE37" s="3">
        <f t="shared" si="5"/>
        <v>1</v>
      </c>
      <c r="AF37" s="3">
        <f t="shared" si="6"/>
        <v>0</v>
      </c>
      <c r="AG37" s="3">
        <f t="shared" si="7"/>
        <v>0</v>
      </c>
      <c r="AH37" s="3">
        <f t="shared" si="8"/>
        <v>1</v>
      </c>
      <c r="AI37" s="3">
        <f t="shared" si="9"/>
        <v>0</v>
      </c>
      <c r="AJ37" s="3">
        <f t="shared" si="10"/>
        <v>0</v>
      </c>
      <c r="AK37" s="3">
        <f t="shared" si="11"/>
        <v>1</v>
      </c>
      <c r="AL37" s="3">
        <f t="shared" si="12"/>
        <v>0</v>
      </c>
      <c r="AM37" s="3">
        <f t="shared" si="13"/>
        <v>1</v>
      </c>
      <c r="AN37" s="3">
        <f t="shared" si="14"/>
        <v>0</v>
      </c>
      <c r="AO37" s="3">
        <f t="shared" si="15"/>
        <v>1</v>
      </c>
      <c r="AP37" s="3">
        <f t="shared" si="16"/>
        <v>0</v>
      </c>
      <c r="AQ37" s="3">
        <f t="shared" si="17"/>
        <v>0</v>
      </c>
      <c r="AR37" s="3">
        <f t="shared" si="18"/>
        <v>1</v>
      </c>
      <c r="AS37" s="3">
        <f t="shared" si="19"/>
        <v>0</v>
      </c>
      <c r="AT37" s="3">
        <f t="shared" si="20"/>
        <v>0</v>
      </c>
      <c r="AU37" s="3">
        <f t="shared" si="21"/>
        <v>0</v>
      </c>
      <c r="AW37" s="3" t="e">
        <f t="shared" si="22"/>
        <v>#N/A</v>
      </c>
      <c r="AX37" s="3" t="e">
        <f t="shared" si="23"/>
        <v>#N/A</v>
      </c>
    </row>
    <row r="38" spans="1:50" x14ac:dyDescent="0.25">
      <c r="A38" s="8" t="s">
        <v>59</v>
      </c>
      <c r="B38" s="4">
        <f t="shared" si="0"/>
        <v>8</v>
      </c>
      <c r="C38" s="5">
        <f t="shared" si="1"/>
        <v>2</v>
      </c>
      <c r="D38" s="28" t="s">
        <v>156</v>
      </c>
      <c r="E38" s="4" t="s">
        <v>422</v>
      </c>
      <c r="F38" s="4" t="s">
        <v>127</v>
      </c>
      <c r="G38" s="4" t="s">
        <v>423</v>
      </c>
      <c r="H38" s="4" t="s">
        <v>434</v>
      </c>
      <c r="I38" s="4" t="s">
        <v>343</v>
      </c>
      <c r="J38" s="4" t="s">
        <v>424</v>
      </c>
      <c r="K38" s="4" t="s">
        <v>425</v>
      </c>
      <c r="L38" s="4" t="s">
        <v>426</v>
      </c>
      <c r="M38" s="4" t="s">
        <v>124</v>
      </c>
      <c r="N38" s="4" t="s">
        <v>379</v>
      </c>
      <c r="O38" s="4" t="s">
        <v>435</v>
      </c>
      <c r="P38" s="4" t="s">
        <v>239</v>
      </c>
      <c r="Q38" s="4" t="s">
        <v>304</v>
      </c>
      <c r="R38" s="4" t="s">
        <v>428</v>
      </c>
      <c r="S38" s="4" t="s">
        <v>429</v>
      </c>
      <c r="T38" s="4" t="s">
        <v>430</v>
      </c>
      <c r="U38" s="4" t="s">
        <v>438</v>
      </c>
      <c r="V38" s="4" t="s">
        <v>432</v>
      </c>
      <c r="W38" s="4" t="s">
        <v>331</v>
      </c>
      <c r="Y38" s="4" t="s">
        <v>426</v>
      </c>
      <c r="Z38" s="4" t="s">
        <v>425</v>
      </c>
      <c r="AB38" s="3">
        <f t="shared" si="2"/>
        <v>1</v>
      </c>
      <c r="AC38" s="3">
        <f t="shared" si="3"/>
        <v>0</v>
      </c>
      <c r="AD38" s="3">
        <f t="shared" si="4"/>
        <v>0</v>
      </c>
      <c r="AE38" s="3">
        <f t="shared" si="5"/>
        <v>0</v>
      </c>
      <c r="AF38" s="3">
        <f t="shared" si="6"/>
        <v>0</v>
      </c>
      <c r="AG38" s="3">
        <f t="shared" si="7"/>
        <v>0</v>
      </c>
      <c r="AH38" s="3">
        <f t="shared" si="8"/>
        <v>1</v>
      </c>
      <c r="AI38" s="3">
        <f t="shared" si="9"/>
        <v>1</v>
      </c>
      <c r="AJ38" s="3">
        <f t="shared" si="10"/>
        <v>1</v>
      </c>
      <c r="AK38" s="3">
        <f t="shared" si="11"/>
        <v>0</v>
      </c>
      <c r="AL38" s="3">
        <f t="shared" si="12"/>
        <v>0</v>
      </c>
      <c r="AM38" s="3">
        <f t="shared" si="13"/>
        <v>0</v>
      </c>
      <c r="AN38" s="3">
        <f t="shared" si="14"/>
        <v>0</v>
      </c>
      <c r="AO38" s="3">
        <f t="shared" si="15"/>
        <v>0</v>
      </c>
      <c r="AP38" s="3">
        <f t="shared" si="16"/>
        <v>1</v>
      </c>
      <c r="AQ38" s="3">
        <f t="shared" si="17"/>
        <v>1</v>
      </c>
      <c r="AR38" s="3">
        <f t="shared" si="18"/>
        <v>1</v>
      </c>
      <c r="AS38" s="3">
        <f t="shared" si="19"/>
        <v>1</v>
      </c>
      <c r="AT38" s="3">
        <f t="shared" si="20"/>
        <v>0</v>
      </c>
      <c r="AU38" s="3">
        <f t="shared" si="21"/>
        <v>0</v>
      </c>
      <c r="AW38" s="3">
        <f t="shared" si="22"/>
        <v>1</v>
      </c>
      <c r="AX38" s="3">
        <f t="shared" si="23"/>
        <v>1</v>
      </c>
    </row>
    <row r="39" spans="1:50" x14ac:dyDescent="0.25">
      <c r="A39" s="8" t="s">
        <v>77</v>
      </c>
      <c r="B39" s="4">
        <f t="shared" si="0"/>
        <v>9</v>
      </c>
      <c r="C39" s="5">
        <f t="shared" si="1"/>
        <v>1</v>
      </c>
      <c r="D39" s="28" t="s">
        <v>216</v>
      </c>
      <c r="E39" s="4" t="s">
        <v>422</v>
      </c>
      <c r="F39" s="4" t="s">
        <v>433</v>
      </c>
      <c r="G39" s="4" t="s">
        <v>423</v>
      </c>
      <c r="H39" s="4" t="s">
        <v>434</v>
      </c>
      <c r="I39" s="4" t="s">
        <v>386</v>
      </c>
      <c r="J39" s="4" t="s">
        <v>439</v>
      </c>
      <c r="K39" s="4" t="s">
        <v>425</v>
      </c>
      <c r="L39" s="4" t="s">
        <v>426</v>
      </c>
      <c r="M39" s="4" t="s">
        <v>124</v>
      </c>
      <c r="N39" s="4" t="s">
        <v>379</v>
      </c>
      <c r="O39" s="4" t="s">
        <v>271</v>
      </c>
      <c r="P39" s="4" t="s">
        <v>436</v>
      </c>
      <c r="Q39" s="4" t="s">
        <v>304</v>
      </c>
      <c r="R39" s="4" t="s">
        <v>428</v>
      </c>
      <c r="S39" s="4" t="s">
        <v>243</v>
      </c>
      <c r="T39" s="4" t="s">
        <v>430</v>
      </c>
      <c r="U39" s="4" t="s">
        <v>431</v>
      </c>
      <c r="V39" s="4" t="s">
        <v>222</v>
      </c>
      <c r="W39" s="4" t="s">
        <v>331</v>
      </c>
      <c r="Y39" s="40" t="s">
        <v>422</v>
      </c>
      <c r="Z39" s="4" t="s">
        <v>386</v>
      </c>
      <c r="AB39" s="3">
        <f t="shared" si="2"/>
        <v>0</v>
      </c>
      <c r="AC39" s="3">
        <f t="shared" si="3"/>
        <v>0</v>
      </c>
      <c r="AD39" s="3">
        <f t="shared" si="4"/>
        <v>1</v>
      </c>
      <c r="AE39" s="3">
        <f t="shared" si="5"/>
        <v>0</v>
      </c>
      <c r="AF39" s="3">
        <f t="shared" si="6"/>
        <v>0</v>
      </c>
      <c r="AG39" s="3">
        <f t="shared" si="7"/>
        <v>1</v>
      </c>
      <c r="AH39" s="3">
        <f t="shared" si="8"/>
        <v>0</v>
      </c>
      <c r="AI39" s="3">
        <f t="shared" si="9"/>
        <v>1</v>
      </c>
      <c r="AJ39" s="3">
        <f t="shared" si="10"/>
        <v>1</v>
      </c>
      <c r="AK39" s="3">
        <f t="shared" si="11"/>
        <v>0</v>
      </c>
      <c r="AL39" s="3">
        <f t="shared" si="12"/>
        <v>0</v>
      </c>
      <c r="AM39" s="3">
        <f t="shared" si="13"/>
        <v>1</v>
      </c>
      <c r="AN39" s="3">
        <f t="shared" si="14"/>
        <v>1</v>
      </c>
      <c r="AO39" s="3">
        <f t="shared" si="15"/>
        <v>0</v>
      </c>
      <c r="AP39" s="3">
        <f t="shared" si="16"/>
        <v>1</v>
      </c>
      <c r="AQ39" s="3">
        <f t="shared" si="17"/>
        <v>0</v>
      </c>
      <c r="AR39" s="3">
        <f t="shared" si="18"/>
        <v>1</v>
      </c>
      <c r="AS39" s="3">
        <f t="shared" si="19"/>
        <v>0</v>
      </c>
      <c r="AT39" s="3">
        <f t="shared" si="20"/>
        <v>1</v>
      </c>
      <c r="AU39" s="3">
        <f t="shared" si="21"/>
        <v>0</v>
      </c>
      <c r="AW39" s="3" t="e">
        <f t="shared" si="22"/>
        <v>#N/A</v>
      </c>
      <c r="AX39" s="3">
        <f t="shared" si="23"/>
        <v>1</v>
      </c>
    </row>
    <row r="40" spans="1:50" ht="15.75" thickBot="1" x14ac:dyDescent="0.3">
      <c r="A40" s="29" t="s">
        <v>55</v>
      </c>
      <c r="B40" s="6">
        <f t="shared" si="0"/>
        <v>11</v>
      </c>
      <c r="C40" s="7">
        <f t="shared" si="1"/>
        <v>0</v>
      </c>
      <c r="D40" s="28" t="str">
        <f>IF(D50&gt;0.5, D46, D47)</f>
        <v>OSU (-38.5)</v>
      </c>
      <c r="E40" s="4" t="str">
        <f t="shared" ref="E40:W40" si="24">IF(E50&gt;0.5, E46, E47)</f>
        <v>MIA (-11)</v>
      </c>
      <c r="F40" s="4" t="str">
        <f t="shared" si="24"/>
        <v>TEX (-21.5)</v>
      </c>
      <c r="G40" s="4" t="str">
        <f t="shared" si="24"/>
        <v>UGA (-2.5)</v>
      </c>
      <c r="H40" s="4" t="str">
        <f t="shared" si="24"/>
        <v>IU (-14)</v>
      </c>
      <c r="I40" s="4" t="str">
        <f t="shared" si="24"/>
        <v>ISU (-3)</v>
      </c>
      <c r="J40" s="4" t="str">
        <f t="shared" si="24"/>
        <v>ARMY (-5)</v>
      </c>
      <c r="K40" s="4" t="str">
        <f t="shared" si="24"/>
        <v>CLEM (-6.5)</v>
      </c>
      <c r="L40" s="4" t="str">
        <f t="shared" si="24"/>
        <v>COL (-3)</v>
      </c>
      <c r="M40" s="4" t="str">
        <f t="shared" si="24"/>
        <v>SC (-3.5)</v>
      </c>
      <c r="N40" s="4" t="str">
        <f t="shared" si="24"/>
        <v>ORE (-25)</v>
      </c>
      <c r="O40" s="4" t="str">
        <f t="shared" si="24"/>
        <v>TENN (-23.5)</v>
      </c>
      <c r="P40" s="4" t="str">
        <f t="shared" si="24"/>
        <v>TCU (-11.5)</v>
      </c>
      <c r="Q40" s="4" t="str">
        <f t="shared" si="24"/>
        <v>ND (-26)</v>
      </c>
      <c r="R40" s="4" t="str">
        <f t="shared" si="24"/>
        <v>ALA (-2.5)</v>
      </c>
      <c r="S40" s="4" t="str">
        <f t="shared" si="24"/>
        <v>MIZ (-2.5)</v>
      </c>
      <c r="T40" s="4" t="str">
        <f t="shared" si="24"/>
        <v>PSU (-13)</v>
      </c>
      <c r="U40" s="4" t="str">
        <f t="shared" si="24"/>
        <v>BSU (-25)</v>
      </c>
      <c r="V40" s="4" t="str">
        <f t="shared" si="24"/>
        <v>PITT (-7)</v>
      </c>
      <c r="W40" s="4" t="str">
        <f t="shared" si="24"/>
        <v>BYU (-4)</v>
      </c>
      <c r="Y40" s="40" t="s">
        <v>331</v>
      </c>
      <c r="Z40" s="40" t="s">
        <v>379</v>
      </c>
      <c r="AB40" s="3">
        <f t="shared" si="2"/>
        <v>1</v>
      </c>
      <c r="AC40" s="3">
        <f t="shared" si="3"/>
        <v>0</v>
      </c>
      <c r="AD40" s="3">
        <f t="shared" si="4"/>
        <v>1</v>
      </c>
      <c r="AE40" s="3">
        <f t="shared" si="5"/>
        <v>0</v>
      </c>
      <c r="AF40" s="3">
        <f t="shared" si="6"/>
        <v>0</v>
      </c>
      <c r="AG40" s="3">
        <f t="shared" si="7"/>
        <v>0</v>
      </c>
      <c r="AH40" s="3">
        <f t="shared" si="8"/>
        <v>1</v>
      </c>
      <c r="AI40" s="3">
        <f t="shared" si="9"/>
        <v>1</v>
      </c>
      <c r="AJ40" s="3">
        <f t="shared" si="10"/>
        <v>1</v>
      </c>
      <c r="AK40" s="3">
        <f t="shared" si="11"/>
        <v>1</v>
      </c>
      <c r="AL40" s="3">
        <f t="shared" si="12"/>
        <v>0</v>
      </c>
      <c r="AM40" s="3">
        <f t="shared" si="13"/>
        <v>0</v>
      </c>
      <c r="AN40" s="3">
        <f t="shared" si="14"/>
        <v>1</v>
      </c>
      <c r="AO40" s="3">
        <f t="shared" si="15"/>
        <v>1</v>
      </c>
      <c r="AP40" s="3">
        <f t="shared" si="16"/>
        <v>1</v>
      </c>
      <c r="AQ40" s="3">
        <f t="shared" si="17"/>
        <v>1</v>
      </c>
      <c r="AR40" s="3">
        <f t="shared" si="18"/>
        <v>1</v>
      </c>
      <c r="AS40" s="3">
        <f t="shared" si="19"/>
        <v>0</v>
      </c>
      <c r="AT40" s="3">
        <f t="shared" si="20"/>
        <v>0</v>
      </c>
      <c r="AU40" s="3">
        <f t="shared" si="21"/>
        <v>0</v>
      </c>
      <c r="AW40" s="3" t="e">
        <f t="shared" si="22"/>
        <v>#N/A</v>
      </c>
      <c r="AX40" s="3" t="e">
        <f t="shared" si="23"/>
        <v>#N/A</v>
      </c>
    </row>
    <row r="41" spans="1:50" x14ac:dyDescent="0.25">
      <c r="A41" s="3" t="s">
        <v>141</v>
      </c>
      <c r="B41" s="46" t="s">
        <v>322</v>
      </c>
    </row>
    <row r="42" spans="1:50" x14ac:dyDescent="0.25">
      <c r="D42" s="4" t="s">
        <v>156</v>
      </c>
      <c r="E42" s="4" t="s">
        <v>237</v>
      </c>
      <c r="F42" s="4" t="s">
        <v>433</v>
      </c>
      <c r="G42" s="4" t="s">
        <v>441</v>
      </c>
      <c r="H42" s="4" t="s">
        <v>170</v>
      </c>
      <c r="I42" s="4" t="s">
        <v>386</v>
      </c>
      <c r="J42" s="4" t="s">
        <v>424</v>
      </c>
      <c r="K42" s="4" t="s">
        <v>425</v>
      </c>
      <c r="L42" s="4" t="s">
        <v>426</v>
      </c>
      <c r="M42" s="4" t="s">
        <v>427</v>
      </c>
      <c r="N42" s="4" t="s">
        <v>440</v>
      </c>
      <c r="O42" s="4" t="s">
        <v>271</v>
      </c>
      <c r="P42" s="4" t="s">
        <v>436</v>
      </c>
      <c r="Q42" s="4" t="s">
        <v>437</v>
      </c>
      <c r="R42" s="4" t="s">
        <v>428</v>
      </c>
      <c r="S42" s="4" t="s">
        <v>429</v>
      </c>
      <c r="T42" s="4" t="s">
        <v>430</v>
      </c>
      <c r="U42" s="4" t="s">
        <v>438</v>
      </c>
      <c r="V42" s="4" t="s">
        <v>222</v>
      </c>
      <c r="W42" s="4" t="s">
        <v>442</v>
      </c>
    </row>
    <row r="43" spans="1:50" x14ac:dyDescent="0.25">
      <c r="A43"/>
      <c r="D43" s="3">
        <v>1</v>
      </c>
      <c r="E43" s="3">
        <v>1</v>
      </c>
      <c r="F43" s="3">
        <v>1</v>
      </c>
      <c r="G43" s="3">
        <v>1</v>
      </c>
      <c r="H43" s="3">
        <v>1</v>
      </c>
      <c r="I43" s="3">
        <v>1</v>
      </c>
      <c r="J43" s="3">
        <v>1</v>
      </c>
      <c r="K43" s="3">
        <v>1</v>
      </c>
      <c r="L43" s="3">
        <v>1</v>
      </c>
      <c r="M43" s="3">
        <v>1</v>
      </c>
      <c r="N43" s="3">
        <v>1</v>
      </c>
      <c r="O43" s="3">
        <v>1</v>
      </c>
      <c r="P43" s="3">
        <v>1</v>
      </c>
      <c r="Q43" s="3">
        <v>1</v>
      </c>
      <c r="R43" s="3">
        <v>1</v>
      </c>
      <c r="S43" s="3">
        <v>1</v>
      </c>
      <c r="T43" s="3">
        <v>1</v>
      </c>
      <c r="U43" s="3">
        <v>1</v>
      </c>
      <c r="V43" s="3">
        <v>1</v>
      </c>
      <c r="W43" s="3">
        <v>1</v>
      </c>
    </row>
    <row r="45" spans="1:50" s="35" customFormat="1" x14ac:dyDescent="0.25">
      <c r="A45" s="33" t="s">
        <v>91</v>
      </c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</row>
    <row r="46" spans="1:50" x14ac:dyDescent="0.25">
      <c r="A46" s="36" t="s">
        <v>92</v>
      </c>
      <c r="D46" s="3" t="s">
        <v>156</v>
      </c>
      <c r="E46" s="3" t="s">
        <v>422</v>
      </c>
      <c r="F46" s="3" t="s">
        <v>433</v>
      </c>
      <c r="G46" s="3" t="s">
        <v>423</v>
      </c>
      <c r="H46" s="3" t="s">
        <v>434</v>
      </c>
      <c r="I46" s="3" t="s">
        <v>343</v>
      </c>
      <c r="J46" s="3" t="s">
        <v>424</v>
      </c>
      <c r="K46" s="3" t="s">
        <v>425</v>
      </c>
      <c r="L46" s="3" t="s">
        <v>426</v>
      </c>
      <c r="M46" s="3" t="s">
        <v>427</v>
      </c>
      <c r="N46" s="3" t="s">
        <v>379</v>
      </c>
      <c r="O46" s="3" t="s">
        <v>435</v>
      </c>
      <c r="P46" s="3" t="s">
        <v>436</v>
      </c>
      <c r="Q46" s="3" t="s">
        <v>437</v>
      </c>
      <c r="R46" s="3" t="s">
        <v>428</v>
      </c>
      <c r="S46" s="3" t="s">
        <v>429</v>
      </c>
      <c r="T46" s="3" t="s">
        <v>430</v>
      </c>
      <c r="U46" s="3" t="s">
        <v>431</v>
      </c>
      <c r="V46" s="3" t="s">
        <v>432</v>
      </c>
      <c r="W46" s="3" t="s">
        <v>331</v>
      </c>
      <c r="AV46"/>
      <c r="AW46"/>
      <c r="AX46"/>
    </row>
    <row r="47" spans="1:50" x14ac:dyDescent="0.25">
      <c r="A47" s="36" t="s">
        <v>93</v>
      </c>
      <c r="D47" s="3" t="s">
        <v>216</v>
      </c>
      <c r="E47" s="3" t="s">
        <v>237</v>
      </c>
      <c r="F47" s="3" t="s">
        <v>127</v>
      </c>
      <c r="G47" s="3" t="s">
        <v>441</v>
      </c>
      <c r="H47" s="3" t="s">
        <v>170</v>
      </c>
      <c r="I47" s="3" t="s">
        <v>386</v>
      </c>
      <c r="J47" s="3" t="s">
        <v>439</v>
      </c>
      <c r="K47" s="3" t="s">
        <v>289</v>
      </c>
      <c r="L47" s="3" t="s">
        <v>168</v>
      </c>
      <c r="M47" s="3" t="s">
        <v>124</v>
      </c>
      <c r="N47" s="3" t="s">
        <v>440</v>
      </c>
      <c r="O47" s="3" t="s">
        <v>271</v>
      </c>
      <c r="P47" s="3" t="s">
        <v>239</v>
      </c>
      <c r="Q47" s="3" t="s">
        <v>304</v>
      </c>
      <c r="R47" s="3" t="s">
        <v>346</v>
      </c>
      <c r="S47" s="3" t="s">
        <v>243</v>
      </c>
      <c r="T47" s="3" t="s">
        <v>327</v>
      </c>
      <c r="U47" s="3" t="s">
        <v>438</v>
      </c>
      <c r="V47" s="3" t="s">
        <v>222</v>
      </c>
      <c r="W47" s="3" t="s">
        <v>442</v>
      </c>
      <c r="AV47"/>
      <c r="AW47"/>
      <c r="AX47"/>
    </row>
    <row r="48" spans="1:50" x14ac:dyDescent="0.25">
      <c r="A48" s="36" t="s">
        <v>94</v>
      </c>
      <c r="D48" s="3">
        <f t="shared" ref="D48:W48" si="25">COUNTIF(D3:D39,D46)</f>
        <v>20</v>
      </c>
      <c r="E48" s="3">
        <f t="shared" si="25"/>
        <v>33</v>
      </c>
      <c r="F48" s="3">
        <f t="shared" si="25"/>
        <v>19</v>
      </c>
      <c r="G48" s="3">
        <f t="shared" si="25"/>
        <v>29</v>
      </c>
      <c r="H48" s="3">
        <f t="shared" si="25"/>
        <v>28</v>
      </c>
      <c r="I48" s="3">
        <f t="shared" si="25"/>
        <v>34</v>
      </c>
      <c r="J48" s="3">
        <f t="shared" si="25"/>
        <v>32</v>
      </c>
      <c r="K48" s="3">
        <f t="shared" si="25"/>
        <v>29</v>
      </c>
      <c r="L48" s="3">
        <f t="shared" si="25"/>
        <v>20</v>
      </c>
      <c r="M48" s="3">
        <f t="shared" si="25"/>
        <v>18</v>
      </c>
      <c r="N48" s="3">
        <f t="shared" si="25"/>
        <v>32</v>
      </c>
      <c r="O48" s="3">
        <f t="shared" si="25"/>
        <v>24</v>
      </c>
      <c r="P48" s="3">
        <f t="shared" si="25"/>
        <v>22</v>
      </c>
      <c r="Q48" s="3">
        <f t="shared" si="25"/>
        <v>24</v>
      </c>
      <c r="R48" s="3">
        <f t="shared" si="25"/>
        <v>21</v>
      </c>
      <c r="S48" s="3">
        <f t="shared" si="25"/>
        <v>28</v>
      </c>
      <c r="T48" s="3">
        <f t="shared" si="25"/>
        <v>33</v>
      </c>
      <c r="U48" s="3">
        <f t="shared" si="25"/>
        <v>26</v>
      </c>
      <c r="V48" s="3">
        <f t="shared" si="25"/>
        <v>34</v>
      </c>
      <c r="W48" s="3">
        <f t="shared" si="25"/>
        <v>33</v>
      </c>
      <c r="AV48"/>
      <c r="AW48"/>
      <c r="AX48"/>
    </row>
    <row r="49" spans="1:50" x14ac:dyDescent="0.25">
      <c r="A49" s="36" t="s">
        <v>95</v>
      </c>
      <c r="D49" s="3">
        <f t="shared" ref="D49:W49" si="26">COUNTIF(D3:D39,D47)</f>
        <v>15</v>
      </c>
      <c r="E49" s="3">
        <f t="shared" si="26"/>
        <v>3</v>
      </c>
      <c r="F49" s="3">
        <f t="shared" si="26"/>
        <v>17</v>
      </c>
      <c r="G49" s="3">
        <f t="shared" si="26"/>
        <v>7</v>
      </c>
      <c r="H49" s="3">
        <f t="shared" si="26"/>
        <v>8</v>
      </c>
      <c r="I49" s="3">
        <f t="shared" si="26"/>
        <v>2</v>
      </c>
      <c r="J49" s="3">
        <f t="shared" si="26"/>
        <v>4</v>
      </c>
      <c r="K49" s="3">
        <f t="shared" si="26"/>
        <v>7</v>
      </c>
      <c r="L49" s="3">
        <f t="shared" si="26"/>
        <v>16</v>
      </c>
      <c r="M49" s="3">
        <f t="shared" si="26"/>
        <v>17</v>
      </c>
      <c r="N49" s="3">
        <f t="shared" si="26"/>
        <v>4</v>
      </c>
      <c r="O49" s="3">
        <f t="shared" si="26"/>
        <v>11</v>
      </c>
      <c r="P49" s="3">
        <f t="shared" si="26"/>
        <v>14</v>
      </c>
      <c r="Q49" s="3">
        <f t="shared" si="26"/>
        <v>12</v>
      </c>
      <c r="R49" s="3">
        <f t="shared" si="26"/>
        <v>14</v>
      </c>
      <c r="S49" s="3">
        <f t="shared" si="26"/>
        <v>8</v>
      </c>
      <c r="T49" s="3">
        <f t="shared" si="26"/>
        <v>3</v>
      </c>
      <c r="U49" s="3">
        <f t="shared" si="26"/>
        <v>10</v>
      </c>
      <c r="V49" s="3">
        <f t="shared" si="26"/>
        <v>2</v>
      </c>
      <c r="W49" s="3">
        <f t="shared" si="26"/>
        <v>3</v>
      </c>
      <c r="AV49"/>
      <c r="AW49"/>
      <c r="AX49"/>
    </row>
    <row r="50" spans="1:50" x14ac:dyDescent="0.25">
      <c r="A50" s="36" t="s">
        <v>96</v>
      </c>
      <c r="D50" s="37">
        <f>D48/SUM(D48:D49)</f>
        <v>0.5714285714285714</v>
      </c>
      <c r="E50" s="37">
        <f t="shared" ref="E50:W50" si="27">E48/SUM(E48:E49)</f>
        <v>0.91666666666666663</v>
      </c>
      <c r="F50" s="37">
        <f t="shared" si="27"/>
        <v>0.52777777777777779</v>
      </c>
      <c r="G50" s="37">
        <f t="shared" si="27"/>
        <v>0.80555555555555558</v>
      </c>
      <c r="H50" s="37">
        <f t="shared" si="27"/>
        <v>0.77777777777777779</v>
      </c>
      <c r="I50" s="37">
        <f t="shared" si="27"/>
        <v>0.94444444444444442</v>
      </c>
      <c r="J50" s="37">
        <f t="shared" si="27"/>
        <v>0.88888888888888884</v>
      </c>
      <c r="K50" s="37">
        <f t="shared" si="27"/>
        <v>0.80555555555555558</v>
      </c>
      <c r="L50" s="37">
        <f t="shared" si="27"/>
        <v>0.55555555555555558</v>
      </c>
      <c r="M50" s="37">
        <f t="shared" si="27"/>
        <v>0.51428571428571423</v>
      </c>
      <c r="N50" s="37">
        <f t="shared" si="27"/>
        <v>0.88888888888888884</v>
      </c>
      <c r="O50" s="37">
        <f t="shared" si="27"/>
        <v>0.68571428571428572</v>
      </c>
      <c r="P50" s="37">
        <f t="shared" si="27"/>
        <v>0.61111111111111116</v>
      </c>
      <c r="Q50" s="37">
        <f t="shared" si="27"/>
        <v>0.66666666666666663</v>
      </c>
      <c r="R50" s="37">
        <f t="shared" si="27"/>
        <v>0.6</v>
      </c>
      <c r="S50" s="37">
        <f t="shared" si="27"/>
        <v>0.77777777777777779</v>
      </c>
      <c r="T50" s="37">
        <f t="shared" si="27"/>
        <v>0.91666666666666663</v>
      </c>
      <c r="U50" s="37">
        <f t="shared" si="27"/>
        <v>0.72222222222222221</v>
      </c>
      <c r="V50" s="37">
        <f t="shared" si="27"/>
        <v>0.94444444444444442</v>
      </c>
      <c r="W50" s="37">
        <f t="shared" si="27"/>
        <v>0.91666666666666663</v>
      </c>
      <c r="AV50"/>
      <c r="AW50"/>
      <c r="AX50"/>
    </row>
    <row r="51" spans="1:50" x14ac:dyDescent="0.25">
      <c r="AV51"/>
      <c r="AW51"/>
      <c r="AX51"/>
    </row>
    <row r="52" spans="1:50" s="35" customFormat="1" x14ac:dyDescent="0.25">
      <c r="A52" s="33" t="s">
        <v>36</v>
      </c>
      <c r="B52" s="34">
        <f>COUNTIF(D42:W42,"*(-*")</f>
        <v>11</v>
      </c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</row>
  </sheetData>
  <conditionalFormatting sqref="D3:D40">
    <cfRule type="cellIs" dxfId="108" priority="531" operator="notEqual">
      <formula>$D$42</formula>
    </cfRule>
  </conditionalFormatting>
  <conditionalFormatting sqref="E3:E40">
    <cfRule type="cellIs" dxfId="107" priority="533" operator="notEqual">
      <formula>$E$42</formula>
    </cfRule>
  </conditionalFormatting>
  <conditionalFormatting sqref="F3:F40">
    <cfRule type="cellIs" dxfId="106" priority="535" operator="notEqual">
      <formula>$F$42</formula>
    </cfRule>
  </conditionalFormatting>
  <conditionalFormatting sqref="G3:G40">
    <cfRule type="cellIs" dxfId="105" priority="537" operator="notEqual">
      <formula>$G$42</formula>
    </cfRule>
  </conditionalFormatting>
  <conditionalFormatting sqref="H3:H40">
    <cfRule type="cellIs" dxfId="104" priority="539" operator="notEqual">
      <formula>$H$42</formula>
    </cfRule>
  </conditionalFormatting>
  <conditionalFormatting sqref="I3:I40">
    <cfRule type="cellIs" dxfId="103" priority="541" operator="notEqual">
      <formula>$I$42</formula>
    </cfRule>
  </conditionalFormatting>
  <conditionalFormatting sqref="J3:J40">
    <cfRule type="cellIs" dxfId="102" priority="543" operator="notEqual">
      <formula>$J$42</formula>
    </cfRule>
  </conditionalFormatting>
  <conditionalFormatting sqref="K3:K40">
    <cfRule type="cellIs" dxfId="101" priority="545" operator="notEqual">
      <formula>$K$42</formula>
    </cfRule>
  </conditionalFormatting>
  <conditionalFormatting sqref="L3:L40">
    <cfRule type="cellIs" dxfId="100" priority="547" operator="notEqual">
      <formula>$L$42</formula>
    </cfRule>
  </conditionalFormatting>
  <conditionalFormatting sqref="M3:M40">
    <cfRule type="cellIs" dxfId="99" priority="549" operator="notEqual">
      <formula>$M$42</formula>
    </cfRule>
  </conditionalFormatting>
  <conditionalFormatting sqref="N3:N40">
    <cfRule type="cellIs" dxfId="98" priority="551" operator="notEqual">
      <formula>$N$42</formula>
    </cfRule>
  </conditionalFormatting>
  <conditionalFormatting sqref="O3:O40">
    <cfRule type="cellIs" dxfId="97" priority="553" operator="notEqual">
      <formula>$O$42</formula>
    </cfRule>
  </conditionalFormatting>
  <conditionalFormatting sqref="P3:P40">
    <cfRule type="cellIs" dxfId="96" priority="555" operator="notEqual">
      <formula>$P$42</formula>
    </cfRule>
  </conditionalFormatting>
  <conditionalFormatting sqref="Q3:Q40">
    <cfRule type="cellIs" dxfId="95" priority="557" operator="notEqual">
      <formula>$Q$42</formula>
    </cfRule>
  </conditionalFormatting>
  <conditionalFormatting sqref="R3:R40">
    <cfRule type="cellIs" dxfId="94" priority="559" operator="notEqual">
      <formula>$R$42</formula>
    </cfRule>
  </conditionalFormatting>
  <conditionalFormatting sqref="S3:S40">
    <cfRule type="cellIs" dxfId="93" priority="561" operator="notEqual">
      <formula>$S$42</formula>
    </cfRule>
  </conditionalFormatting>
  <conditionalFormatting sqref="T3:T40">
    <cfRule type="cellIs" dxfId="92" priority="563" operator="notEqual">
      <formula>$T$42</formula>
    </cfRule>
  </conditionalFormatting>
  <conditionalFormatting sqref="U3:U40">
    <cfRule type="cellIs" dxfId="91" priority="565" operator="notEqual">
      <formula>$U$42</formula>
    </cfRule>
  </conditionalFormatting>
  <conditionalFormatting sqref="V3:V40">
    <cfRule type="cellIs" dxfId="90" priority="567" operator="notEqual">
      <formula>$V$42</formula>
    </cfRule>
  </conditionalFormatting>
  <conditionalFormatting sqref="W3:W40">
    <cfRule type="cellIs" dxfId="89" priority="569" operator="notEqual">
      <formula>$W$42</formula>
    </cfRule>
  </conditionalFormatting>
  <pageMargins left="0.7" right="0.7" top="0.75" bottom="0.75" header="0.3" footer="0.3"/>
  <pageSetup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52"/>
  <sheetViews>
    <sheetView zoomScaleNormal="100" workbookViewId="0">
      <selection activeCell="F1" sqref="F1"/>
    </sheetView>
  </sheetViews>
  <sheetFormatPr defaultColWidth="8.85546875" defaultRowHeight="15" x14ac:dyDescent="0.25"/>
  <cols>
    <col min="1" max="1" width="19.7109375" style="1" customWidth="1"/>
    <col min="2" max="2" width="7.42578125" style="3" bestFit="1" customWidth="1"/>
    <col min="3" max="3" width="5.85546875" style="3" customWidth="1"/>
    <col min="4" max="4" width="10.85546875" style="3" bestFit="1" customWidth="1"/>
    <col min="5" max="6" width="10.28515625" style="3" bestFit="1" customWidth="1"/>
    <col min="7" max="7" width="9" style="3" bestFit="1" customWidth="1"/>
    <col min="8" max="8" width="8.42578125" style="3" bestFit="1" customWidth="1"/>
    <col min="9" max="9" width="10.5703125" style="3" bestFit="1" customWidth="1"/>
    <col min="10" max="10" width="8.28515625" style="3" bestFit="1" customWidth="1"/>
    <col min="11" max="11" width="9.5703125" style="3" bestFit="1" customWidth="1"/>
    <col min="12" max="12" width="9.28515625" style="3" bestFit="1" customWidth="1"/>
    <col min="13" max="13" width="10.7109375" style="3" bestFit="1" customWidth="1"/>
    <col min="14" max="14" width="10.42578125" style="3" bestFit="1" customWidth="1"/>
    <col min="15" max="15" width="9.28515625" style="3" bestFit="1" customWidth="1"/>
    <col min="16" max="16" width="10.5703125" style="3" bestFit="1" customWidth="1"/>
    <col min="17" max="17" width="8" style="3" bestFit="1" customWidth="1"/>
    <col min="18" max="18" width="10.7109375" style="3" bestFit="1" customWidth="1"/>
    <col min="19" max="19" width="9.42578125" style="3" bestFit="1" customWidth="1"/>
    <col min="20" max="20" width="10.85546875" style="3" bestFit="1" customWidth="1"/>
    <col min="21" max="21" width="7.42578125" style="3" bestFit="1" customWidth="1"/>
    <col min="22" max="22" width="9.7109375" style="3" bestFit="1" customWidth="1"/>
    <col min="23" max="23" width="8" style="3" bestFit="1" customWidth="1"/>
    <col min="24" max="24" width="2.7109375" style="3" customWidth="1"/>
    <col min="25" max="26" width="10.85546875" style="3" bestFit="1" customWidth="1"/>
    <col min="27" max="27" width="2.7109375" style="3" customWidth="1"/>
    <col min="28" max="42" width="2" style="3" bestFit="1" customWidth="1"/>
    <col min="43" max="47" width="2" style="3" customWidth="1"/>
    <col min="48" max="48" width="2.7109375" style="3" customWidth="1"/>
    <col min="49" max="50" width="5.42578125" style="3" bestFit="1" customWidth="1"/>
  </cols>
  <sheetData>
    <row r="1" spans="1:50" ht="15.75" x14ac:dyDescent="0.25">
      <c r="A1" s="24" t="s">
        <v>446</v>
      </c>
      <c r="B1" s="25"/>
    </row>
    <row r="2" spans="1:50" ht="15.75" thickBot="1" x14ac:dyDescent="0.3">
      <c r="A2" s="2"/>
      <c r="B2" s="2" t="s">
        <v>0</v>
      </c>
      <c r="C2" s="2" t="s">
        <v>1</v>
      </c>
      <c r="Y2" s="2" t="s">
        <v>1</v>
      </c>
    </row>
    <row r="3" spans="1:50" x14ac:dyDescent="0.25">
      <c r="A3" s="23" t="s">
        <v>73</v>
      </c>
      <c r="B3" s="26">
        <f t="shared" ref="B3:B18" si="0">SUM(AB3:AU3)</f>
        <v>7</v>
      </c>
      <c r="C3" s="27">
        <f t="shared" ref="C3:C40" si="1">COUNT(AW3:AX3)</f>
        <v>1</v>
      </c>
      <c r="D3" s="28" t="s">
        <v>447</v>
      </c>
      <c r="E3" s="4" t="s">
        <v>448</v>
      </c>
      <c r="F3" s="4" t="s">
        <v>178</v>
      </c>
      <c r="G3" s="4" t="s">
        <v>442</v>
      </c>
      <c r="H3" s="4" t="s">
        <v>449</v>
      </c>
      <c r="I3" s="4" t="s">
        <v>216</v>
      </c>
      <c r="J3" s="4" t="s">
        <v>450</v>
      </c>
      <c r="K3" s="4" t="s">
        <v>451</v>
      </c>
      <c r="L3" s="4" t="s">
        <v>452</v>
      </c>
      <c r="M3" s="4" t="s">
        <v>122</v>
      </c>
      <c r="N3" s="4" t="s">
        <v>125</v>
      </c>
      <c r="O3" s="4" t="s">
        <v>297</v>
      </c>
      <c r="P3" s="4" t="s">
        <v>453</v>
      </c>
      <c r="Q3" s="4" t="s">
        <v>454</v>
      </c>
      <c r="R3" s="4" t="s">
        <v>404</v>
      </c>
      <c r="S3" s="4" t="s">
        <v>372</v>
      </c>
      <c r="T3" s="4" t="s">
        <v>455</v>
      </c>
      <c r="U3" s="4" t="s">
        <v>456</v>
      </c>
      <c r="V3" s="4" t="s">
        <v>457</v>
      </c>
      <c r="W3" s="4" t="s">
        <v>458</v>
      </c>
      <c r="Y3" s="4" t="s">
        <v>178</v>
      </c>
      <c r="Z3" s="40" t="s">
        <v>442</v>
      </c>
      <c r="AB3" s="3">
        <f t="shared" ref="AB3:AB40" si="2">IF(D3=$D$42,1,0)</f>
        <v>0</v>
      </c>
      <c r="AC3" s="3">
        <f t="shared" ref="AC3:AC40" si="3">IF(E3=$E$42,1,0)</f>
        <v>0</v>
      </c>
      <c r="AD3" s="3">
        <f t="shared" ref="AD3:AD40" si="4">IF(F3=$F$42,1,0)</f>
        <v>1</v>
      </c>
      <c r="AE3" s="3">
        <f t="shared" ref="AE3:AE40" si="5">IF(G3=$G$42,1,0)</f>
        <v>0</v>
      </c>
      <c r="AF3" s="3">
        <f t="shared" ref="AF3:AF40" si="6">IF(H3=$H$42,1,0)</f>
        <v>1</v>
      </c>
      <c r="AG3" s="3">
        <f t="shared" ref="AG3:AG40" si="7">IF(I3=$I$42,1,0)</f>
        <v>0</v>
      </c>
      <c r="AH3" s="3">
        <f t="shared" ref="AH3:AH40" si="8">IF(J3=$J$42,1,0)</f>
        <v>0</v>
      </c>
      <c r="AI3" s="3">
        <f t="shared" ref="AI3:AI40" si="9">IF(K3=$K$42,1,0)</f>
        <v>0</v>
      </c>
      <c r="AJ3" s="3">
        <f t="shared" ref="AJ3:AJ40" si="10">IF(L3=$L$42,1,0)</f>
        <v>0</v>
      </c>
      <c r="AK3" s="3">
        <f t="shared" ref="AK3:AK40" si="11">IF(M3=$M$42,1,0)</f>
        <v>1</v>
      </c>
      <c r="AL3" s="3">
        <f t="shared" ref="AL3:AL40" si="12">IF(N3=$N$42,1,0)</f>
        <v>0</v>
      </c>
      <c r="AM3" s="3">
        <f t="shared" ref="AM3:AM40" si="13">IF(O3=$O$42,1,0)</f>
        <v>1</v>
      </c>
      <c r="AN3" s="3">
        <f t="shared" ref="AN3:AN40" si="14">IF(P3=$P$42,1,0)</f>
        <v>1</v>
      </c>
      <c r="AO3" s="3">
        <f t="shared" ref="AO3:AO40" si="15">IF(Q3=$Q$42,1,0)</f>
        <v>0</v>
      </c>
      <c r="AP3" s="3">
        <f t="shared" ref="AP3:AP40" si="16">IF(R3=$R$42,1,0)</f>
        <v>0</v>
      </c>
      <c r="AQ3" s="3">
        <f t="shared" ref="AQ3:AQ40" si="17">IF(S3=$S$42,1,0)</f>
        <v>0</v>
      </c>
      <c r="AR3" s="3">
        <f t="shared" ref="AR3:AR40" si="18">IF(T3=$T$42,1,0)</f>
        <v>1</v>
      </c>
      <c r="AS3" s="3">
        <f t="shared" ref="AS3:AS40" si="19">IF(U3=$U$42,1,0)</f>
        <v>1</v>
      </c>
      <c r="AT3" s="3">
        <f t="shared" ref="AT3:AT40" si="20">IF(V3=$V$42,1,0)</f>
        <v>0</v>
      </c>
      <c r="AU3" s="3">
        <f t="shared" ref="AU3:AU40" si="21">IF(W3=$W$42,1,0)</f>
        <v>0</v>
      </c>
      <c r="AW3" s="3">
        <f t="shared" ref="AW3:AW40" si="22">HLOOKUP(Y3,$D$42:$W$43,2,FALSE)</f>
        <v>1</v>
      </c>
      <c r="AX3" s="3" t="e">
        <f t="shared" ref="AX3:AX40" si="23">HLOOKUP(Z3,$D$42:$W$43,2,FALSE)</f>
        <v>#N/A</v>
      </c>
    </row>
    <row r="4" spans="1:50" x14ac:dyDescent="0.25">
      <c r="A4" s="8" t="s">
        <v>61</v>
      </c>
      <c r="B4" s="4">
        <f t="shared" si="0"/>
        <v>7</v>
      </c>
      <c r="C4" s="5">
        <f t="shared" si="1"/>
        <v>1</v>
      </c>
      <c r="D4" s="28" t="s">
        <v>447</v>
      </c>
      <c r="E4" s="4" t="s">
        <v>448</v>
      </c>
      <c r="F4" s="4" t="s">
        <v>178</v>
      </c>
      <c r="G4" s="4" t="s">
        <v>459</v>
      </c>
      <c r="H4" s="4" t="s">
        <v>449</v>
      </c>
      <c r="I4" s="4" t="s">
        <v>460</v>
      </c>
      <c r="J4" s="4" t="s">
        <v>450</v>
      </c>
      <c r="K4" s="4" t="s">
        <v>451</v>
      </c>
      <c r="L4" s="4" t="s">
        <v>452</v>
      </c>
      <c r="M4" s="4" t="s">
        <v>461</v>
      </c>
      <c r="N4" s="4" t="s">
        <v>125</v>
      </c>
      <c r="O4" s="4" t="s">
        <v>462</v>
      </c>
      <c r="P4" s="4" t="s">
        <v>453</v>
      </c>
      <c r="Q4" s="4" t="s">
        <v>454</v>
      </c>
      <c r="R4" s="4" t="s">
        <v>404</v>
      </c>
      <c r="S4" s="4" t="s">
        <v>463</v>
      </c>
      <c r="T4" s="4" t="s">
        <v>464</v>
      </c>
      <c r="U4" s="4" t="s">
        <v>456</v>
      </c>
      <c r="V4" s="4" t="s">
        <v>457</v>
      </c>
      <c r="W4" s="4" t="s">
        <v>458</v>
      </c>
      <c r="Y4" s="40" t="s">
        <v>458</v>
      </c>
      <c r="Z4" s="4" t="s">
        <v>449</v>
      </c>
      <c r="AB4" s="3">
        <f t="shared" si="2"/>
        <v>0</v>
      </c>
      <c r="AC4" s="3">
        <f t="shared" si="3"/>
        <v>0</v>
      </c>
      <c r="AD4" s="3">
        <f t="shared" si="4"/>
        <v>1</v>
      </c>
      <c r="AE4" s="3">
        <f t="shared" si="5"/>
        <v>1</v>
      </c>
      <c r="AF4" s="3">
        <f t="shared" si="6"/>
        <v>1</v>
      </c>
      <c r="AG4" s="3">
        <f t="shared" si="7"/>
        <v>1</v>
      </c>
      <c r="AH4" s="3">
        <f t="shared" si="8"/>
        <v>0</v>
      </c>
      <c r="AI4" s="3">
        <f t="shared" si="9"/>
        <v>0</v>
      </c>
      <c r="AJ4" s="3">
        <f t="shared" si="10"/>
        <v>0</v>
      </c>
      <c r="AK4" s="3">
        <f t="shared" si="11"/>
        <v>0</v>
      </c>
      <c r="AL4" s="3">
        <f t="shared" si="12"/>
        <v>0</v>
      </c>
      <c r="AM4" s="3">
        <f t="shared" si="13"/>
        <v>0</v>
      </c>
      <c r="AN4" s="3">
        <f t="shared" si="14"/>
        <v>1</v>
      </c>
      <c r="AO4" s="3">
        <f t="shared" si="15"/>
        <v>0</v>
      </c>
      <c r="AP4" s="3">
        <f t="shared" si="16"/>
        <v>0</v>
      </c>
      <c r="AQ4" s="3">
        <f t="shared" si="17"/>
        <v>1</v>
      </c>
      <c r="AR4" s="3">
        <f t="shared" si="18"/>
        <v>0</v>
      </c>
      <c r="AS4" s="3">
        <f t="shared" si="19"/>
        <v>1</v>
      </c>
      <c r="AT4" s="3">
        <f t="shared" si="20"/>
        <v>0</v>
      </c>
      <c r="AU4" s="3">
        <f t="shared" si="21"/>
        <v>0</v>
      </c>
      <c r="AW4" s="3" t="e">
        <f t="shared" si="22"/>
        <v>#N/A</v>
      </c>
      <c r="AX4" s="3">
        <f t="shared" si="23"/>
        <v>1</v>
      </c>
    </row>
    <row r="5" spans="1:50" x14ac:dyDescent="0.25">
      <c r="A5" s="8" t="s">
        <v>80</v>
      </c>
      <c r="B5" s="4">
        <f t="shared" si="0"/>
        <v>7</v>
      </c>
      <c r="C5" s="5">
        <f t="shared" si="1"/>
        <v>0</v>
      </c>
      <c r="D5" s="28" t="s">
        <v>447</v>
      </c>
      <c r="E5" s="4" t="s">
        <v>448</v>
      </c>
      <c r="F5" s="4" t="s">
        <v>465</v>
      </c>
      <c r="G5" s="4" t="s">
        <v>459</v>
      </c>
      <c r="H5" s="4" t="s">
        <v>449</v>
      </c>
      <c r="I5" s="4" t="s">
        <v>460</v>
      </c>
      <c r="J5" s="4" t="s">
        <v>450</v>
      </c>
      <c r="K5" s="4" t="s">
        <v>451</v>
      </c>
      <c r="L5" s="4" t="s">
        <v>452</v>
      </c>
      <c r="M5" s="4" t="s">
        <v>461</v>
      </c>
      <c r="N5" s="4" t="s">
        <v>285</v>
      </c>
      <c r="O5" s="4" t="s">
        <v>462</v>
      </c>
      <c r="P5" s="4" t="s">
        <v>453</v>
      </c>
      <c r="Q5" s="4" t="s">
        <v>454</v>
      </c>
      <c r="R5" s="4" t="s">
        <v>404</v>
      </c>
      <c r="S5" s="4" t="s">
        <v>463</v>
      </c>
      <c r="T5" s="4" t="s">
        <v>464</v>
      </c>
      <c r="U5" s="4" t="s">
        <v>456</v>
      </c>
      <c r="V5" s="4" t="s">
        <v>457</v>
      </c>
      <c r="W5" s="4" t="s">
        <v>458</v>
      </c>
      <c r="Y5" s="40" t="s">
        <v>458</v>
      </c>
      <c r="Z5" s="40" t="s">
        <v>464</v>
      </c>
      <c r="AB5" s="3">
        <f t="shared" si="2"/>
        <v>0</v>
      </c>
      <c r="AC5" s="3">
        <f t="shared" si="3"/>
        <v>0</v>
      </c>
      <c r="AD5" s="3">
        <f t="shared" si="4"/>
        <v>0</v>
      </c>
      <c r="AE5" s="3">
        <f t="shared" si="5"/>
        <v>1</v>
      </c>
      <c r="AF5" s="3">
        <f t="shared" si="6"/>
        <v>1</v>
      </c>
      <c r="AG5" s="3">
        <f t="shared" si="7"/>
        <v>1</v>
      </c>
      <c r="AH5" s="3">
        <f t="shared" si="8"/>
        <v>0</v>
      </c>
      <c r="AI5" s="3">
        <f t="shared" si="9"/>
        <v>0</v>
      </c>
      <c r="AJ5" s="3">
        <f t="shared" si="10"/>
        <v>0</v>
      </c>
      <c r="AK5" s="3">
        <f t="shared" si="11"/>
        <v>0</v>
      </c>
      <c r="AL5" s="3">
        <f t="shared" si="12"/>
        <v>1</v>
      </c>
      <c r="AM5" s="3">
        <f t="shared" si="13"/>
        <v>0</v>
      </c>
      <c r="AN5" s="3">
        <f t="shared" si="14"/>
        <v>1</v>
      </c>
      <c r="AO5" s="3">
        <f t="shared" si="15"/>
        <v>0</v>
      </c>
      <c r="AP5" s="3">
        <f t="shared" si="16"/>
        <v>0</v>
      </c>
      <c r="AQ5" s="3">
        <f t="shared" si="17"/>
        <v>1</v>
      </c>
      <c r="AR5" s="3">
        <f t="shared" si="18"/>
        <v>0</v>
      </c>
      <c r="AS5" s="3">
        <f t="shared" si="19"/>
        <v>1</v>
      </c>
      <c r="AT5" s="3">
        <f t="shared" si="20"/>
        <v>0</v>
      </c>
      <c r="AU5" s="3">
        <f t="shared" si="21"/>
        <v>0</v>
      </c>
      <c r="AW5" s="3" t="e">
        <f t="shared" si="22"/>
        <v>#N/A</v>
      </c>
      <c r="AX5" s="3" t="e">
        <f t="shared" si="23"/>
        <v>#N/A</v>
      </c>
    </row>
    <row r="6" spans="1:50" x14ac:dyDescent="0.25">
      <c r="A6" s="8" t="s">
        <v>66</v>
      </c>
      <c r="B6" s="4">
        <f t="shared" si="0"/>
        <v>5</v>
      </c>
      <c r="C6" s="5">
        <f t="shared" si="1"/>
        <v>0</v>
      </c>
      <c r="D6" s="28" t="s">
        <v>447</v>
      </c>
      <c r="E6" s="4" t="s">
        <v>448</v>
      </c>
      <c r="F6" s="4" t="s">
        <v>465</v>
      </c>
      <c r="G6" s="4" t="s">
        <v>459</v>
      </c>
      <c r="H6" s="4" t="s">
        <v>449</v>
      </c>
      <c r="I6" s="4" t="s">
        <v>460</v>
      </c>
      <c r="J6" s="4" t="s">
        <v>450</v>
      </c>
      <c r="K6" s="4" t="s">
        <v>451</v>
      </c>
      <c r="L6" s="4" t="s">
        <v>452</v>
      </c>
      <c r="M6" s="4" t="s">
        <v>461</v>
      </c>
      <c r="N6" s="4" t="s">
        <v>125</v>
      </c>
      <c r="O6" s="4" t="s">
        <v>462</v>
      </c>
      <c r="P6" s="4" t="s">
        <v>453</v>
      </c>
      <c r="Q6" s="4" t="s">
        <v>454</v>
      </c>
      <c r="R6" s="4" t="s">
        <v>404</v>
      </c>
      <c r="S6" s="4" t="s">
        <v>372</v>
      </c>
      <c r="T6" s="4" t="s">
        <v>464</v>
      </c>
      <c r="U6" s="4" t="s">
        <v>456</v>
      </c>
      <c r="V6" s="4" t="s">
        <v>457</v>
      </c>
      <c r="W6" s="4" t="s">
        <v>458</v>
      </c>
      <c r="Y6" s="40" t="s">
        <v>458</v>
      </c>
      <c r="Z6" s="40" t="s">
        <v>465</v>
      </c>
      <c r="AB6" s="3">
        <f t="shared" si="2"/>
        <v>0</v>
      </c>
      <c r="AC6" s="3">
        <f t="shared" si="3"/>
        <v>0</v>
      </c>
      <c r="AD6" s="3">
        <f t="shared" si="4"/>
        <v>0</v>
      </c>
      <c r="AE6" s="3">
        <f t="shared" si="5"/>
        <v>1</v>
      </c>
      <c r="AF6" s="3">
        <f t="shared" si="6"/>
        <v>1</v>
      </c>
      <c r="AG6" s="3">
        <f t="shared" si="7"/>
        <v>1</v>
      </c>
      <c r="AH6" s="3">
        <f t="shared" si="8"/>
        <v>0</v>
      </c>
      <c r="AI6" s="3">
        <f t="shared" si="9"/>
        <v>0</v>
      </c>
      <c r="AJ6" s="3">
        <f t="shared" si="10"/>
        <v>0</v>
      </c>
      <c r="AK6" s="3">
        <f t="shared" si="11"/>
        <v>0</v>
      </c>
      <c r="AL6" s="3">
        <f t="shared" si="12"/>
        <v>0</v>
      </c>
      <c r="AM6" s="3">
        <f t="shared" si="13"/>
        <v>0</v>
      </c>
      <c r="AN6" s="3">
        <f t="shared" si="14"/>
        <v>1</v>
      </c>
      <c r="AO6" s="3">
        <f t="shared" si="15"/>
        <v>0</v>
      </c>
      <c r="AP6" s="3">
        <f t="shared" si="16"/>
        <v>0</v>
      </c>
      <c r="AQ6" s="3">
        <f t="shared" si="17"/>
        <v>0</v>
      </c>
      <c r="AR6" s="3">
        <f t="shared" si="18"/>
        <v>0</v>
      </c>
      <c r="AS6" s="3">
        <f t="shared" si="19"/>
        <v>1</v>
      </c>
      <c r="AT6" s="3">
        <f t="shared" si="20"/>
        <v>0</v>
      </c>
      <c r="AU6" s="3">
        <f t="shared" si="21"/>
        <v>0</v>
      </c>
      <c r="AW6" s="3" t="e">
        <f t="shared" si="22"/>
        <v>#N/A</v>
      </c>
      <c r="AX6" s="3" t="e">
        <f t="shared" si="23"/>
        <v>#N/A</v>
      </c>
    </row>
    <row r="7" spans="1:50" x14ac:dyDescent="0.25">
      <c r="A7" s="8" t="s">
        <v>76</v>
      </c>
      <c r="B7" s="4">
        <f t="shared" si="0"/>
        <v>7</v>
      </c>
      <c r="C7" s="5">
        <f t="shared" si="1"/>
        <v>1</v>
      </c>
      <c r="D7" s="28" t="s">
        <v>301</v>
      </c>
      <c r="E7" s="4" t="s">
        <v>448</v>
      </c>
      <c r="F7" s="4" t="s">
        <v>465</v>
      </c>
      <c r="G7" s="4" t="s">
        <v>459</v>
      </c>
      <c r="H7" s="4" t="s">
        <v>449</v>
      </c>
      <c r="I7" s="4" t="s">
        <v>460</v>
      </c>
      <c r="J7" s="4" t="s">
        <v>450</v>
      </c>
      <c r="K7" s="4" t="s">
        <v>451</v>
      </c>
      <c r="L7" s="4" t="s">
        <v>452</v>
      </c>
      <c r="M7" s="4" t="s">
        <v>122</v>
      </c>
      <c r="N7" s="4" t="s">
        <v>125</v>
      </c>
      <c r="O7" s="4" t="s">
        <v>297</v>
      </c>
      <c r="P7" s="4" t="s">
        <v>466</v>
      </c>
      <c r="Q7" s="4" t="s">
        <v>454</v>
      </c>
      <c r="R7" s="4" t="s">
        <v>404</v>
      </c>
      <c r="S7" s="4" t="s">
        <v>372</v>
      </c>
      <c r="T7" s="4" t="s">
        <v>455</v>
      </c>
      <c r="U7" s="4" t="s">
        <v>275</v>
      </c>
      <c r="V7" s="4" t="s">
        <v>457</v>
      </c>
      <c r="W7" s="4" t="s">
        <v>458</v>
      </c>
      <c r="Y7" s="4" t="s">
        <v>449</v>
      </c>
      <c r="Z7" s="40" t="s">
        <v>454</v>
      </c>
      <c r="AB7" s="3">
        <f t="shared" si="2"/>
        <v>1</v>
      </c>
      <c r="AC7" s="3">
        <f t="shared" si="3"/>
        <v>0</v>
      </c>
      <c r="AD7" s="3">
        <f t="shared" si="4"/>
        <v>0</v>
      </c>
      <c r="AE7" s="3">
        <f t="shared" si="5"/>
        <v>1</v>
      </c>
      <c r="AF7" s="3">
        <f t="shared" si="6"/>
        <v>1</v>
      </c>
      <c r="AG7" s="3">
        <f t="shared" si="7"/>
        <v>1</v>
      </c>
      <c r="AH7" s="3">
        <f t="shared" si="8"/>
        <v>0</v>
      </c>
      <c r="AI7" s="3">
        <f t="shared" si="9"/>
        <v>0</v>
      </c>
      <c r="AJ7" s="3">
        <f t="shared" si="10"/>
        <v>0</v>
      </c>
      <c r="AK7" s="3">
        <f t="shared" si="11"/>
        <v>1</v>
      </c>
      <c r="AL7" s="3">
        <f t="shared" si="12"/>
        <v>0</v>
      </c>
      <c r="AM7" s="3">
        <f t="shared" si="13"/>
        <v>1</v>
      </c>
      <c r="AN7" s="3">
        <f t="shared" si="14"/>
        <v>0</v>
      </c>
      <c r="AO7" s="3">
        <f t="shared" si="15"/>
        <v>0</v>
      </c>
      <c r="AP7" s="3">
        <f t="shared" si="16"/>
        <v>0</v>
      </c>
      <c r="AQ7" s="3">
        <f t="shared" si="17"/>
        <v>0</v>
      </c>
      <c r="AR7" s="3">
        <f t="shared" si="18"/>
        <v>1</v>
      </c>
      <c r="AS7" s="3">
        <f t="shared" si="19"/>
        <v>0</v>
      </c>
      <c r="AT7" s="3">
        <f t="shared" si="20"/>
        <v>0</v>
      </c>
      <c r="AU7" s="3">
        <f t="shared" si="21"/>
        <v>0</v>
      </c>
      <c r="AW7" s="3">
        <f t="shared" si="22"/>
        <v>1</v>
      </c>
      <c r="AX7" s="3" t="e">
        <f t="shared" si="23"/>
        <v>#N/A</v>
      </c>
    </row>
    <row r="8" spans="1:50" x14ac:dyDescent="0.25">
      <c r="A8" s="8" t="s">
        <v>186</v>
      </c>
      <c r="B8" s="4">
        <f t="shared" si="0"/>
        <v>9</v>
      </c>
      <c r="C8" s="5">
        <f t="shared" si="1"/>
        <v>0</v>
      </c>
      <c r="D8" s="28" t="s">
        <v>447</v>
      </c>
      <c r="E8" s="4" t="s">
        <v>448</v>
      </c>
      <c r="F8" s="4" t="s">
        <v>465</v>
      </c>
      <c r="G8" s="4" t="s">
        <v>459</v>
      </c>
      <c r="H8" s="4" t="s">
        <v>449</v>
      </c>
      <c r="I8" s="4" t="s">
        <v>216</v>
      </c>
      <c r="J8" s="4" t="s">
        <v>450</v>
      </c>
      <c r="K8" s="4" t="s">
        <v>137</v>
      </c>
      <c r="L8" s="4" t="s">
        <v>452</v>
      </c>
      <c r="M8" s="4" t="s">
        <v>122</v>
      </c>
      <c r="N8" s="4" t="s">
        <v>125</v>
      </c>
      <c r="O8" s="4" t="s">
        <v>297</v>
      </c>
      <c r="P8" s="4" t="s">
        <v>453</v>
      </c>
      <c r="Q8" s="4" t="s">
        <v>259</v>
      </c>
      <c r="R8" s="4" t="s">
        <v>404</v>
      </c>
      <c r="S8" s="4" t="s">
        <v>463</v>
      </c>
      <c r="T8" s="4" t="s">
        <v>455</v>
      </c>
      <c r="U8" s="4" t="s">
        <v>275</v>
      </c>
      <c r="V8" s="4" t="s">
        <v>457</v>
      </c>
      <c r="W8" s="4" t="s">
        <v>458</v>
      </c>
      <c r="Y8" s="40" t="s">
        <v>404</v>
      </c>
      <c r="Z8" s="40" t="s">
        <v>458</v>
      </c>
      <c r="AB8" s="3">
        <f t="shared" si="2"/>
        <v>0</v>
      </c>
      <c r="AC8" s="3">
        <f t="shared" si="3"/>
        <v>0</v>
      </c>
      <c r="AD8" s="3">
        <f t="shared" si="4"/>
        <v>0</v>
      </c>
      <c r="AE8" s="3">
        <f t="shared" si="5"/>
        <v>1</v>
      </c>
      <c r="AF8" s="3">
        <f t="shared" si="6"/>
        <v>1</v>
      </c>
      <c r="AG8" s="3">
        <f t="shared" si="7"/>
        <v>0</v>
      </c>
      <c r="AH8" s="3">
        <f t="shared" si="8"/>
        <v>0</v>
      </c>
      <c r="AI8" s="3">
        <f t="shared" si="9"/>
        <v>1</v>
      </c>
      <c r="AJ8" s="3">
        <f t="shared" si="10"/>
        <v>0</v>
      </c>
      <c r="AK8" s="3">
        <f t="shared" si="11"/>
        <v>1</v>
      </c>
      <c r="AL8" s="3">
        <f t="shared" si="12"/>
        <v>0</v>
      </c>
      <c r="AM8" s="3">
        <f t="shared" si="13"/>
        <v>1</v>
      </c>
      <c r="AN8" s="3">
        <f t="shared" si="14"/>
        <v>1</v>
      </c>
      <c r="AO8" s="3">
        <f t="shared" si="15"/>
        <v>1</v>
      </c>
      <c r="AP8" s="3">
        <f t="shared" si="16"/>
        <v>0</v>
      </c>
      <c r="AQ8" s="3">
        <f t="shared" si="17"/>
        <v>1</v>
      </c>
      <c r="AR8" s="3">
        <f t="shared" si="18"/>
        <v>1</v>
      </c>
      <c r="AS8" s="3">
        <f t="shared" si="19"/>
        <v>0</v>
      </c>
      <c r="AT8" s="3">
        <f t="shared" si="20"/>
        <v>0</v>
      </c>
      <c r="AU8" s="3">
        <f t="shared" si="21"/>
        <v>0</v>
      </c>
      <c r="AW8" s="3" t="e">
        <f t="shared" si="22"/>
        <v>#N/A</v>
      </c>
      <c r="AX8" s="3" t="e">
        <f t="shared" si="23"/>
        <v>#N/A</v>
      </c>
    </row>
    <row r="9" spans="1:50" x14ac:dyDescent="0.25">
      <c r="A9" s="8" t="s">
        <v>69</v>
      </c>
      <c r="B9" s="4">
        <f t="shared" si="0"/>
        <v>8</v>
      </c>
      <c r="C9" s="5">
        <f t="shared" si="1"/>
        <v>0</v>
      </c>
      <c r="D9" s="28" t="s">
        <v>447</v>
      </c>
      <c r="E9" s="4" t="s">
        <v>448</v>
      </c>
      <c r="F9" s="4" t="s">
        <v>178</v>
      </c>
      <c r="G9" s="4" t="s">
        <v>459</v>
      </c>
      <c r="H9" s="4" t="s">
        <v>449</v>
      </c>
      <c r="I9" s="4" t="s">
        <v>460</v>
      </c>
      <c r="J9" s="4" t="s">
        <v>450</v>
      </c>
      <c r="K9" s="4" t="s">
        <v>451</v>
      </c>
      <c r="L9" s="4" t="s">
        <v>452</v>
      </c>
      <c r="M9" s="4" t="s">
        <v>461</v>
      </c>
      <c r="N9" s="4" t="s">
        <v>125</v>
      </c>
      <c r="O9" s="4" t="s">
        <v>297</v>
      </c>
      <c r="P9" s="4" t="s">
        <v>453</v>
      </c>
      <c r="Q9" s="4" t="s">
        <v>454</v>
      </c>
      <c r="R9" s="4" t="s">
        <v>404</v>
      </c>
      <c r="S9" s="4" t="s">
        <v>372</v>
      </c>
      <c r="T9" s="4" t="s">
        <v>455</v>
      </c>
      <c r="U9" s="4" t="s">
        <v>456</v>
      </c>
      <c r="V9" s="4" t="s">
        <v>457</v>
      </c>
      <c r="W9" s="4" t="s">
        <v>458</v>
      </c>
      <c r="Y9" s="40" t="s">
        <v>447</v>
      </c>
      <c r="Z9" s="40" t="s">
        <v>450</v>
      </c>
      <c r="AB9" s="3">
        <f t="shared" si="2"/>
        <v>0</v>
      </c>
      <c r="AC9" s="3">
        <f t="shared" si="3"/>
        <v>0</v>
      </c>
      <c r="AD9" s="3">
        <f t="shared" si="4"/>
        <v>1</v>
      </c>
      <c r="AE9" s="3">
        <f t="shared" si="5"/>
        <v>1</v>
      </c>
      <c r="AF9" s="3">
        <f t="shared" si="6"/>
        <v>1</v>
      </c>
      <c r="AG9" s="3">
        <f t="shared" si="7"/>
        <v>1</v>
      </c>
      <c r="AH9" s="3">
        <f t="shared" si="8"/>
        <v>0</v>
      </c>
      <c r="AI9" s="3">
        <f t="shared" si="9"/>
        <v>0</v>
      </c>
      <c r="AJ9" s="3">
        <f t="shared" si="10"/>
        <v>0</v>
      </c>
      <c r="AK9" s="3">
        <f t="shared" si="11"/>
        <v>0</v>
      </c>
      <c r="AL9" s="3">
        <f t="shared" si="12"/>
        <v>0</v>
      </c>
      <c r="AM9" s="3">
        <f t="shared" si="13"/>
        <v>1</v>
      </c>
      <c r="AN9" s="3">
        <f t="shared" si="14"/>
        <v>1</v>
      </c>
      <c r="AO9" s="3">
        <f t="shared" si="15"/>
        <v>0</v>
      </c>
      <c r="AP9" s="3">
        <f t="shared" si="16"/>
        <v>0</v>
      </c>
      <c r="AQ9" s="3">
        <f t="shared" si="17"/>
        <v>0</v>
      </c>
      <c r="AR9" s="3">
        <f t="shared" si="18"/>
        <v>1</v>
      </c>
      <c r="AS9" s="3">
        <f t="shared" si="19"/>
        <v>1</v>
      </c>
      <c r="AT9" s="3">
        <f t="shared" si="20"/>
        <v>0</v>
      </c>
      <c r="AU9" s="3">
        <f t="shared" si="21"/>
        <v>0</v>
      </c>
      <c r="AW9" s="3" t="e">
        <f t="shared" si="22"/>
        <v>#N/A</v>
      </c>
      <c r="AX9" s="3" t="e">
        <f t="shared" si="23"/>
        <v>#N/A</v>
      </c>
    </row>
    <row r="10" spans="1:50" x14ac:dyDescent="0.25">
      <c r="A10" s="8" t="s">
        <v>81</v>
      </c>
      <c r="B10" s="4">
        <f t="shared" si="0"/>
        <v>6</v>
      </c>
      <c r="C10" s="5">
        <f t="shared" si="1"/>
        <v>0</v>
      </c>
      <c r="D10" s="28" t="s">
        <v>447</v>
      </c>
      <c r="E10" s="4" t="s">
        <v>448</v>
      </c>
      <c r="F10" s="4" t="s">
        <v>465</v>
      </c>
      <c r="G10" s="4" t="s">
        <v>442</v>
      </c>
      <c r="H10" s="4" t="s">
        <v>449</v>
      </c>
      <c r="I10" s="4" t="s">
        <v>460</v>
      </c>
      <c r="J10" s="4" t="s">
        <v>450</v>
      </c>
      <c r="K10" s="4" t="s">
        <v>451</v>
      </c>
      <c r="L10" s="4" t="s">
        <v>452</v>
      </c>
      <c r="M10" s="4" t="s">
        <v>461</v>
      </c>
      <c r="N10" s="4" t="s">
        <v>285</v>
      </c>
      <c r="O10" s="4" t="s">
        <v>462</v>
      </c>
      <c r="P10" s="4" t="s">
        <v>453</v>
      </c>
      <c r="Q10" s="4" t="s">
        <v>454</v>
      </c>
      <c r="R10" s="4" t="s">
        <v>404</v>
      </c>
      <c r="S10" s="4" t="s">
        <v>463</v>
      </c>
      <c r="T10" s="4" t="s">
        <v>464</v>
      </c>
      <c r="U10" s="4" t="s">
        <v>456</v>
      </c>
      <c r="V10" s="4" t="s">
        <v>457</v>
      </c>
      <c r="W10" s="4" t="s">
        <v>458</v>
      </c>
      <c r="Y10" s="40" t="s">
        <v>404</v>
      </c>
      <c r="Z10" s="40" t="s">
        <v>464</v>
      </c>
      <c r="AB10" s="3">
        <f t="shared" si="2"/>
        <v>0</v>
      </c>
      <c r="AC10" s="3">
        <f t="shared" si="3"/>
        <v>0</v>
      </c>
      <c r="AD10" s="3">
        <f t="shared" si="4"/>
        <v>0</v>
      </c>
      <c r="AE10" s="3">
        <f t="shared" si="5"/>
        <v>0</v>
      </c>
      <c r="AF10" s="3">
        <f t="shared" si="6"/>
        <v>1</v>
      </c>
      <c r="AG10" s="3">
        <f t="shared" si="7"/>
        <v>1</v>
      </c>
      <c r="AH10" s="3">
        <f t="shared" si="8"/>
        <v>0</v>
      </c>
      <c r="AI10" s="3">
        <f t="shared" si="9"/>
        <v>0</v>
      </c>
      <c r="AJ10" s="3">
        <f t="shared" si="10"/>
        <v>0</v>
      </c>
      <c r="AK10" s="3">
        <f t="shared" si="11"/>
        <v>0</v>
      </c>
      <c r="AL10" s="3">
        <f t="shared" si="12"/>
        <v>1</v>
      </c>
      <c r="AM10" s="3">
        <f t="shared" si="13"/>
        <v>0</v>
      </c>
      <c r="AN10" s="3">
        <f t="shared" si="14"/>
        <v>1</v>
      </c>
      <c r="AO10" s="3">
        <f t="shared" si="15"/>
        <v>0</v>
      </c>
      <c r="AP10" s="3">
        <f t="shared" si="16"/>
        <v>0</v>
      </c>
      <c r="AQ10" s="3">
        <f t="shared" si="17"/>
        <v>1</v>
      </c>
      <c r="AR10" s="3">
        <f t="shared" si="18"/>
        <v>0</v>
      </c>
      <c r="AS10" s="3">
        <f t="shared" si="19"/>
        <v>1</v>
      </c>
      <c r="AT10" s="3">
        <f t="shared" si="20"/>
        <v>0</v>
      </c>
      <c r="AU10" s="3">
        <f t="shared" si="21"/>
        <v>0</v>
      </c>
      <c r="AW10" s="3" t="e">
        <f t="shared" si="22"/>
        <v>#N/A</v>
      </c>
      <c r="AX10" s="3" t="e">
        <f t="shared" si="23"/>
        <v>#N/A</v>
      </c>
    </row>
    <row r="11" spans="1:50" x14ac:dyDescent="0.25">
      <c r="A11" s="8" t="s">
        <v>74</v>
      </c>
      <c r="B11" s="4">
        <f t="shared" si="0"/>
        <v>7</v>
      </c>
      <c r="C11" s="5">
        <f t="shared" si="1"/>
        <v>0</v>
      </c>
      <c r="D11" s="28" t="s">
        <v>447</v>
      </c>
      <c r="E11" s="4" t="s">
        <v>169</v>
      </c>
      <c r="F11" s="4" t="s">
        <v>465</v>
      </c>
      <c r="G11" s="4" t="s">
        <v>442</v>
      </c>
      <c r="H11" s="4" t="s">
        <v>272</v>
      </c>
      <c r="I11" s="4" t="s">
        <v>216</v>
      </c>
      <c r="J11" s="4" t="s">
        <v>450</v>
      </c>
      <c r="K11" s="4" t="s">
        <v>137</v>
      </c>
      <c r="L11" s="4" t="s">
        <v>452</v>
      </c>
      <c r="M11" s="4" t="s">
        <v>122</v>
      </c>
      <c r="N11" s="4" t="s">
        <v>285</v>
      </c>
      <c r="O11" s="4" t="s">
        <v>462</v>
      </c>
      <c r="P11" s="4" t="s">
        <v>453</v>
      </c>
      <c r="Q11" s="4" t="s">
        <v>454</v>
      </c>
      <c r="R11" s="4" t="s">
        <v>404</v>
      </c>
      <c r="S11" s="4" t="s">
        <v>372</v>
      </c>
      <c r="T11" s="4" t="s">
        <v>455</v>
      </c>
      <c r="U11" s="4" t="s">
        <v>456</v>
      </c>
      <c r="V11" s="4" t="s">
        <v>457</v>
      </c>
      <c r="W11" s="4" t="s">
        <v>458</v>
      </c>
      <c r="Y11" s="40" t="s">
        <v>458</v>
      </c>
      <c r="Z11" s="40" t="s">
        <v>454</v>
      </c>
      <c r="AB11" s="3">
        <f t="shared" si="2"/>
        <v>0</v>
      </c>
      <c r="AC11" s="3">
        <f t="shared" si="3"/>
        <v>1</v>
      </c>
      <c r="AD11" s="3">
        <f t="shared" si="4"/>
        <v>0</v>
      </c>
      <c r="AE11" s="3">
        <f t="shared" si="5"/>
        <v>0</v>
      </c>
      <c r="AF11" s="3">
        <f t="shared" si="6"/>
        <v>0</v>
      </c>
      <c r="AG11" s="3">
        <f t="shared" si="7"/>
        <v>0</v>
      </c>
      <c r="AH11" s="3">
        <f t="shared" si="8"/>
        <v>0</v>
      </c>
      <c r="AI11" s="3">
        <f t="shared" si="9"/>
        <v>1</v>
      </c>
      <c r="AJ11" s="3">
        <f t="shared" si="10"/>
        <v>0</v>
      </c>
      <c r="AK11" s="3">
        <f t="shared" si="11"/>
        <v>1</v>
      </c>
      <c r="AL11" s="3">
        <f t="shared" si="12"/>
        <v>1</v>
      </c>
      <c r="AM11" s="3">
        <f t="shared" si="13"/>
        <v>0</v>
      </c>
      <c r="AN11" s="3">
        <f t="shared" si="14"/>
        <v>1</v>
      </c>
      <c r="AO11" s="3">
        <f t="shared" si="15"/>
        <v>0</v>
      </c>
      <c r="AP11" s="3">
        <f t="shared" si="16"/>
        <v>0</v>
      </c>
      <c r="AQ11" s="3">
        <f t="shared" si="17"/>
        <v>0</v>
      </c>
      <c r="AR11" s="3">
        <f t="shared" si="18"/>
        <v>1</v>
      </c>
      <c r="AS11" s="3">
        <f t="shared" si="19"/>
        <v>1</v>
      </c>
      <c r="AT11" s="3">
        <f t="shared" si="20"/>
        <v>0</v>
      </c>
      <c r="AU11" s="3">
        <f t="shared" si="21"/>
        <v>0</v>
      </c>
      <c r="AW11" s="3" t="e">
        <f t="shared" si="22"/>
        <v>#N/A</v>
      </c>
      <c r="AX11" s="3" t="e">
        <f t="shared" si="23"/>
        <v>#N/A</v>
      </c>
    </row>
    <row r="12" spans="1:50" x14ac:dyDescent="0.25">
      <c r="A12" s="8" t="s">
        <v>72</v>
      </c>
      <c r="B12" s="4">
        <f t="shared" si="0"/>
        <v>7</v>
      </c>
      <c r="C12" s="5">
        <f t="shared" si="1"/>
        <v>1</v>
      </c>
      <c r="D12" s="28" t="s">
        <v>447</v>
      </c>
      <c r="E12" s="4" t="s">
        <v>169</v>
      </c>
      <c r="F12" s="4" t="s">
        <v>465</v>
      </c>
      <c r="G12" s="4" t="s">
        <v>459</v>
      </c>
      <c r="H12" s="4" t="s">
        <v>449</v>
      </c>
      <c r="I12" s="4" t="s">
        <v>460</v>
      </c>
      <c r="J12" s="4" t="s">
        <v>450</v>
      </c>
      <c r="K12" s="4" t="s">
        <v>451</v>
      </c>
      <c r="L12" s="4" t="s">
        <v>127</v>
      </c>
      <c r="M12" s="4" t="s">
        <v>461</v>
      </c>
      <c r="N12" s="4" t="s">
        <v>125</v>
      </c>
      <c r="O12" s="4" t="s">
        <v>462</v>
      </c>
      <c r="P12" s="4" t="s">
        <v>453</v>
      </c>
      <c r="Q12" s="4" t="s">
        <v>454</v>
      </c>
      <c r="R12" s="4" t="s">
        <v>190</v>
      </c>
      <c r="S12" s="4" t="s">
        <v>372</v>
      </c>
      <c r="T12" s="4" t="s">
        <v>464</v>
      </c>
      <c r="U12" s="4" t="s">
        <v>275</v>
      </c>
      <c r="V12" s="4" t="s">
        <v>457</v>
      </c>
      <c r="W12" s="4" t="s">
        <v>458</v>
      </c>
      <c r="Y12" s="40" t="s">
        <v>372</v>
      </c>
      <c r="Z12" s="4" t="s">
        <v>190</v>
      </c>
      <c r="AB12" s="3">
        <f t="shared" si="2"/>
        <v>0</v>
      </c>
      <c r="AC12" s="3">
        <f t="shared" si="3"/>
        <v>1</v>
      </c>
      <c r="AD12" s="3">
        <f t="shared" si="4"/>
        <v>0</v>
      </c>
      <c r="AE12" s="3">
        <f t="shared" si="5"/>
        <v>1</v>
      </c>
      <c r="AF12" s="3">
        <f t="shared" si="6"/>
        <v>1</v>
      </c>
      <c r="AG12" s="3">
        <f t="shared" si="7"/>
        <v>1</v>
      </c>
      <c r="AH12" s="3">
        <f t="shared" si="8"/>
        <v>0</v>
      </c>
      <c r="AI12" s="3">
        <f t="shared" si="9"/>
        <v>0</v>
      </c>
      <c r="AJ12" s="3">
        <f t="shared" si="10"/>
        <v>1</v>
      </c>
      <c r="AK12" s="3">
        <f t="shared" si="11"/>
        <v>0</v>
      </c>
      <c r="AL12" s="3">
        <f t="shared" si="12"/>
        <v>0</v>
      </c>
      <c r="AM12" s="3">
        <f t="shared" si="13"/>
        <v>0</v>
      </c>
      <c r="AN12" s="3">
        <f t="shared" si="14"/>
        <v>1</v>
      </c>
      <c r="AO12" s="3">
        <f t="shared" si="15"/>
        <v>0</v>
      </c>
      <c r="AP12" s="3">
        <f t="shared" si="16"/>
        <v>1</v>
      </c>
      <c r="AQ12" s="3">
        <f t="shared" si="17"/>
        <v>0</v>
      </c>
      <c r="AR12" s="3">
        <f t="shared" si="18"/>
        <v>0</v>
      </c>
      <c r="AS12" s="3">
        <f t="shared" si="19"/>
        <v>0</v>
      </c>
      <c r="AT12" s="3">
        <f t="shared" si="20"/>
        <v>0</v>
      </c>
      <c r="AU12" s="3">
        <f t="shared" si="21"/>
        <v>0</v>
      </c>
      <c r="AW12" s="3" t="e">
        <f t="shared" si="22"/>
        <v>#N/A</v>
      </c>
      <c r="AX12" s="3">
        <f t="shared" si="23"/>
        <v>1</v>
      </c>
    </row>
    <row r="13" spans="1:50" x14ac:dyDescent="0.25">
      <c r="A13" s="8" t="s">
        <v>63</v>
      </c>
      <c r="B13" s="4">
        <f t="shared" si="0"/>
        <v>8</v>
      </c>
      <c r="C13" s="5">
        <f t="shared" si="1"/>
        <v>1</v>
      </c>
      <c r="D13" s="28" t="s">
        <v>447</v>
      </c>
      <c r="E13" s="4" t="s">
        <v>448</v>
      </c>
      <c r="F13" s="4" t="s">
        <v>178</v>
      </c>
      <c r="G13" s="4" t="s">
        <v>459</v>
      </c>
      <c r="H13" s="4" t="s">
        <v>449</v>
      </c>
      <c r="I13" s="4" t="s">
        <v>460</v>
      </c>
      <c r="J13" s="4" t="s">
        <v>450</v>
      </c>
      <c r="K13" s="4" t="s">
        <v>451</v>
      </c>
      <c r="L13" s="4" t="s">
        <v>452</v>
      </c>
      <c r="M13" s="4" t="s">
        <v>461</v>
      </c>
      <c r="N13" s="4" t="s">
        <v>285</v>
      </c>
      <c r="O13" s="4" t="s">
        <v>462</v>
      </c>
      <c r="P13" s="4" t="s">
        <v>453</v>
      </c>
      <c r="Q13" s="4" t="s">
        <v>454</v>
      </c>
      <c r="R13" s="4" t="s">
        <v>404</v>
      </c>
      <c r="S13" s="4" t="s">
        <v>463</v>
      </c>
      <c r="T13" s="4" t="s">
        <v>464</v>
      </c>
      <c r="U13" s="4" t="s">
        <v>456</v>
      </c>
      <c r="V13" s="4" t="s">
        <v>457</v>
      </c>
      <c r="W13" s="4" t="s">
        <v>458</v>
      </c>
      <c r="Y13" s="4" t="s">
        <v>178</v>
      </c>
      <c r="Z13" s="40" t="s">
        <v>458</v>
      </c>
      <c r="AB13" s="3">
        <f t="shared" si="2"/>
        <v>0</v>
      </c>
      <c r="AC13" s="3">
        <f t="shared" si="3"/>
        <v>0</v>
      </c>
      <c r="AD13" s="3">
        <f t="shared" si="4"/>
        <v>1</v>
      </c>
      <c r="AE13" s="3">
        <f t="shared" si="5"/>
        <v>1</v>
      </c>
      <c r="AF13" s="3">
        <f t="shared" si="6"/>
        <v>1</v>
      </c>
      <c r="AG13" s="3">
        <f t="shared" si="7"/>
        <v>1</v>
      </c>
      <c r="AH13" s="3">
        <f t="shared" si="8"/>
        <v>0</v>
      </c>
      <c r="AI13" s="3">
        <f t="shared" si="9"/>
        <v>0</v>
      </c>
      <c r="AJ13" s="3">
        <f t="shared" si="10"/>
        <v>0</v>
      </c>
      <c r="AK13" s="3">
        <f t="shared" si="11"/>
        <v>0</v>
      </c>
      <c r="AL13" s="3">
        <f t="shared" si="12"/>
        <v>1</v>
      </c>
      <c r="AM13" s="3">
        <f t="shared" si="13"/>
        <v>0</v>
      </c>
      <c r="AN13" s="3">
        <f t="shared" si="14"/>
        <v>1</v>
      </c>
      <c r="AO13" s="3">
        <f t="shared" si="15"/>
        <v>0</v>
      </c>
      <c r="AP13" s="3">
        <f t="shared" si="16"/>
        <v>0</v>
      </c>
      <c r="AQ13" s="3">
        <f t="shared" si="17"/>
        <v>1</v>
      </c>
      <c r="AR13" s="3">
        <f t="shared" si="18"/>
        <v>0</v>
      </c>
      <c r="AS13" s="3">
        <f t="shared" si="19"/>
        <v>1</v>
      </c>
      <c r="AT13" s="3">
        <f t="shared" si="20"/>
        <v>0</v>
      </c>
      <c r="AU13" s="3">
        <f t="shared" si="21"/>
        <v>0</v>
      </c>
      <c r="AW13" s="3">
        <f t="shared" si="22"/>
        <v>1</v>
      </c>
      <c r="AX13" s="3" t="e">
        <f t="shared" si="23"/>
        <v>#N/A</v>
      </c>
    </row>
    <row r="14" spans="1:50" x14ac:dyDescent="0.25">
      <c r="A14" s="8" t="s">
        <v>71</v>
      </c>
      <c r="B14" s="4">
        <f t="shared" si="0"/>
        <v>6</v>
      </c>
      <c r="C14" s="5">
        <f t="shared" si="1"/>
        <v>0</v>
      </c>
      <c r="D14" s="28" t="s">
        <v>447</v>
      </c>
      <c r="E14" s="4" t="s">
        <v>448</v>
      </c>
      <c r="F14" s="4" t="s">
        <v>465</v>
      </c>
      <c r="G14" s="4" t="s">
        <v>442</v>
      </c>
      <c r="H14" s="4" t="s">
        <v>449</v>
      </c>
      <c r="I14" s="4" t="s">
        <v>460</v>
      </c>
      <c r="J14" s="4" t="s">
        <v>450</v>
      </c>
      <c r="K14" s="4" t="s">
        <v>451</v>
      </c>
      <c r="L14" s="4" t="s">
        <v>452</v>
      </c>
      <c r="M14" s="4" t="s">
        <v>461</v>
      </c>
      <c r="N14" s="4" t="s">
        <v>125</v>
      </c>
      <c r="O14" s="4" t="s">
        <v>297</v>
      </c>
      <c r="P14" s="4" t="s">
        <v>453</v>
      </c>
      <c r="Q14" s="4" t="s">
        <v>454</v>
      </c>
      <c r="R14" s="4" t="s">
        <v>190</v>
      </c>
      <c r="S14" s="4" t="s">
        <v>372</v>
      </c>
      <c r="T14" s="4" t="s">
        <v>464</v>
      </c>
      <c r="U14" s="4" t="s">
        <v>456</v>
      </c>
      <c r="V14" s="4" t="s">
        <v>457</v>
      </c>
      <c r="W14" s="4" t="s">
        <v>458</v>
      </c>
      <c r="Y14" s="40" t="s">
        <v>465</v>
      </c>
      <c r="Z14" s="40" t="s">
        <v>372</v>
      </c>
      <c r="AB14" s="3">
        <f t="shared" si="2"/>
        <v>0</v>
      </c>
      <c r="AC14" s="3">
        <f t="shared" si="3"/>
        <v>0</v>
      </c>
      <c r="AD14" s="3">
        <f t="shared" si="4"/>
        <v>0</v>
      </c>
      <c r="AE14" s="3">
        <f t="shared" si="5"/>
        <v>0</v>
      </c>
      <c r="AF14" s="3">
        <f t="shared" si="6"/>
        <v>1</v>
      </c>
      <c r="AG14" s="3">
        <f t="shared" si="7"/>
        <v>1</v>
      </c>
      <c r="AH14" s="3">
        <f t="shared" si="8"/>
        <v>0</v>
      </c>
      <c r="AI14" s="3">
        <f t="shared" si="9"/>
        <v>0</v>
      </c>
      <c r="AJ14" s="3">
        <f t="shared" si="10"/>
        <v>0</v>
      </c>
      <c r="AK14" s="3">
        <f t="shared" si="11"/>
        <v>0</v>
      </c>
      <c r="AL14" s="3">
        <f t="shared" si="12"/>
        <v>0</v>
      </c>
      <c r="AM14" s="3">
        <f t="shared" si="13"/>
        <v>1</v>
      </c>
      <c r="AN14" s="3">
        <f t="shared" si="14"/>
        <v>1</v>
      </c>
      <c r="AO14" s="3">
        <f t="shared" si="15"/>
        <v>0</v>
      </c>
      <c r="AP14" s="3">
        <f t="shared" si="16"/>
        <v>1</v>
      </c>
      <c r="AQ14" s="3">
        <f t="shared" si="17"/>
        <v>0</v>
      </c>
      <c r="AR14" s="3">
        <f t="shared" si="18"/>
        <v>0</v>
      </c>
      <c r="AS14" s="3">
        <f t="shared" si="19"/>
        <v>1</v>
      </c>
      <c r="AT14" s="3">
        <f t="shared" si="20"/>
        <v>0</v>
      </c>
      <c r="AU14" s="3">
        <f t="shared" si="21"/>
        <v>0</v>
      </c>
      <c r="AW14" s="3" t="e">
        <f t="shared" si="22"/>
        <v>#N/A</v>
      </c>
      <c r="AX14" s="3" t="e">
        <f t="shared" si="23"/>
        <v>#N/A</v>
      </c>
    </row>
    <row r="15" spans="1:50" x14ac:dyDescent="0.25">
      <c r="A15" s="8" t="s">
        <v>60</v>
      </c>
      <c r="B15" s="4">
        <f t="shared" si="0"/>
        <v>7</v>
      </c>
      <c r="C15" s="5">
        <f t="shared" si="1"/>
        <v>0</v>
      </c>
      <c r="D15" s="28" t="s">
        <v>447</v>
      </c>
      <c r="E15" s="4" t="s">
        <v>448</v>
      </c>
      <c r="F15" s="4" t="s">
        <v>178</v>
      </c>
      <c r="G15" s="4" t="s">
        <v>442</v>
      </c>
      <c r="H15" s="4" t="s">
        <v>449</v>
      </c>
      <c r="I15" s="4" t="s">
        <v>216</v>
      </c>
      <c r="J15" s="4" t="s">
        <v>450</v>
      </c>
      <c r="K15" s="4" t="s">
        <v>451</v>
      </c>
      <c r="L15" s="4" t="s">
        <v>452</v>
      </c>
      <c r="M15" s="4" t="s">
        <v>461</v>
      </c>
      <c r="N15" s="4" t="s">
        <v>125</v>
      </c>
      <c r="O15" s="4" t="s">
        <v>297</v>
      </c>
      <c r="P15" s="4" t="s">
        <v>453</v>
      </c>
      <c r="Q15" s="4" t="s">
        <v>454</v>
      </c>
      <c r="R15" s="4" t="s">
        <v>404</v>
      </c>
      <c r="S15" s="4" t="s">
        <v>372</v>
      </c>
      <c r="T15" s="4" t="s">
        <v>455</v>
      </c>
      <c r="U15" s="4" t="s">
        <v>456</v>
      </c>
      <c r="V15" s="4" t="s">
        <v>467</v>
      </c>
      <c r="W15" s="4" t="s">
        <v>458</v>
      </c>
      <c r="Y15" s="40" t="s">
        <v>404</v>
      </c>
      <c r="Z15" s="40" t="s">
        <v>448</v>
      </c>
      <c r="AB15" s="3">
        <f t="shared" si="2"/>
        <v>0</v>
      </c>
      <c r="AC15" s="3">
        <f t="shared" si="3"/>
        <v>0</v>
      </c>
      <c r="AD15" s="3">
        <f t="shared" si="4"/>
        <v>1</v>
      </c>
      <c r="AE15" s="3">
        <f t="shared" si="5"/>
        <v>0</v>
      </c>
      <c r="AF15" s="3">
        <f t="shared" si="6"/>
        <v>1</v>
      </c>
      <c r="AG15" s="3">
        <f t="shared" si="7"/>
        <v>0</v>
      </c>
      <c r="AH15" s="3">
        <f t="shared" si="8"/>
        <v>0</v>
      </c>
      <c r="AI15" s="3">
        <f t="shared" si="9"/>
        <v>0</v>
      </c>
      <c r="AJ15" s="3">
        <f t="shared" si="10"/>
        <v>0</v>
      </c>
      <c r="AK15" s="3">
        <f t="shared" si="11"/>
        <v>0</v>
      </c>
      <c r="AL15" s="3">
        <f t="shared" si="12"/>
        <v>0</v>
      </c>
      <c r="AM15" s="3">
        <f t="shared" si="13"/>
        <v>1</v>
      </c>
      <c r="AN15" s="3">
        <f t="shared" si="14"/>
        <v>1</v>
      </c>
      <c r="AO15" s="3">
        <f t="shared" si="15"/>
        <v>0</v>
      </c>
      <c r="AP15" s="3">
        <f t="shared" si="16"/>
        <v>0</v>
      </c>
      <c r="AQ15" s="3">
        <f t="shared" si="17"/>
        <v>0</v>
      </c>
      <c r="AR15" s="3">
        <f t="shared" si="18"/>
        <v>1</v>
      </c>
      <c r="AS15" s="3">
        <f t="shared" si="19"/>
        <v>1</v>
      </c>
      <c r="AT15" s="3">
        <f t="shared" si="20"/>
        <v>1</v>
      </c>
      <c r="AU15" s="3">
        <f t="shared" si="21"/>
        <v>0</v>
      </c>
      <c r="AW15" s="3" t="e">
        <f t="shared" si="22"/>
        <v>#N/A</v>
      </c>
      <c r="AX15" s="3" t="e">
        <f t="shared" si="23"/>
        <v>#N/A</v>
      </c>
    </row>
    <row r="16" spans="1:50" x14ac:dyDescent="0.25">
      <c r="A16" s="8" t="s">
        <v>75</v>
      </c>
      <c r="B16" s="4">
        <f t="shared" si="0"/>
        <v>10</v>
      </c>
      <c r="C16" s="5">
        <f t="shared" si="1"/>
        <v>1</v>
      </c>
      <c r="D16" s="28" t="s">
        <v>447</v>
      </c>
      <c r="E16" s="4" t="s">
        <v>169</v>
      </c>
      <c r="F16" s="4" t="s">
        <v>465</v>
      </c>
      <c r="G16" s="4" t="s">
        <v>459</v>
      </c>
      <c r="H16" s="4" t="s">
        <v>449</v>
      </c>
      <c r="I16" s="4" t="s">
        <v>216</v>
      </c>
      <c r="J16" s="4" t="s">
        <v>222</v>
      </c>
      <c r="K16" s="4" t="s">
        <v>137</v>
      </c>
      <c r="L16" s="4" t="s">
        <v>452</v>
      </c>
      <c r="M16" s="4" t="s">
        <v>461</v>
      </c>
      <c r="N16" s="4" t="s">
        <v>285</v>
      </c>
      <c r="O16" s="4" t="s">
        <v>297</v>
      </c>
      <c r="P16" s="4" t="s">
        <v>466</v>
      </c>
      <c r="Q16" s="4" t="s">
        <v>259</v>
      </c>
      <c r="R16" s="4" t="s">
        <v>404</v>
      </c>
      <c r="S16" s="4" t="s">
        <v>372</v>
      </c>
      <c r="T16" s="4" t="s">
        <v>455</v>
      </c>
      <c r="U16" s="4" t="s">
        <v>456</v>
      </c>
      <c r="V16" s="4" t="s">
        <v>457</v>
      </c>
      <c r="W16" s="4" t="s">
        <v>458</v>
      </c>
      <c r="Y16" s="40" t="s">
        <v>452</v>
      </c>
      <c r="Z16" s="4" t="s">
        <v>459</v>
      </c>
      <c r="AB16" s="3">
        <f t="shared" si="2"/>
        <v>0</v>
      </c>
      <c r="AC16" s="3">
        <f t="shared" si="3"/>
        <v>1</v>
      </c>
      <c r="AD16" s="3">
        <f t="shared" si="4"/>
        <v>0</v>
      </c>
      <c r="AE16" s="3">
        <f t="shared" si="5"/>
        <v>1</v>
      </c>
      <c r="AF16" s="3">
        <f t="shared" si="6"/>
        <v>1</v>
      </c>
      <c r="AG16" s="3">
        <f t="shared" si="7"/>
        <v>0</v>
      </c>
      <c r="AH16" s="3">
        <f t="shared" si="8"/>
        <v>1</v>
      </c>
      <c r="AI16" s="3">
        <f t="shared" si="9"/>
        <v>1</v>
      </c>
      <c r="AJ16" s="3">
        <f t="shared" si="10"/>
        <v>0</v>
      </c>
      <c r="AK16" s="3">
        <f t="shared" si="11"/>
        <v>0</v>
      </c>
      <c r="AL16" s="3">
        <f t="shared" si="12"/>
        <v>1</v>
      </c>
      <c r="AM16" s="3">
        <f t="shared" si="13"/>
        <v>1</v>
      </c>
      <c r="AN16" s="3">
        <f t="shared" si="14"/>
        <v>0</v>
      </c>
      <c r="AO16" s="3">
        <f t="shared" si="15"/>
        <v>1</v>
      </c>
      <c r="AP16" s="3">
        <f t="shared" si="16"/>
        <v>0</v>
      </c>
      <c r="AQ16" s="3">
        <f t="shared" si="17"/>
        <v>0</v>
      </c>
      <c r="AR16" s="3">
        <f t="shared" si="18"/>
        <v>1</v>
      </c>
      <c r="AS16" s="3">
        <f t="shared" si="19"/>
        <v>1</v>
      </c>
      <c r="AT16" s="3">
        <f t="shared" si="20"/>
        <v>0</v>
      </c>
      <c r="AU16" s="3">
        <f t="shared" si="21"/>
        <v>0</v>
      </c>
      <c r="AW16" s="3" t="e">
        <f t="shared" si="22"/>
        <v>#N/A</v>
      </c>
      <c r="AX16" s="3">
        <f t="shared" si="23"/>
        <v>1</v>
      </c>
    </row>
    <row r="17" spans="1:50" x14ac:dyDescent="0.25">
      <c r="A17" s="8" t="s">
        <v>82</v>
      </c>
      <c r="B17" s="4">
        <f t="shared" si="0"/>
        <v>9</v>
      </c>
      <c r="C17" s="5">
        <f t="shared" si="1"/>
        <v>1</v>
      </c>
      <c r="D17" s="28" t="s">
        <v>301</v>
      </c>
      <c r="E17" s="4" t="s">
        <v>448</v>
      </c>
      <c r="F17" s="4" t="s">
        <v>465</v>
      </c>
      <c r="G17" s="4" t="s">
        <v>459</v>
      </c>
      <c r="H17" s="4" t="s">
        <v>449</v>
      </c>
      <c r="I17" s="4" t="s">
        <v>216</v>
      </c>
      <c r="J17" s="4" t="s">
        <v>222</v>
      </c>
      <c r="K17" s="4" t="s">
        <v>451</v>
      </c>
      <c r="L17" s="4" t="s">
        <v>452</v>
      </c>
      <c r="M17" s="4" t="s">
        <v>461</v>
      </c>
      <c r="N17" s="4" t="s">
        <v>285</v>
      </c>
      <c r="O17" s="4" t="s">
        <v>462</v>
      </c>
      <c r="P17" s="4" t="s">
        <v>453</v>
      </c>
      <c r="Q17" s="4" t="s">
        <v>454</v>
      </c>
      <c r="R17" s="4" t="s">
        <v>404</v>
      </c>
      <c r="S17" s="4" t="s">
        <v>463</v>
      </c>
      <c r="T17" s="4" t="s">
        <v>455</v>
      </c>
      <c r="U17" s="4" t="s">
        <v>456</v>
      </c>
      <c r="V17" s="4" t="s">
        <v>457</v>
      </c>
      <c r="W17" s="4" t="s">
        <v>458</v>
      </c>
      <c r="Y17" s="4" t="s">
        <v>455</v>
      </c>
      <c r="Z17" s="40" t="s">
        <v>216</v>
      </c>
      <c r="AB17" s="3">
        <f t="shared" si="2"/>
        <v>1</v>
      </c>
      <c r="AC17" s="3">
        <f t="shared" si="3"/>
        <v>0</v>
      </c>
      <c r="AD17" s="3">
        <f t="shared" si="4"/>
        <v>0</v>
      </c>
      <c r="AE17" s="3">
        <f t="shared" si="5"/>
        <v>1</v>
      </c>
      <c r="AF17" s="3">
        <f t="shared" si="6"/>
        <v>1</v>
      </c>
      <c r="AG17" s="3">
        <f t="shared" si="7"/>
        <v>0</v>
      </c>
      <c r="AH17" s="3">
        <f t="shared" si="8"/>
        <v>1</v>
      </c>
      <c r="AI17" s="3">
        <f t="shared" si="9"/>
        <v>0</v>
      </c>
      <c r="AJ17" s="3">
        <f t="shared" si="10"/>
        <v>0</v>
      </c>
      <c r="AK17" s="3">
        <f t="shared" si="11"/>
        <v>0</v>
      </c>
      <c r="AL17" s="3">
        <f t="shared" si="12"/>
        <v>1</v>
      </c>
      <c r="AM17" s="3">
        <f t="shared" si="13"/>
        <v>0</v>
      </c>
      <c r="AN17" s="3">
        <f t="shared" si="14"/>
        <v>1</v>
      </c>
      <c r="AO17" s="3">
        <f t="shared" si="15"/>
        <v>0</v>
      </c>
      <c r="AP17" s="3">
        <f t="shared" si="16"/>
        <v>0</v>
      </c>
      <c r="AQ17" s="3">
        <f t="shared" si="17"/>
        <v>1</v>
      </c>
      <c r="AR17" s="3">
        <f t="shared" si="18"/>
        <v>1</v>
      </c>
      <c r="AS17" s="3">
        <f t="shared" si="19"/>
        <v>1</v>
      </c>
      <c r="AT17" s="3">
        <f t="shared" si="20"/>
        <v>0</v>
      </c>
      <c r="AU17" s="3">
        <f t="shared" si="21"/>
        <v>0</v>
      </c>
      <c r="AW17" s="3">
        <f t="shared" si="22"/>
        <v>1</v>
      </c>
      <c r="AX17" s="3" t="e">
        <f t="shared" si="23"/>
        <v>#N/A</v>
      </c>
    </row>
    <row r="18" spans="1:50" x14ac:dyDescent="0.25">
      <c r="A18" s="8" t="s">
        <v>187</v>
      </c>
      <c r="B18" s="4">
        <f t="shared" si="0"/>
        <v>8</v>
      </c>
      <c r="C18" s="5">
        <f t="shared" si="1"/>
        <v>1</v>
      </c>
      <c r="D18" s="28" t="s">
        <v>447</v>
      </c>
      <c r="E18" s="4" t="s">
        <v>448</v>
      </c>
      <c r="F18" s="4" t="s">
        <v>178</v>
      </c>
      <c r="G18" s="4" t="s">
        <v>459</v>
      </c>
      <c r="H18" s="4" t="s">
        <v>449</v>
      </c>
      <c r="I18" s="4" t="s">
        <v>460</v>
      </c>
      <c r="J18" s="4" t="s">
        <v>450</v>
      </c>
      <c r="K18" s="4" t="s">
        <v>451</v>
      </c>
      <c r="L18" s="4" t="s">
        <v>452</v>
      </c>
      <c r="M18" s="4" t="s">
        <v>461</v>
      </c>
      <c r="N18" s="4" t="s">
        <v>285</v>
      </c>
      <c r="O18" s="4" t="s">
        <v>462</v>
      </c>
      <c r="P18" s="4" t="s">
        <v>453</v>
      </c>
      <c r="Q18" s="4" t="s">
        <v>454</v>
      </c>
      <c r="R18" s="4" t="s">
        <v>404</v>
      </c>
      <c r="S18" s="4" t="s">
        <v>463</v>
      </c>
      <c r="T18" s="4" t="s">
        <v>464</v>
      </c>
      <c r="U18" s="4" t="s">
        <v>456</v>
      </c>
      <c r="V18" s="4" t="s">
        <v>457</v>
      </c>
      <c r="W18" s="4" t="s">
        <v>458</v>
      </c>
      <c r="Y18" s="40" t="s">
        <v>404</v>
      </c>
      <c r="Z18" s="4" t="s">
        <v>460</v>
      </c>
      <c r="AB18" s="3">
        <f t="shared" si="2"/>
        <v>0</v>
      </c>
      <c r="AC18" s="3">
        <f t="shared" si="3"/>
        <v>0</v>
      </c>
      <c r="AD18" s="3">
        <f t="shared" si="4"/>
        <v>1</v>
      </c>
      <c r="AE18" s="3">
        <f t="shared" si="5"/>
        <v>1</v>
      </c>
      <c r="AF18" s="3">
        <f t="shared" si="6"/>
        <v>1</v>
      </c>
      <c r="AG18" s="3">
        <f t="shared" si="7"/>
        <v>1</v>
      </c>
      <c r="AH18" s="3">
        <f t="shared" si="8"/>
        <v>0</v>
      </c>
      <c r="AI18" s="3">
        <f t="shared" si="9"/>
        <v>0</v>
      </c>
      <c r="AJ18" s="3">
        <f t="shared" si="10"/>
        <v>0</v>
      </c>
      <c r="AK18" s="3">
        <f t="shared" si="11"/>
        <v>0</v>
      </c>
      <c r="AL18" s="3">
        <f t="shared" si="12"/>
        <v>1</v>
      </c>
      <c r="AM18" s="3">
        <f t="shared" si="13"/>
        <v>0</v>
      </c>
      <c r="AN18" s="3">
        <f t="shared" si="14"/>
        <v>1</v>
      </c>
      <c r="AO18" s="3">
        <f t="shared" si="15"/>
        <v>0</v>
      </c>
      <c r="AP18" s="3">
        <f t="shared" si="16"/>
        <v>0</v>
      </c>
      <c r="AQ18" s="3">
        <f t="shared" si="17"/>
        <v>1</v>
      </c>
      <c r="AR18" s="3">
        <f t="shared" si="18"/>
        <v>0</v>
      </c>
      <c r="AS18" s="3">
        <f t="shared" si="19"/>
        <v>1</v>
      </c>
      <c r="AT18" s="3">
        <f t="shared" si="20"/>
        <v>0</v>
      </c>
      <c r="AU18" s="3">
        <f t="shared" si="21"/>
        <v>0</v>
      </c>
      <c r="AW18" s="3" t="e">
        <f t="shared" si="22"/>
        <v>#N/A</v>
      </c>
      <c r="AX18" s="3">
        <f t="shared" si="23"/>
        <v>1</v>
      </c>
    </row>
    <row r="19" spans="1:50" x14ac:dyDescent="0.25">
      <c r="A19" s="8" t="s">
        <v>89</v>
      </c>
      <c r="B19" s="45">
        <v>4</v>
      </c>
      <c r="C19" s="5">
        <f t="shared" si="1"/>
        <v>0</v>
      </c>
      <c r="D19" s="28" t="s">
        <v>139</v>
      </c>
      <c r="E19" s="4" t="s">
        <v>139</v>
      </c>
      <c r="F19" s="4" t="s">
        <v>139</v>
      </c>
      <c r="G19" s="4" t="s">
        <v>139</v>
      </c>
      <c r="H19" s="4" t="s">
        <v>139</v>
      </c>
      <c r="I19" s="4" t="s">
        <v>139</v>
      </c>
      <c r="J19" s="4" t="s">
        <v>139</v>
      </c>
      <c r="K19" s="4" t="s">
        <v>139</v>
      </c>
      <c r="L19" s="4" t="s">
        <v>139</v>
      </c>
      <c r="M19" s="4" t="s">
        <v>139</v>
      </c>
      <c r="N19" s="4" t="s">
        <v>139</v>
      </c>
      <c r="O19" s="4" t="s">
        <v>139</v>
      </c>
      <c r="P19" s="4" t="s">
        <v>139</v>
      </c>
      <c r="Q19" s="4" t="s">
        <v>139</v>
      </c>
      <c r="R19" s="4" t="s">
        <v>139</v>
      </c>
      <c r="S19" s="4" t="s">
        <v>139</v>
      </c>
      <c r="T19" s="4" t="s">
        <v>139</v>
      </c>
      <c r="U19" s="4" t="s">
        <v>139</v>
      </c>
      <c r="V19" s="4" t="s">
        <v>139</v>
      </c>
      <c r="W19" s="4" t="s">
        <v>139</v>
      </c>
      <c r="Y19" s="40" t="s">
        <v>139</v>
      </c>
      <c r="Z19" s="40" t="s">
        <v>139</v>
      </c>
      <c r="AB19" s="3">
        <f t="shared" si="2"/>
        <v>0</v>
      </c>
      <c r="AC19" s="3">
        <f t="shared" si="3"/>
        <v>0</v>
      </c>
      <c r="AD19" s="3">
        <f t="shared" si="4"/>
        <v>0</v>
      </c>
      <c r="AE19" s="3">
        <f t="shared" si="5"/>
        <v>0</v>
      </c>
      <c r="AF19" s="3">
        <f t="shared" si="6"/>
        <v>0</v>
      </c>
      <c r="AG19" s="3">
        <f t="shared" si="7"/>
        <v>0</v>
      </c>
      <c r="AH19" s="3">
        <f t="shared" si="8"/>
        <v>0</v>
      </c>
      <c r="AI19" s="3">
        <f t="shared" si="9"/>
        <v>0</v>
      </c>
      <c r="AJ19" s="3">
        <f t="shared" si="10"/>
        <v>0</v>
      </c>
      <c r="AK19" s="3">
        <f t="shared" si="11"/>
        <v>0</v>
      </c>
      <c r="AL19" s="3">
        <f t="shared" si="12"/>
        <v>0</v>
      </c>
      <c r="AM19" s="3">
        <f t="shared" si="13"/>
        <v>0</v>
      </c>
      <c r="AN19" s="3">
        <f t="shared" si="14"/>
        <v>0</v>
      </c>
      <c r="AO19" s="3">
        <f t="shared" si="15"/>
        <v>0</v>
      </c>
      <c r="AP19" s="3">
        <f t="shared" si="16"/>
        <v>0</v>
      </c>
      <c r="AQ19" s="3">
        <f t="shared" si="17"/>
        <v>0</v>
      </c>
      <c r="AR19" s="3">
        <f t="shared" si="18"/>
        <v>0</v>
      </c>
      <c r="AS19" s="3">
        <f t="shared" si="19"/>
        <v>0</v>
      </c>
      <c r="AT19" s="3">
        <f t="shared" si="20"/>
        <v>0</v>
      </c>
      <c r="AU19" s="3">
        <f t="shared" si="21"/>
        <v>0</v>
      </c>
      <c r="AW19" s="3" t="e">
        <f t="shared" si="22"/>
        <v>#N/A</v>
      </c>
      <c r="AX19" s="3" t="e">
        <f t="shared" si="23"/>
        <v>#N/A</v>
      </c>
    </row>
    <row r="20" spans="1:50" x14ac:dyDescent="0.25">
      <c r="A20" s="8" t="s">
        <v>58</v>
      </c>
      <c r="B20" s="4">
        <f t="shared" ref="B20:B36" si="24">SUM(AB20:AU20)</f>
        <v>8</v>
      </c>
      <c r="C20" s="5">
        <f t="shared" si="1"/>
        <v>1</v>
      </c>
      <c r="D20" s="28" t="s">
        <v>447</v>
      </c>
      <c r="E20" s="4" t="s">
        <v>448</v>
      </c>
      <c r="F20" s="4" t="s">
        <v>465</v>
      </c>
      <c r="G20" s="4" t="s">
        <v>459</v>
      </c>
      <c r="H20" s="4" t="s">
        <v>449</v>
      </c>
      <c r="I20" s="4" t="s">
        <v>460</v>
      </c>
      <c r="J20" s="4" t="s">
        <v>450</v>
      </c>
      <c r="K20" s="4" t="s">
        <v>451</v>
      </c>
      <c r="L20" s="4" t="s">
        <v>452</v>
      </c>
      <c r="M20" s="4" t="s">
        <v>461</v>
      </c>
      <c r="N20" s="4" t="s">
        <v>285</v>
      </c>
      <c r="O20" s="4" t="s">
        <v>462</v>
      </c>
      <c r="P20" s="4" t="s">
        <v>453</v>
      </c>
      <c r="Q20" s="4" t="s">
        <v>454</v>
      </c>
      <c r="R20" s="4" t="s">
        <v>404</v>
      </c>
      <c r="S20" s="4" t="s">
        <v>463</v>
      </c>
      <c r="T20" s="4" t="s">
        <v>464</v>
      </c>
      <c r="U20" s="4" t="s">
        <v>456</v>
      </c>
      <c r="V20" s="4" t="s">
        <v>457</v>
      </c>
      <c r="W20" s="4" t="s">
        <v>386</v>
      </c>
      <c r="Y20" s="4" t="s">
        <v>453</v>
      </c>
      <c r="Z20" s="40" t="s">
        <v>461</v>
      </c>
      <c r="AB20" s="3">
        <f t="shared" si="2"/>
        <v>0</v>
      </c>
      <c r="AC20" s="3">
        <f t="shared" si="3"/>
        <v>0</v>
      </c>
      <c r="AD20" s="3">
        <f t="shared" si="4"/>
        <v>0</v>
      </c>
      <c r="AE20" s="3">
        <f t="shared" si="5"/>
        <v>1</v>
      </c>
      <c r="AF20" s="3">
        <f t="shared" si="6"/>
        <v>1</v>
      </c>
      <c r="AG20" s="3">
        <f t="shared" si="7"/>
        <v>1</v>
      </c>
      <c r="AH20" s="3">
        <f t="shared" si="8"/>
        <v>0</v>
      </c>
      <c r="AI20" s="3">
        <f t="shared" si="9"/>
        <v>0</v>
      </c>
      <c r="AJ20" s="3">
        <f t="shared" si="10"/>
        <v>0</v>
      </c>
      <c r="AK20" s="3">
        <f t="shared" si="11"/>
        <v>0</v>
      </c>
      <c r="AL20" s="3">
        <f t="shared" si="12"/>
        <v>1</v>
      </c>
      <c r="AM20" s="3">
        <f t="shared" si="13"/>
        <v>0</v>
      </c>
      <c r="AN20" s="3">
        <f t="shared" si="14"/>
        <v>1</v>
      </c>
      <c r="AO20" s="3">
        <f t="shared" si="15"/>
        <v>0</v>
      </c>
      <c r="AP20" s="3">
        <f t="shared" si="16"/>
        <v>0</v>
      </c>
      <c r="AQ20" s="3">
        <f t="shared" si="17"/>
        <v>1</v>
      </c>
      <c r="AR20" s="3">
        <f t="shared" si="18"/>
        <v>0</v>
      </c>
      <c r="AS20" s="3">
        <f t="shared" si="19"/>
        <v>1</v>
      </c>
      <c r="AT20" s="3">
        <f t="shared" si="20"/>
        <v>0</v>
      </c>
      <c r="AU20" s="3">
        <f t="shared" si="21"/>
        <v>1</v>
      </c>
      <c r="AW20" s="3">
        <f t="shared" si="22"/>
        <v>1</v>
      </c>
      <c r="AX20" s="3" t="e">
        <f t="shared" si="23"/>
        <v>#N/A</v>
      </c>
    </row>
    <row r="21" spans="1:50" x14ac:dyDescent="0.25">
      <c r="A21" s="8" t="s">
        <v>70</v>
      </c>
      <c r="B21" s="4">
        <f t="shared" si="24"/>
        <v>9</v>
      </c>
      <c r="C21" s="5">
        <f t="shared" si="1"/>
        <v>1</v>
      </c>
      <c r="D21" s="28" t="s">
        <v>447</v>
      </c>
      <c r="E21" s="4" t="s">
        <v>448</v>
      </c>
      <c r="F21" s="4" t="s">
        <v>178</v>
      </c>
      <c r="G21" s="4" t="s">
        <v>459</v>
      </c>
      <c r="H21" s="4" t="s">
        <v>449</v>
      </c>
      <c r="I21" s="4" t="s">
        <v>460</v>
      </c>
      <c r="J21" s="4" t="s">
        <v>450</v>
      </c>
      <c r="K21" s="4" t="s">
        <v>451</v>
      </c>
      <c r="L21" s="4" t="s">
        <v>452</v>
      </c>
      <c r="M21" s="4" t="s">
        <v>122</v>
      </c>
      <c r="N21" s="4" t="s">
        <v>125</v>
      </c>
      <c r="O21" s="4" t="s">
        <v>297</v>
      </c>
      <c r="P21" s="4" t="s">
        <v>453</v>
      </c>
      <c r="Q21" s="4" t="s">
        <v>454</v>
      </c>
      <c r="R21" s="4" t="s">
        <v>404</v>
      </c>
      <c r="S21" s="4" t="s">
        <v>372</v>
      </c>
      <c r="T21" s="4" t="s">
        <v>455</v>
      </c>
      <c r="U21" s="4" t="s">
        <v>456</v>
      </c>
      <c r="V21" s="4" t="s">
        <v>457</v>
      </c>
      <c r="W21" s="4" t="s">
        <v>458</v>
      </c>
      <c r="Y21" s="40" t="s">
        <v>458</v>
      </c>
      <c r="Z21" s="4" t="s">
        <v>122</v>
      </c>
      <c r="AB21" s="3">
        <f t="shared" si="2"/>
        <v>0</v>
      </c>
      <c r="AC21" s="3">
        <f t="shared" si="3"/>
        <v>0</v>
      </c>
      <c r="AD21" s="3">
        <f t="shared" si="4"/>
        <v>1</v>
      </c>
      <c r="AE21" s="3">
        <f t="shared" si="5"/>
        <v>1</v>
      </c>
      <c r="AF21" s="3">
        <f t="shared" si="6"/>
        <v>1</v>
      </c>
      <c r="AG21" s="3">
        <f t="shared" si="7"/>
        <v>1</v>
      </c>
      <c r="AH21" s="3">
        <f t="shared" si="8"/>
        <v>0</v>
      </c>
      <c r="AI21" s="3">
        <f t="shared" si="9"/>
        <v>0</v>
      </c>
      <c r="AJ21" s="3">
        <f t="shared" si="10"/>
        <v>0</v>
      </c>
      <c r="AK21" s="3">
        <f t="shared" si="11"/>
        <v>1</v>
      </c>
      <c r="AL21" s="3">
        <f t="shared" si="12"/>
        <v>0</v>
      </c>
      <c r="AM21" s="3">
        <f t="shared" si="13"/>
        <v>1</v>
      </c>
      <c r="AN21" s="3">
        <f t="shared" si="14"/>
        <v>1</v>
      </c>
      <c r="AO21" s="3">
        <f t="shared" si="15"/>
        <v>0</v>
      </c>
      <c r="AP21" s="3">
        <f t="shared" si="16"/>
        <v>0</v>
      </c>
      <c r="AQ21" s="3">
        <f t="shared" si="17"/>
        <v>0</v>
      </c>
      <c r="AR21" s="3">
        <f t="shared" si="18"/>
        <v>1</v>
      </c>
      <c r="AS21" s="3">
        <f t="shared" si="19"/>
        <v>1</v>
      </c>
      <c r="AT21" s="3">
        <f t="shared" si="20"/>
        <v>0</v>
      </c>
      <c r="AU21" s="3">
        <f t="shared" si="21"/>
        <v>0</v>
      </c>
      <c r="AW21" s="3" t="e">
        <f t="shared" si="22"/>
        <v>#N/A</v>
      </c>
      <c r="AX21" s="3">
        <f t="shared" si="23"/>
        <v>1</v>
      </c>
    </row>
    <row r="22" spans="1:50" x14ac:dyDescent="0.25">
      <c r="A22" s="8" t="s">
        <v>83</v>
      </c>
      <c r="B22" s="4">
        <f t="shared" si="24"/>
        <v>8</v>
      </c>
      <c r="C22" s="5">
        <f t="shared" si="1"/>
        <v>1</v>
      </c>
      <c r="D22" s="28" t="s">
        <v>447</v>
      </c>
      <c r="E22" s="4" t="s">
        <v>448</v>
      </c>
      <c r="F22" s="4" t="s">
        <v>178</v>
      </c>
      <c r="G22" s="4" t="s">
        <v>459</v>
      </c>
      <c r="H22" s="4" t="s">
        <v>449</v>
      </c>
      <c r="I22" s="4" t="s">
        <v>460</v>
      </c>
      <c r="J22" s="4" t="s">
        <v>450</v>
      </c>
      <c r="K22" s="4" t="s">
        <v>451</v>
      </c>
      <c r="L22" s="4" t="s">
        <v>127</v>
      </c>
      <c r="M22" s="4" t="s">
        <v>461</v>
      </c>
      <c r="N22" s="4" t="s">
        <v>125</v>
      </c>
      <c r="O22" s="4" t="s">
        <v>297</v>
      </c>
      <c r="P22" s="4" t="s">
        <v>453</v>
      </c>
      <c r="Q22" s="4" t="s">
        <v>454</v>
      </c>
      <c r="R22" s="4" t="s">
        <v>404</v>
      </c>
      <c r="S22" s="4" t="s">
        <v>372</v>
      </c>
      <c r="T22" s="4" t="s">
        <v>464</v>
      </c>
      <c r="U22" s="4" t="s">
        <v>456</v>
      </c>
      <c r="V22" s="4" t="s">
        <v>457</v>
      </c>
      <c r="W22" s="4" t="s">
        <v>458</v>
      </c>
      <c r="Y22" s="40" t="s">
        <v>404</v>
      </c>
      <c r="Z22" s="4" t="s">
        <v>449</v>
      </c>
      <c r="AB22" s="3">
        <f t="shared" si="2"/>
        <v>0</v>
      </c>
      <c r="AC22" s="3">
        <f t="shared" si="3"/>
        <v>0</v>
      </c>
      <c r="AD22" s="3">
        <f t="shared" si="4"/>
        <v>1</v>
      </c>
      <c r="AE22" s="3">
        <f t="shared" si="5"/>
        <v>1</v>
      </c>
      <c r="AF22" s="3">
        <f t="shared" si="6"/>
        <v>1</v>
      </c>
      <c r="AG22" s="3">
        <f t="shared" si="7"/>
        <v>1</v>
      </c>
      <c r="AH22" s="3">
        <f t="shared" si="8"/>
        <v>0</v>
      </c>
      <c r="AI22" s="3">
        <f t="shared" si="9"/>
        <v>0</v>
      </c>
      <c r="AJ22" s="3">
        <f t="shared" si="10"/>
        <v>1</v>
      </c>
      <c r="AK22" s="3">
        <f t="shared" si="11"/>
        <v>0</v>
      </c>
      <c r="AL22" s="3">
        <f t="shared" si="12"/>
        <v>0</v>
      </c>
      <c r="AM22" s="3">
        <f t="shared" si="13"/>
        <v>1</v>
      </c>
      <c r="AN22" s="3">
        <f t="shared" si="14"/>
        <v>1</v>
      </c>
      <c r="AO22" s="3">
        <f t="shared" si="15"/>
        <v>0</v>
      </c>
      <c r="AP22" s="3">
        <f t="shared" si="16"/>
        <v>0</v>
      </c>
      <c r="AQ22" s="3">
        <f t="shared" si="17"/>
        <v>0</v>
      </c>
      <c r="AR22" s="3">
        <f t="shared" si="18"/>
        <v>0</v>
      </c>
      <c r="AS22" s="3">
        <f t="shared" si="19"/>
        <v>1</v>
      </c>
      <c r="AT22" s="3">
        <f t="shared" si="20"/>
        <v>0</v>
      </c>
      <c r="AU22" s="3">
        <f t="shared" si="21"/>
        <v>0</v>
      </c>
      <c r="AW22" s="3" t="e">
        <f t="shared" si="22"/>
        <v>#N/A</v>
      </c>
      <c r="AX22" s="3">
        <f t="shared" si="23"/>
        <v>1</v>
      </c>
    </row>
    <row r="23" spans="1:50" x14ac:dyDescent="0.25">
      <c r="A23" s="8" t="s">
        <v>84</v>
      </c>
      <c r="B23" s="4">
        <f t="shared" si="24"/>
        <v>9</v>
      </c>
      <c r="C23" s="5">
        <f t="shared" si="1"/>
        <v>1</v>
      </c>
      <c r="D23" s="28" t="s">
        <v>447</v>
      </c>
      <c r="E23" s="4" t="s">
        <v>448</v>
      </c>
      <c r="F23" s="4" t="s">
        <v>178</v>
      </c>
      <c r="G23" s="4" t="s">
        <v>459</v>
      </c>
      <c r="H23" s="4" t="s">
        <v>449</v>
      </c>
      <c r="I23" s="4" t="s">
        <v>460</v>
      </c>
      <c r="J23" s="4" t="s">
        <v>222</v>
      </c>
      <c r="K23" s="4" t="s">
        <v>451</v>
      </c>
      <c r="L23" s="4" t="s">
        <v>452</v>
      </c>
      <c r="M23" s="4" t="s">
        <v>122</v>
      </c>
      <c r="N23" s="4" t="s">
        <v>125</v>
      </c>
      <c r="O23" s="4" t="s">
        <v>297</v>
      </c>
      <c r="P23" s="4" t="s">
        <v>453</v>
      </c>
      <c r="Q23" s="4" t="s">
        <v>454</v>
      </c>
      <c r="R23" s="4" t="s">
        <v>404</v>
      </c>
      <c r="S23" s="4" t="s">
        <v>372</v>
      </c>
      <c r="T23" s="4" t="s">
        <v>464</v>
      </c>
      <c r="U23" s="4" t="s">
        <v>456</v>
      </c>
      <c r="V23" s="4" t="s">
        <v>457</v>
      </c>
      <c r="W23" s="4" t="s">
        <v>458</v>
      </c>
      <c r="Y23" s="40" t="s">
        <v>458</v>
      </c>
      <c r="Z23" s="4" t="s">
        <v>456</v>
      </c>
      <c r="AB23" s="3">
        <f t="shared" si="2"/>
        <v>0</v>
      </c>
      <c r="AC23" s="3">
        <f t="shared" si="3"/>
        <v>0</v>
      </c>
      <c r="AD23" s="3">
        <f t="shared" si="4"/>
        <v>1</v>
      </c>
      <c r="AE23" s="3">
        <f t="shared" si="5"/>
        <v>1</v>
      </c>
      <c r="AF23" s="3">
        <f t="shared" si="6"/>
        <v>1</v>
      </c>
      <c r="AG23" s="3">
        <f t="shared" si="7"/>
        <v>1</v>
      </c>
      <c r="AH23" s="3">
        <f t="shared" si="8"/>
        <v>1</v>
      </c>
      <c r="AI23" s="3">
        <f t="shared" si="9"/>
        <v>0</v>
      </c>
      <c r="AJ23" s="3">
        <f t="shared" si="10"/>
        <v>0</v>
      </c>
      <c r="AK23" s="3">
        <f t="shared" si="11"/>
        <v>1</v>
      </c>
      <c r="AL23" s="3">
        <f t="shared" si="12"/>
        <v>0</v>
      </c>
      <c r="AM23" s="3">
        <f t="shared" si="13"/>
        <v>1</v>
      </c>
      <c r="AN23" s="3">
        <f t="shared" si="14"/>
        <v>1</v>
      </c>
      <c r="AO23" s="3">
        <f t="shared" si="15"/>
        <v>0</v>
      </c>
      <c r="AP23" s="3">
        <f t="shared" si="16"/>
        <v>0</v>
      </c>
      <c r="AQ23" s="3">
        <f t="shared" si="17"/>
        <v>0</v>
      </c>
      <c r="AR23" s="3">
        <f t="shared" si="18"/>
        <v>0</v>
      </c>
      <c r="AS23" s="3">
        <f t="shared" si="19"/>
        <v>1</v>
      </c>
      <c r="AT23" s="3">
        <f t="shared" si="20"/>
        <v>0</v>
      </c>
      <c r="AU23" s="3">
        <f t="shared" si="21"/>
        <v>0</v>
      </c>
      <c r="AW23" s="3" t="e">
        <f t="shared" si="22"/>
        <v>#N/A</v>
      </c>
      <c r="AX23" s="3">
        <f t="shared" si="23"/>
        <v>1</v>
      </c>
    </row>
    <row r="24" spans="1:50" x14ac:dyDescent="0.25">
      <c r="A24" s="8" t="s">
        <v>85</v>
      </c>
      <c r="B24" s="4">
        <f t="shared" si="24"/>
        <v>10</v>
      </c>
      <c r="C24" s="5">
        <f t="shared" si="1"/>
        <v>0</v>
      </c>
      <c r="D24" s="28" t="s">
        <v>447</v>
      </c>
      <c r="E24" s="4" t="s">
        <v>169</v>
      </c>
      <c r="F24" s="4" t="s">
        <v>178</v>
      </c>
      <c r="G24" s="4" t="s">
        <v>459</v>
      </c>
      <c r="H24" s="4" t="s">
        <v>449</v>
      </c>
      <c r="I24" s="4" t="s">
        <v>216</v>
      </c>
      <c r="J24" s="4" t="s">
        <v>450</v>
      </c>
      <c r="K24" s="4" t="s">
        <v>451</v>
      </c>
      <c r="L24" s="4" t="s">
        <v>127</v>
      </c>
      <c r="M24" s="4" t="s">
        <v>122</v>
      </c>
      <c r="N24" s="4" t="s">
        <v>125</v>
      </c>
      <c r="O24" s="4" t="s">
        <v>462</v>
      </c>
      <c r="P24" s="4" t="s">
        <v>466</v>
      </c>
      <c r="Q24" s="4" t="s">
        <v>454</v>
      </c>
      <c r="R24" s="4" t="s">
        <v>190</v>
      </c>
      <c r="S24" s="4" t="s">
        <v>463</v>
      </c>
      <c r="T24" s="4" t="s">
        <v>455</v>
      </c>
      <c r="U24" s="4" t="s">
        <v>456</v>
      </c>
      <c r="V24" s="4" t="s">
        <v>457</v>
      </c>
      <c r="W24" s="4" t="s">
        <v>458</v>
      </c>
      <c r="Y24" s="40" t="s">
        <v>458</v>
      </c>
      <c r="Z24" s="40" t="s">
        <v>451</v>
      </c>
      <c r="AB24" s="3">
        <f t="shared" si="2"/>
        <v>0</v>
      </c>
      <c r="AC24" s="3">
        <f t="shared" si="3"/>
        <v>1</v>
      </c>
      <c r="AD24" s="3">
        <f t="shared" si="4"/>
        <v>1</v>
      </c>
      <c r="AE24" s="3">
        <f t="shared" si="5"/>
        <v>1</v>
      </c>
      <c r="AF24" s="3">
        <f t="shared" si="6"/>
        <v>1</v>
      </c>
      <c r="AG24" s="3">
        <f t="shared" si="7"/>
        <v>0</v>
      </c>
      <c r="AH24" s="3">
        <f t="shared" si="8"/>
        <v>0</v>
      </c>
      <c r="AI24" s="3">
        <f t="shared" si="9"/>
        <v>0</v>
      </c>
      <c r="AJ24" s="3">
        <f t="shared" si="10"/>
        <v>1</v>
      </c>
      <c r="AK24" s="3">
        <f t="shared" si="11"/>
        <v>1</v>
      </c>
      <c r="AL24" s="3">
        <f t="shared" si="12"/>
        <v>0</v>
      </c>
      <c r="AM24" s="3">
        <f t="shared" si="13"/>
        <v>0</v>
      </c>
      <c r="AN24" s="3">
        <f t="shared" si="14"/>
        <v>0</v>
      </c>
      <c r="AO24" s="3">
        <f t="shared" si="15"/>
        <v>0</v>
      </c>
      <c r="AP24" s="3">
        <f t="shared" si="16"/>
        <v>1</v>
      </c>
      <c r="AQ24" s="3">
        <f t="shared" si="17"/>
        <v>1</v>
      </c>
      <c r="AR24" s="3">
        <f t="shared" si="18"/>
        <v>1</v>
      </c>
      <c r="AS24" s="3">
        <f t="shared" si="19"/>
        <v>1</v>
      </c>
      <c r="AT24" s="3">
        <f t="shared" si="20"/>
        <v>0</v>
      </c>
      <c r="AU24" s="3">
        <f t="shared" si="21"/>
        <v>0</v>
      </c>
      <c r="AW24" s="3" t="e">
        <f t="shared" si="22"/>
        <v>#N/A</v>
      </c>
      <c r="AX24" s="3" t="e">
        <f t="shared" si="23"/>
        <v>#N/A</v>
      </c>
    </row>
    <row r="25" spans="1:50" x14ac:dyDescent="0.25">
      <c r="A25" s="8" t="s">
        <v>86</v>
      </c>
      <c r="B25" s="4">
        <f t="shared" si="24"/>
        <v>8</v>
      </c>
      <c r="C25" s="5">
        <f t="shared" si="1"/>
        <v>1</v>
      </c>
      <c r="D25" s="28" t="s">
        <v>447</v>
      </c>
      <c r="E25" s="4" t="s">
        <v>448</v>
      </c>
      <c r="F25" s="4" t="s">
        <v>465</v>
      </c>
      <c r="G25" s="4" t="s">
        <v>459</v>
      </c>
      <c r="H25" s="4" t="s">
        <v>272</v>
      </c>
      <c r="I25" s="4" t="s">
        <v>216</v>
      </c>
      <c r="J25" s="4" t="s">
        <v>450</v>
      </c>
      <c r="K25" s="4" t="s">
        <v>451</v>
      </c>
      <c r="L25" s="4" t="s">
        <v>127</v>
      </c>
      <c r="M25" s="4" t="s">
        <v>122</v>
      </c>
      <c r="N25" s="4" t="s">
        <v>285</v>
      </c>
      <c r="O25" s="4" t="s">
        <v>462</v>
      </c>
      <c r="P25" s="4" t="s">
        <v>453</v>
      </c>
      <c r="Q25" s="4" t="s">
        <v>454</v>
      </c>
      <c r="R25" s="4" t="s">
        <v>190</v>
      </c>
      <c r="S25" s="4" t="s">
        <v>372</v>
      </c>
      <c r="T25" s="4" t="s">
        <v>455</v>
      </c>
      <c r="U25" s="4" t="s">
        <v>456</v>
      </c>
      <c r="V25" s="4" t="s">
        <v>457</v>
      </c>
      <c r="W25" s="4" t="s">
        <v>458</v>
      </c>
      <c r="Y25" s="4" t="s">
        <v>459</v>
      </c>
      <c r="Z25" s="40" t="s">
        <v>448</v>
      </c>
      <c r="AB25" s="3">
        <f t="shared" si="2"/>
        <v>0</v>
      </c>
      <c r="AC25" s="3">
        <f t="shared" si="3"/>
        <v>0</v>
      </c>
      <c r="AD25" s="3">
        <f t="shared" si="4"/>
        <v>0</v>
      </c>
      <c r="AE25" s="3">
        <f t="shared" si="5"/>
        <v>1</v>
      </c>
      <c r="AF25" s="3">
        <f t="shared" si="6"/>
        <v>0</v>
      </c>
      <c r="AG25" s="3">
        <f t="shared" si="7"/>
        <v>0</v>
      </c>
      <c r="AH25" s="3">
        <f t="shared" si="8"/>
        <v>0</v>
      </c>
      <c r="AI25" s="3">
        <f t="shared" si="9"/>
        <v>0</v>
      </c>
      <c r="AJ25" s="3">
        <f t="shared" si="10"/>
        <v>1</v>
      </c>
      <c r="AK25" s="3">
        <f t="shared" si="11"/>
        <v>1</v>
      </c>
      <c r="AL25" s="3">
        <f t="shared" si="12"/>
        <v>1</v>
      </c>
      <c r="AM25" s="3">
        <f t="shared" si="13"/>
        <v>0</v>
      </c>
      <c r="AN25" s="3">
        <f t="shared" si="14"/>
        <v>1</v>
      </c>
      <c r="AO25" s="3">
        <f t="shared" si="15"/>
        <v>0</v>
      </c>
      <c r="AP25" s="3">
        <f t="shared" si="16"/>
        <v>1</v>
      </c>
      <c r="AQ25" s="3">
        <f t="shared" si="17"/>
        <v>0</v>
      </c>
      <c r="AR25" s="3">
        <f t="shared" si="18"/>
        <v>1</v>
      </c>
      <c r="AS25" s="3">
        <f t="shared" si="19"/>
        <v>1</v>
      </c>
      <c r="AT25" s="3">
        <f t="shared" si="20"/>
        <v>0</v>
      </c>
      <c r="AU25" s="3">
        <f t="shared" si="21"/>
        <v>0</v>
      </c>
      <c r="AW25" s="3">
        <f t="shared" si="22"/>
        <v>1</v>
      </c>
      <c r="AX25" s="3" t="e">
        <f t="shared" si="23"/>
        <v>#N/A</v>
      </c>
    </row>
    <row r="26" spans="1:50" x14ac:dyDescent="0.25">
      <c r="A26" s="8" t="s">
        <v>224</v>
      </c>
      <c r="B26" s="4">
        <f t="shared" si="24"/>
        <v>11</v>
      </c>
      <c r="C26" s="5">
        <f t="shared" si="1"/>
        <v>1</v>
      </c>
      <c r="D26" s="28" t="s">
        <v>301</v>
      </c>
      <c r="E26" s="4" t="s">
        <v>448</v>
      </c>
      <c r="F26" s="4" t="s">
        <v>178</v>
      </c>
      <c r="G26" s="4" t="s">
        <v>459</v>
      </c>
      <c r="H26" s="4" t="s">
        <v>449</v>
      </c>
      <c r="I26" s="4" t="s">
        <v>216</v>
      </c>
      <c r="J26" s="4" t="s">
        <v>222</v>
      </c>
      <c r="K26" s="4" t="s">
        <v>451</v>
      </c>
      <c r="L26" s="4" t="s">
        <v>127</v>
      </c>
      <c r="M26" s="4" t="s">
        <v>122</v>
      </c>
      <c r="N26" s="4" t="s">
        <v>125</v>
      </c>
      <c r="O26" s="4" t="s">
        <v>297</v>
      </c>
      <c r="P26" s="4" t="s">
        <v>453</v>
      </c>
      <c r="Q26" s="4" t="s">
        <v>454</v>
      </c>
      <c r="R26" s="4" t="s">
        <v>404</v>
      </c>
      <c r="S26" s="4" t="s">
        <v>372</v>
      </c>
      <c r="T26" s="4" t="s">
        <v>455</v>
      </c>
      <c r="U26" s="4" t="s">
        <v>456</v>
      </c>
      <c r="V26" s="4" t="s">
        <v>457</v>
      </c>
      <c r="W26" s="4" t="s">
        <v>458</v>
      </c>
      <c r="Y26" s="40" t="s">
        <v>458</v>
      </c>
      <c r="Z26" s="4" t="s">
        <v>178</v>
      </c>
      <c r="AB26" s="3">
        <f t="shared" si="2"/>
        <v>1</v>
      </c>
      <c r="AC26" s="3">
        <f t="shared" si="3"/>
        <v>0</v>
      </c>
      <c r="AD26" s="3">
        <f t="shared" si="4"/>
        <v>1</v>
      </c>
      <c r="AE26" s="3">
        <f t="shared" si="5"/>
        <v>1</v>
      </c>
      <c r="AF26" s="3">
        <f t="shared" si="6"/>
        <v>1</v>
      </c>
      <c r="AG26" s="3">
        <f t="shared" si="7"/>
        <v>0</v>
      </c>
      <c r="AH26" s="3">
        <f t="shared" si="8"/>
        <v>1</v>
      </c>
      <c r="AI26" s="3">
        <f t="shared" si="9"/>
        <v>0</v>
      </c>
      <c r="AJ26" s="3">
        <f t="shared" si="10"/>
        <v>1</v>
      </c>
      <c r="AK26" s="3">
        <f t="shared" si="11"/>
        <v>1</v>
      </c>
      <c r="AL26" s="3">
        <f t="shared" si="12"/>
        <v>0</v>
      </c>
      <c r="AM26" s="3">
        <f t="shared" si="13"/>
        <v>1</v>
      </c>
      <c r="AN26" s="3">
        <f t="shared" si="14"/>
        <v>1</v>
      </c>
      <c r="AO26" s="3">
        <f t="shared" si="15"/>
        <v>0</v>
      </c>
      <c r="AP26" s="3">
        <f t="shared" si="16"/>
        <v>0</v>
      </c>
      <c r="AQ26" s="3">
        <f t="shared" si="17"/>
        <v>0</v>
      </c>
      <c r="AR26" s="3">
        <f t="shared" si="18"/>
        <v>1</v>
      </c>
      <c r="AS26" s="3">
        <f t="shared" si="19"/>
        <v>1</v>
      </c>
      <c r="AT26" s="3">
        <f t="shared" si="20"/>
        <v>0</v>
      </c>
      <c r="AU26" s="3">
        <f t="shared" si="21"/>
        <v>0</v>
      </c>
      <c r="AW26" s="3" t="e">
        <f t="shared" si="22"/>
        <v>#N/A</v>
      </c>
      <c r="AX26" s="3">
        <f t="shared" si="23"/>
        <v>1</v>
      </c>
    </row>
    <row r="27" spans="1:50" x14ac:dyDescent="0.25">
      <c r="A27" s="8" t="s">
        <v>79</v>
      </c>
      <c r="B27" s="4">
        <f t="shared" si="24"/>
        <v>8</v>
      </c>
      <c r="C27" s="5">
        <f t="shared" si="1"/>
        <v>0</v>
      </c>
      <c r="D27" s="28" t="s">
        <v>447</v>
      </c>
      <c r="E27" s="4" t="s">
        <v>448</v>
      </c>
      <c r="F27" s="4" t="s">
        <v>178</v>
      </c>
      <c r="G27" s="4" t="s">
        <v>459</v>
      </c>
      <c r="H27" s="4" t="s">
        <v>449</v>
      </c>
      <c r="I27" s="4" t="s">
        <v>460</v>
      </c>
      <c r="J27" s="4" t="s">
        <v>450</v>
      </c>
      <c r="K27" s="4" t="s">
        <v>451</v>
      </c>
      <c r="L27" s="4" t="s">
        <v>452</v>
      </c>
      <c r="M27" s="4" t="s">
        <v>461</v>
      </c>
      <c r="N27" s="4" t="s">
        <v>125</v>
      </c>
      <c r="O27" s="4" t="s">
        <v>462</v>
      </c>
      <c r="P27" s="4" t="s">
        <v>453</v>
      </c>
      <c r="Q27" s="4" t="s">
        <v>454</v>
      </c>
      <c r="R27" s="4" t="s">
        <v>404</v>
      </c>
      <c r="S27" s="4" t="s">
        <v>463</v>
      </c>
      <c r="T27" s="4" t="s">
        <v>455</v>
      </c>
      <c r="U27" s="4" t="s">
        <v>456</v>
      </c>
      <c r="V27" s="4" t="s">
        <v>457</v>
      </c>
      <c r="W27" s="4" t="s">
        <v>458</v>
      </c>
      <c r="Y27" s="40" t="s">
        <v>451</v>
      </c>
      <c r="Z27" s="40" t="s">
        <v>447</v>
      </c>
      <c r="AB27" s="3">
        <f t="shared" si="2"/>
        <v>0</v>
      </c>
      <c r="AC27" s="3">
        <f t="shared" si="3"/>
        <v>0</v>
      </c>
      <c r="AD27" s="3">
        <f t="shared" si="4"/>
        <v>1</v>
      </c>
      <c r="AE27" s="3">
        <f t="shared" si="5"/>
        <v>1</v>
      </c>
      <c r="AF27" s="3">
        <f t="shared" si="6"/>
        <v>1</v>
      </c>
      <c r="AG27" s="3">
        <f t="shared" si="7"/>
        <v>1</v>
      </c>
      <c r="AH27" s="3">
        <f t="shared" si="8"/>
        <v>0</v>
      </c>
      <c r="AI27" s="3">
        <f t="shared" si="9"/>
        <v>0</v>
      </c>
      <c r="AJ27" s="3">
        <f t="shared" si="10"/>
        <v>0</v>
      </c>
      <c r="AK27" s="3">
        <f t="shared" si="11"/>
        <v>0</v>
      </c>
      <c r="AL27" s="3">
        <f t="shared" si="12"/>
        <v>0</v>
      </c>
      <c r="AM27" s="3">
        <f t="shared" si="13"/>
        <v>0</v>
      </c>
      <c r="AN27" s="3">
        <f t="shared" si="14"/>
        <v>1</v>
      </c>
      <c r="AO27" s="3">
        <f t="shared" si="15"/>
        <v>0</v>
      </c>
      <c r="AP27" s="3">
        <f t="shared" si="16"/>
        <v>0</v>
      </c>
      <c r="AQ27" s="3">
        <f t="shared" si="17"/>
        <v>1</v>
      </c>
      <c r="AR27" s="3">
        <f t="shared" si="18"/>
        <v>1</v>
      </c>
      <c r="AS27" s="3">
        <f t="shared" si="19"/>
        <v>1</v>
      </c>
      <c r="AT27" s="3">
        <f t="shared" si="20"/>
        <v>0</v>
      </c>
      <c r="AU27" s="3">
        <f t="shared" si="21"/>
        <v>0</v>
      </c>
      <c r="AW27" s="3" t="e">
        <f t="shared" si="22"/>
        <v>#N/A</v>
      </c>
      <c r="AX27" s="3" t="e">
        <f t="shared" si="23"/>
        <v>#N/A</v>
      </c>
    </row>
    <row r="28" spans="1:50" x14ac:dyDescent="0.25">
      <c r="A28" s="8" t="s">
        <v>62</v>
      </c>
      <c r="B28" s="4">
        <f t="shared" si="24"/>
        <v>9</v>
      </c>
      <c r="C28" s="5">
        <f t="shared" si="1"/>
        <v>1</v>
      </c>
      <c r="D28" s="28" t="s">
        <v>447</v>
      </c>
      <c r="E28" s="4" t="s">
        <v>169</v>
      </c>
      <c r="F28" s="4" t="s">
        <v>465</v>
      </c>
      <c r="G28" s="4" t="s">
        <v>442</v>
      </c>
      <c r="H28" s="4" t="s">
        <v>449</v>
      </c>
      <c r="I28" s="4" t="s">
        <v>460</v>
      </c>
      <c r="J28" s="4" t="s">
        <v>450</v>
      </c>
      <c r="K28" s="4" t="s">
        <v>451</v>
      </c>
      <c r="L28" s="4" t="s">
        <v>452</v>
      </c>
      <c r="M28" s="4" t="s">
        <v>122</v>
      </c>
      <c r="N28" s="4" t="s">
        <v>285</v>
      </c>
      <c r="O28" s="4" t="s">
        <v>297</v>
      </c>
      <c r="P28" s="4" t="s">
        <v>466</v>
      </c>
      <c r="Q28" s="4" t="s">
        <v>454</v>
      </c>
      <c r="R28" s="4" t="s">
        <v>404</v>
      </c>
      <c r="S28" s="4" t="s">
        <v>372</v>
      </c>
      <c r="T28" s="4" t="s">
        <v>455</v>
      </c>
      <c r="U28" s="4" t="s">
        <v>456</v>
      </c>
      <c r="V28" s="4" t="s">
        <v>457</v>
      </c>
      <c r="W28" s="4" t="s">
        <v>386</v>
      </c>
      <c r="Y28" s="4" t="s">
        <v>456</v>
      </c>
      <c r="Z28" s="40" t="s">
        <v>452</v>
      </c>
      <c r="AB28" s="3">
        <f t="shared" si="2"/>
        <v>0</v>
      </c>
      <c r="AC28" s="3">
        <f t="shared" si="3"/>
        <v>1</v>
      </c>
      <c r="AD28" s="3">
        <f t="shared" si="4"/>
        <v>0</v>
      </c>
      <c r="AE28" s="3">
        <f t="shared" si="5"/>
        <v>0</v>
      </c>
      <c r="AF28" s="3">
        <f t="shared" si="6"/>
        <v>1</v>
      </c>
      <c r="AG28" s="3">
        <f t="shared" si="7"/>
        <v>1</v>
      </c>
      <c r="AH28" s="3">
        <f t="shared" si="8"/>
        <v>0</v>
      </c>
      <c r="AI28" s="3">
        <f t="shared" si="9"/>
        <v>0</v>
      </c>
      <c r="AJ28" s="3">
        <f t="shared" si="10"/>
        <v>0</v>
      </c>
      <c r="AK28" s="3">
        <f t="shared" si="11"/>
        <v>1</v>
      </c>
      <c r="AL28" s="3">
        <f t="shared" si="12"/>
        <v>1</v>
      </c>
      <c r="AM28" s="3">
        <f t="shared" si="13"/>
        <v>1</v>
      </c>
      <c r="AN28" s="3">
        <f t="shared" si="14"/>
        <v>0</v>
      </c>
      <c r="AO28" s="3">
        <f t="shared" si="15"/>
        <v>0</v>
      </c>
      <c r="AP28" s="3">
        <f t="shared" si="16"/>
        <v>0</v>
      </c>
      <c r="AQ28" s="3">
        <f t="shared" si="17"/>
        <v>0</v>
      </c>
      <c r="AR28" s="3">
        <f t="shared" si="18"/>
        <v>1</v>
      </c>
      <c r="AS28" s="3">
        <f t="shared" si="19"/>
        <v>1</v>
      </c>
      <c r="AT28" s="3">
        <f t="shared" si="20"/>
        <v>0</v>
      </c>
      <c r="AU28" s="3">
        <f t="shared" si="21"/>
        <v>1</v>
      </c>
      <c r="AW28" s="3">
        <f t="shared" si="22"/>
        <v>1</v>
      </c>
      <c r="AX28" s="3" t="e">
        <f t="shared" si="23"/>
        <v>#N/A</v>
      </c>
    </row>
    <row r="29" spans="1:50" x14ac:dyDescent="0.25">
      <c r="A29" s="8" t="s">
        <v>67</v>
      </c>
      <c r="B29" s="4">
        <f t="shared" si="24"/>
        <v>12</v>
      </c>
      <c r="C29" s="5">
        <f t="shared" si="1"/>
        <v>0</v>
      </c>
      <c r="D29" s="28" t="s">
        <v>447</v>
      </c>
      <c r="E29" s="4" t="s">
        <v>448</v>
      </c>
      <c r="F29" s="4" t="s">
        <v>178</v>
      </c>
      <c r="G29" s="4" t="s">
        <v>459</v>
      </c>
      <c r="H29" s="4" t="s">
        <v>449</v>
      </c>
      <c r="I29" s="4" t="s">
        <v>216</v>
      </c>
      <c r="J29" s="4" t="s">
        <v>450</v>
      </c>
      <c r="K29" s="4" t="s">
        <v>137</v>
      </c>
      <c r="L29" s="4" t="s">
        <v>452</v>
      </c>
      <c r="M29" s="4" t="s">
        <v>122</v>
      </c>
      <c r="N29" s="4" t="s">
        <v>285</v>
      </c>
      <c r="O29" s="4" t="s">
        <v>297</v>
      </c>
      <c r="P29" s="4" t="s">
        <v>453</v>
      </c>
      <c r="Q29" s="4" t="s">
        <v>259</v>
      </c>
      <c r="R29" s="4" t="s">
        <v>404</v>
      </c>
      <c r="S29" s="4" t="s">
        <v>372</v>
      </c>
      <c r="T29" s="4" t="s">
        <v>455</v>
      </c>
      <c r="U29" s="4" t="s">
        <v>456</v>
      </c>
      <c r="V29" s="4" t="s">
        <v>467</v>
      </c>
      <c r="W29" s="4" t="s">
        <v>458</v>
      </c>
      <c r="Y29" s="40" t="s">
        <v>452</v>
      </c>
      <c r="Z29" s="40" t="s">
        <v>458</v>
      </c>
      <c r="AB29" s="3">
        <f t="shared" si="2"/>
        <v>0</v>
      </c>
      <c r="AC29" s="3">
        <f t="shared" si="3"/>
        <v>0</v>
      </c>
      <c r="AD29" s="3">
        <f t="shared" si="4"/>
        <v>1</v>
      </c>
      <c r="AE29" s="3">
        <f t="shared" si="5"/>
        <v>1</v>
      </c>
      <c r="AF29" s="3">
        <f t="shared" si="6"/>
        <v>1</v>
      </c>
      <c r="AG29" s="3">
        <f t="shared" si="7"/>
        <v>0</v>
      </c>
      <c r="AH29" s="3">
        <f t="shared" si="8"/>
        <v>0</v>
      </c>
      <c r="AI29" s="3">
        <f t="shared" si="9"/>
        <v>1</v>
      </c>
      <c r="AJ29" s="3">
        <f t="shared" si="10"/>
        <v>0</v>
      </c>
      <c r="AK29" s="3">
        <f t="shared" si="11"/>
        <v>1</v>
      </c>
      <c r="AL29" s="3">
        <f t="shared" si="12"/>
        <v>1</v>
      </c>
      <c r="AM29" s="3">
        <f t="shared" si="13"/>
        <v>1</v>
      </c>
      <c r="AN29" s="3">
        <f t="shared" si="14"/>
        <v>1</v>
      </c>
      <c r="AO29" s="3">
        <f t="shared" si="15"/>
        <v>1</v>
      </c>
      <c r="AP29" s="3">
        <f t="shared" si="16"/>
        <v>0</v>
      </c>
      <c r="AQ29" s="3">
        <f t="shared" si="17"/>
        <v>0</v>
      </c>
      <c r="AR29" s="3">
        <f t="shared" si="18"/>
        <v>1</v>
      </c>
      <c r="AS29" s="3">
        <f t="shared" si="19"/>
        <v>1</v>
      </c>
      <c r="AT29" s="3">
        <f t="shared" si="20"/>
        <v>1</v>
      </c>
      <c r="AU29" s="3">
        <f t="shared" si="21"/>
        <v>0</v>
      </c>
      <c r="AW29" s="3" t="e">
        <f t="shared" si="22"/>
        <v>#N/A</v>
      </c>
      <c r="AX29" s="3" t="e">
        <f t="shared" si="23"/>
        <v>#N/A</v>
      </c>
    </row>
    <row r="30" spans="1:50" x14ac:dyDescent="0.25">
      <c r="A30" s="8" t="s">
        <v>64</v>
      </c>
      <c r="B30" s="4">
        <f t="shared" si="24"/>
        <v>9</v>
      </c>
      <c r="C30" s="5">
        <f t="shared" si="1"/>
        <v>1</v>
      </c>
      <c r="D30" s="28" t="s">
        <v>301</v>
      </c>
      <c r="E30" s="4" t="s">
        <v>448</v>
      </c>
      <c r="F30" s="4" t="s">
        <v>465</v>
      </c>
      <c r="G30" s="4" t="s">
        <v>459</v>
      </c>
      <c r="H30" s="4" t="s">
        <v>449</v>
      </c>
      <c r="I30" s="4" t="s">
        <v>460</v>
      </c>
      <c r="J30" s="4" t="s">
        <v>222</v>
      </c>
      <c r="K30" s="4" t="s">
        <v>451</v>
      </c>
      <c r="L30" s="4" t="s">
        <v>452</v>
      </c>
      <c r="M30" s="4" t="s">
        <v>461</v>
      </c>
      <c r="N30" s="4" t="s">
        <v>285</v>
      </c>
      <c r="O30" s="4" t="s">
        <v>462</v>
      </c>
      <c r="P30" s="4" t="s">
        <v>453</v>
      </c>
      <c r="Q30" s="4" t="s">
        <v>454</v>
      </c>
      <c r="R30" s="4" t="s">
        <v>404</v>
      </c>
      <c r="S30" s="4" t="s">
        <v>463</v>
      </c>
      <c r="T30" s="4" t="s">
        <v>464</v>
      </c>
      <c r="U30" s="4" t="s">
        <v>456</v>
      </c>
      <c r="V30" s="4" t="s">
        <v>457</v>
      </c>
      <c r="W30" s="4" t="s">
        <v>458</v>
      </c>
      <c r="Y30" s="40" t="s">
        <v>372</v>
      </c>
      <c r="Z30" s="4" t="s">
        <v>297</v>
      </c>
      <c r="AB30" s="3">
        <f t="shared" si="2"/>
        <v>1</v>
      </c>
      <c r="AC30" s="3">
        <f t="shared" si="3"/>
        <v>0</v>
      </c>
      <c r="AD30" s="3">
        <f t="shared" si="4"/>
        <v>0</v>
      </c>
      <c r="AE30" s="3">
        <f t="shared" si="5"/>
        <v>1</v>
      </c>
      <c r="AF30" s="3">
        <f t="shared" si="6"/>
        <v>1</v>
      </c>
      <c r="AG30" s="3">
        <f t="shared" si="7"/>
        <v>1</v>
      </c>
      <c r="AH30" s="3">
        <f t="shared" si="8"/>
        <v>1</v>
      </c>
      <c r="AI30" s="3">
        <f t="shared" si="9"/>
        <v>0</v>
      </c>
      <c r="AJ30" s="3">
        <f t="shared" si="10"/>
        <v>0</v>
      </c>
      <c r="AK30" s="3">
        <f t="shared" si="11"/>
        <v>0</v>
      </c>
      <c r="AL30" s="3">
        <f t="shared" si="12"/>
        <v>1</v>
      </c>
      <c r="AM30" s="3">
        <f t="shared" si="13"/>
        <v>0</v>
      </c>
      <c r="AN30" s="3">
        <f t="shared" si="14"/>
        <v>1</v>
      </c>
      <c r="AO30" s="3">
        <f t="shared" si="15"/>
        <v>0</v>
      </c>
      <c r="AP30" s="3">
        <f t="shared" si="16"/>
        <v>0</v>
      </c>
      <c r="AQ30" s="3">
        <f t="shared" si="17"/>
        <v>1</v>
      </c>
      <c r="AR30" s="3">
        <f t="shared" si="18"/>
        <v>0</v>
      </c>
      <c r="AS30" s="3">
        <f t="shared" si="19"/>
        <v>1</v>
      </c>
      <c r="AT30" s="3">
        <f t="shared" si="20"/>
        <v>0</v>
      </c>
      <c r="AU30" s="3">
        <f t="shared" si="21"/>
        <v>0</v>
      </c>
      <c r="AW30" s="3" t="e">
        <f t="shared" si="22"/>
        <v>#N/A</v>
      </c>
      <c r="AX30" s="3">
        <f t="shared" si="23"/>
        <v>1</v>
      </c>
    </row>
    <row r="31" spans="1:50" x14ac:dyDescent="0.25">
      <c r="A31" s="8" t="s">
        <v>65</v>
      </c>
      <c r="B31" s="4">
        <f t="shared" si="24"/>
        <v>9</v>
      </c>
      <c r="C31" s="5">
        <f t="shared" si="1"/>
        <v>0</v>
      </c>
      <c r="D31" s="28" t="s">
        <v>301</v>
      </c>
      <c r="E31" s="4" t="s">
        <v>448</v>
      </c>
      <c r="F31" s="4" t="s">
        <v>465</v>
      </c>
      <c r="G31" s="4" t="s">
        <v>459</v>
      </c>
      <c r="H31" s="4" t="s">
        <v>449</v>
      </c>
      <c r="I31" s="4" t="s">
        <v>460</v>
      </c>
      <c r="J31" s="4" t="s">
        <v>450</v>
      </c>
      <c r="K31" s="4" t="s">
        <v>451</v>
      </c>
      <c r="L31" s="4" t="s">
        <v>452</v>
      </c>
      <c r="M31" s="4" t="s">
        <v>461</v>
      </c>
      <c r="N31" s="4" t="s">
        <v>285</v>
      </c>
      <c r="O31" s="4" t="s">
        <v>462</v>
      </c>
      <c r="P31" s="4" t="s">
        <v>453</v>
      </c>
      <c r="Q31" s="4" t="s">
        <v>454</v>
      </c>
      <c r="R31" s="4" t="s">
        <v>404</v>
      </c>
      <c r="S31" s="4" t="s">
        <v>463</v>
      </c>
      <c r="T31" s="4" t="s">
        <v>455</v>
      </c>
      <c r="U31" s="4" t="s">
        <v>456</v>
      </c>
      <c r="V31" s="4" t="s">
        <v>457</v>
      </c>
      <c r="W31" s="4" t="s">
        <v>458</v>
      </c>
      <c r="Y31" s="40" t="s">
        <v>465</v>
      </c>
      <c r="Z31" s="40" t="s">
        <v>451</v>
      </c>
      <c r="AB31" s="3">
        <f t="shared" si="2"/>
        <v>1</v>
      </c>
      <c r="AC31" s="3">
        <f t="shared" si="3"/>
        <v>0</v>
      </c>
      <c r="AD31" s="3">
        <f t="shared" si="4"/>
        <v>0</v>
      </c>
      <c r="AE31" s="3">
        <f t="shared" si="5"/>
        <v>1</v>
      </c>
      <c r="AF31" s="3">
        <f t="shared" si="6"/>
        <v>1</v>
      </c>
      <c r="AG31" s="3">
        <f t="shared" si="7"/>
        <v>1</v>
      </c>
      <c r="AH31" s="3">
        <f t="shared" si="8"/>
        <v>0</v>
      </c>
      <c r="AI31" s="3">
        <f t="shared" si="9"/>
        <v>0</v>
      </c>
      <c r="AJ31" s="3">
        <f t="shared" si="10"/>
        <v>0</v>
      </c>
      <c r="AK31" s="3">
        <f t="shared" si="11"/>
        <v>0</v>
      </c>
      <c r="AL31" s="3">
        <f t="shared" si="12"/>
        <v>1</v>
      </c>
      <c r="AM31" s="3">
        <f t="shared" si="13"/>
        <v>0</v>
      </c>
      <c r="AN31" s="3">
        <f t="shared" si="14"/>
        <v>1</v>
      </c>
      <c r="AO31" s="3">
        <f t="shared" si="15"/>
        <v>0</v>
      </c>
      <c r="AP31" s="3">
        <f t="shared" si="16"/>
        <v>0</v>
      </c>
      <c r="AQ31" s="3">
        <f t="shared" si="17"/>
        <v>1</v>
      </c>
      <c r="AR31" s="3">
        <f t="shared" si="18"/>
        <v>1</v>
      </c>
      <c r="AS31" s="3">
        <f t="shared" si="19"/>
        <v>1</v>
      </c>
      <c r="AT31" s="3">
        <f t="shared" si="20"/>
        <v>0</v>
      </c>
      <c r="AU31" s="3">
        <f t="shared" si="21"/>
        <v>0</v>
      </c>
      <c r="AW31" s="3" t="e">
        <f t="shared" si="22"/>
        <v>#N/A</v>
      </c>
      <c r="AX31" s="3" t="e">
        <f t="shared" si="23"/>
        <v>#N/A</v>
      </c>
    </row>
    <row r="32" spans="1:50" x14ac:dyDescent="0.25">
      <c r="A32" s="8" t="s">
        <v>87</v>
      </c>
      <c r="B32" s="4">
        <f t="shared" si="24"/>
        <v>7</v>
      </c>
      <c r="C32" s="5">
        <f t="shared" si="1"/>
        <v>1</v>
      </c>
      <c r="D32" s="28" t="s">
        <v>447</v>
      </c>
      <c r="E32" s="4" t="s">
        <v>448</v>
      </c>
      <c r="F32" s="4" t="s">
        <v>465</v>
      </c>
      <c r="G32" s="4" t="s">
        <v>459</v>
      </c>
      <c r="H32" s="4" t="s">
        <v>449</v>
      </c>
      <c r="I32" s="4" t="s">
        <v>460</v>
      </c>
      <c r="J32" s="4" t="s">
        <v>450</v>
      </c>
      <c r="K32" s="4" t="s">
        <v>451</v>
      </c>
      <c r="L32" s="4" t="s">
        <v>452</v>
      </c>
      <c r="M32" s="4" t="s">
        <v>461</v>
      </c>
      <c r="N32" s="4" t="s">
        <v>285</v>
      </c>
      <c r="O32" s="4" t="s">
        <v>462</v>
      </c>
      <c r="P32" s="4" t="s">
        <v>453</v>
      </c>
      <c r="Q32" s="4" t="s">
        <v>454</v>
      </c>
      <c r="R32" s="4" t="s">
        <v>404</v>
      </c>
      <c r="S32" s="4" t="s">
        <v>463</v>
      </c>
      <c r="T32" s="4" t="s">
        <v>464</v>
      </c>
      <c r="U32" s="4" t="s">
        <v>456</v>
      </c>
      <c r="V32" s="4" t="s">
        <v>457</v>
      </c>
      <c r="W32" s="4" t="s">
        <v>458</v>
      </c>
      <c r="Y32" s="40" t="s">
        <v>464</v>
      </c>
      <c r="Z32" s="4" t="s">
        <v>463</v>
      </c>
      <c r="AB32" s="3">
        <f t="shared" si="2"/>
        <v>0</v>
      </c>
      <c r="AC32" s="3">
        <f t="shared" si="3"/>
        <v>0</v>
      </c>
      <c r="AD32" s="3">
        <f t="shared" si="4"/>
        <v>0</v>
      </c>
      <c r="AE32" s="3">
        <f t="shared" si="5"/>
        <v>1</v>
      </c>
      <c r="AF32" s="3">
        <f t="shared" si="6"/>
        <v>1</v>
      </c>
      <c r="AG32" s="3">
        <f t="shared" si="7"/>
        <v>1</v>
      </c>
      <c r="AH32" s="3">
        <f t="shared" si="8"/>
        <v>0</v>
      </c>
      <c r="AI32" s="3">
        <f t="shared" si="9"/>
        <v>0</v>
      </c>
      <c r="AJ32" s="3">
        <f t="shared" si="10"/>
        <v>0</v>
      </c>
      <c r="AK32" s="3">
        <f t="shared" si="11"/>
        <v>0</v>
      </c>
      <c r="AL32" s="3">
        <f t="shared" si="12"/>
        <v>1</v>
      </c>
      <c r="AM32" s="3">
        <f t="shared" si="13"/>
        <v>0</v>
      </c>
      <c r="AN32" s="3">
        <f t="shared" si="14"/>
        <v>1</v>
      </c>
      <c r="AO32" s="3">
        <f t="shared" si="15"/>
        <v>0</v>
      </c>
      <c r="AP32" s="3">
        <f t="shared" si="16"/>
        <v>0</v>
      </c>
      <c r="AQ32" s="3">
        <f t="shared" si="17"/>
        <v>1</v>
      </c>
      <c r="AR32" s="3">
        <f t="shared" si="18"/>
        <v>0</v>
      </c>
      <c r="AS32" s="3">
        <f t="shared" si="19"/>
        <v>1</v>
      </c>
      <c r="AT32" s="3">
        <f t="shared" si="20"/>
        <v>0</v>
      </c>
      <c r="AU32" s="3">
        <f t="shared" si="21"/>
        <v>0</v>
      </c>
      <c r="AW32" s="3" t="e">
        <f t="shared" si="22"/>
        <v>#N/A</v>
      </c>
      <c r="AX32" s="3">
        <f t="shared" si="23"/>
        <v>1</v>
      </c>
    </row>
    <row r="33" spans="1:50" x14ac:dyDescent="0.25">
      <c r="A33" s="8" t="s">
        <v>78</v>
      </c>
      <c r="B33" s="4">
        <f t="shared" si="24"/>
        <v>8</v>
      </c>
      <c r="C33" s="5">
        <f t="shared" si="1"/>
        <v>0</v>
      </c>
      <c r="D33" s="28" t="s">
        <v>447</v>
      </c>
      <c r="E33" s="4" t="s">
        <v>448</v>
      </c>
      <c r="F33" s="4" t="s">
        <v>178</v>
      </c>
      <c r="G33" s="4" t="s">
        <v>459</v>
      </c>
      <c r="H33" s="4" t="s">
        <v>449</v>
      </c>
      <c r="I33" s="4" t="s">
        <v>460</v>
      </c>
      <c r="J33" s="4" t="s">
        <v>450</v>
      </c>
      <c r="K33" s="4" t="s">
        <v>451</v>
      </c>
      <c r="L33" s="4" t="s">
        <v>452</v>
      </c>
      <c r="M33" s="4" t="s">
        <v>461</v>
      </c>
      <c r="N33" s="4" t="s">
        <v>285</v>
      </c>
      <c r="O33" s="4" t="s">
        <v>297</v>
      </c>
      <c r="P33" s="4" t="s">
        <v>453</v>
      </c>
      <c r="Q33" s="4" t="s">
        <v>454</v>
      </c>
      <c r="R33" s="4" t="s">
        <v>404</v>
      </c>
      <c r="S33" s="4" t="s">
        <v>372</v>
      </c>
      <c r="T33" s="4" t="s">
        <v>464</v>
      </c>
      <c r="U33" s="4" t="s">
        <v>456</v>
      </c>
      <c r="V33" s="4" t="s">
        <v>457</v>
      </c>
      <c r="W33" s="4" t="s">
        <v>458</v>
      </c>
      <c r="Y33" s="40" t="s">
        <v>404</v>
      </c>
      <c r="Z33" s="40" t="s">
        <v>452</v>
      </c>
      <c r="AB33" s="3">
        <f t="shared" si="2"/>
        <v>0</v>
      </c>
      <c r="AC33" s="3">
        <f t="shared" si="3"/>
        <v>0</v>
      </c>
      <c r="AD33" s="3">
        <f t="shared" si="4"/>
        <v>1</v>
      </c>
      <c r="AE33" s="3">
        <f t="shared" si="5"/>
        <v>1</v>
      </c>
      <c r="AF33" s="3">
        <f t="shared" si="6"/>
        <v>1</v>
      </c>
      <c r="AG33" s="3">
        <f t="shared" si="7"/>
        <v>1</v>
      </c>
      <c r="AH33" s="3">
        <f t="shared" si="8"/>
        <v>0</v>
      </c>
      <c r="AI33" s="3">
        <f t="shared" si="9"/>
        <v>0</v>
      </c>
      <c r="AJ33" s="3">
        <f t="shared" si="10"/>
        <v>0</v>
      </c>
      <c r="AK33" s="3">
        <f t="shared" si="11"/>
        <v>0</v>
      </c>
      <c r="AL33" s="3">
        <f t="shared" si="12"/>
        <v>1</v>
      </c>
      <c r="AM33" s="3">
        <f t="shared" si="13"/>
        <v>1</v>
      </c>
      <c r="AN33" s="3">
        <f t="shared" si="14"/>
        <v>1</v>
      </c>
      <c r="AO33" s="3">
        <f t="shared" si="15"/>
        <v>0</v>
      </c>
      <c r="AP33" s="3">
        <f t="shared" si="16"/>
        <v>0</v>
      </c>
      <c r="AQ33" s="3">
        <f t="shared" si="17"/>
        <v>0</v>
      </c>
      <c r="AR33" s="3">
        <f t="shared" si="18"/>
        <v>0</v>
      </c>
      <c r="AS33" s="3">
        <f t="shared" si="19"/>
        <v>1</v>
      </c>
      <c r="AT33" s="3">
        <f t="shared" si="20"/>
        <v>0</v>
      </c>
      <c r="AU33" s="3">
        <f t="shared" si="21"/>
        <v>0</v>
      </c>
      <c r="AW33" s="3" t="e">
        <f t="shared" si="22"/>
        <v>#N/A</v>
      </c>
      <c r="AX33" s="3" t="e">
        <f t="shared" si="23"/>
        <v>#N/A</v>
      </c>
    </row>
    <row r="34" spans="1:50" x14ac:dyDescent="0.25">
      <c r="A34" s="8" t="s">
        <v>68</v>
      </c>
      <c r="B34" s="4">
        <f t="shared" si="24"/>
        <v>9</v>
      </c>
      <c r="C34" s="5">
        <f t="shared" si="1"/>
        <v>1</v>
      </c>
      <c r="D34" s="28" t="s">
        <v>301</v>
      </c>
      <c r="E34" s="4" t="s">
        <v>448</v>
      </c>
      <c r="F34" s="4" t="s">
        <v>465</v>
      </c>
      <c r="G34" s="4" t="s">
        <v>459</v>
      </c>
      <c r="H34" s="4" t="s">
        <v>449</v>
      </c>
      <c r="I34" s="4" t="s">
        <v>216</v>
      </c>
      <c r="J34" s="4" t="s">
        <v>450</v>
      </c>
      <c r="K34" s="4" t="s">
        <v>451</v>
      </c>
      <c r="L34" s="4" t="s">
        <v>452</v>
      </c>
      <c r="M34" s="4" t="s">
        <v>122</v>
      </c>
      <c r="N34" s="4" t="s">
        <v>285</v>
      </c>
      <c r="O34" s="4" t="s">
        <v>297</v>
      </c>
      <c r="P34" s="4" t="s">
        <v>453</v>
      </c>
      <c r="Q34" s="4" t="s">
        <v>454</v>
      </c>
      <c r="R34" s="4" t="s">
        <v>404</v>
      </c>
      <c r="S34" s="4" t="s">
        <v>463</v>
      </c>
      <c r="T34" s="4" t="s">
        <v>464</v>
      </c>
      <c r="U34" s="4" t="s">
        <v>456</v>
      </c>
      <c r="V34" s="4" t="s">
        <v>457</v>
      </c>
      <c r="W34" s="4" t="s">
        <v>458</v>
      </c>
      <c r="Y34" s="4" t="s">
        <v>449</v>
      </c>
      <c r="Z34" s="40" t="s">
        <v>452</v>
      </c>
      <c r="AB34" s="3">
        <f t="shared" si="2"/>
        <v>1</v>
      </c>
      <c r="AC34" s="3">
        <f t="shared" si="3"/>
        <v>0</v>
      </c>
      <c r="AD34" s="3">
        <f t="shared" si="4"/>
        <v>0</v>
      </c>
      <c r="AE34" s="3">
        <f t="shared" si="5"/>
        <v>1</v>
      </c>
      <c r="AF34" s="3">
        <f t="shared" si="6"/>
        <v>1</v>
      </c>
      <c r="AG34" s="3">
        <f t="shared" si="7"/>
        <v>0</v>
      </c>
      <c r="AH34" s="3">
        <f t="shared" si="8"/>
        <v>0</v>
      </c>
      <c r="AI34" s="3">
        <f t="shared" si="9"/>
        <v>0</v>
      </c>
      <c r="AJ34" s="3">
        <f t="shared" si="10"/>
        <v>0</v>
      </c>
      <c r="AK34" s="3">
        <f t="shared" si="11"/>
        <v>1</v>
      </c>
      <c r="AL34" s="3">
        <f t="shared" si="12"/>
        <v>1</v>
      </c>
      <c r="AM34" s="3">
        <f t="shared" si="13"/>
        <v>1</v>
      </c>
      <c r="AN34" s="3">
        <f t="shared" si="14"/>
        <v>1</v>
      </c>
      <c r="AO34" s="3">
        <f t="shared" si="15"/>
        <v>0</v>
      </c>
      <c r="AP34" s="3">
        <f t="shared" si="16"/>
        <v>0</v>
      </c>
      <c r="AQ34" s="3">
        <f t="shared" si="17"/>
        <v>1</v>
      </c>
      <c r="AR34" s="3">
        <f t="shared" si="18"/>
        <v>0</v>
      </c>
      <c r="AS34" s="3">
        <f t="shared" si="19"/>
        <v>1</v>
      </c>
      <c r="AT34" s="3">
        <f t="shared" si="20"/>
        <v>0</v>
      </c>
      <c r="AU34" s="3">
        <f t="shared" si="21"/>
        <v>0</v>
      </c>
      <c r="AW34" s="3">
        <f t="shared" si="22"/>
        <v>1</v>
      </c>
      <c r="AX34" s="3" t="e">
        <f t="shared" si="23"/>
        <v>#N/A</v>
      </c>
    </row>
    <row r="35" spans="1:50" x14ac:dyDescent="0.25">
      <c r="A35" s="8" t="s">
        <v>57</v>
      </c>
      <c r="B35" s="4">
        <f t="shared" si="24"/>
        <v>9</v>
      </c>
      <c r="C35" s="5">
        <f t="shared" si="1"/>
        <v>0</v>
      </c>
      <c r="D35" s="28" t="s">
        <v>447</v>
      </c>
      <c r="E35" s="4" t="s">
        <v>448</v>
      </c>
      <c r="F35" s="4" t="s">
        <v>178</v>
      </c>
      <c r="G35" s="4" t="s">
        <v>459</v>
      </c>
      <c r="H35" s="4" t="s">
        <v>449</v>
      </c>
      <c r="I35" s="4" t="s">
        <v>460</v>
      </c>
      <c r="J35" s="4" t="s">
        <v>450</v>
      </c>
      <c r="K35" s="4" t="s">
        <v>451</v>
      </c>
      <c r="L35" s="4" t="s">
        <v>452</v>
      </c>
      <c r="M35" s="4" t="s">
        <v>461</v>
      </c>
      <c r="N35" s="4" t="s">
        <v>285</v>
      </c>
      <c r="O35" s="4" t="s">
        <v>297</v>
      </c>
      <c r="P35" s="4" t="s">
        <v>453</v>
      </c>
      <c r="Q35" s="4" t="s">
        <v>454</v>
      </c>
      <c r="R35" s="4" t="s">
        <v>404</v>
      </c>
      <c r="S35" s="4" t="s">
        <v>463</v>
      </c>
      <c r="T35" s="4" t="s">
        <v>464</v>
      </c>
      <c r="U35" s="4" t="s">
        <v>456</v>
      </c>
      <c r="V35" s="4" t="s">
        <v>457</v>
      </c>
      <c r="W35" s="4" t="s">
        <v>458</v>
      </c>
      <c r="Y35" s="40" t="s">
        <v>452</v>
      </c>
      <c r="Z35" s="40" t="s">
        <v>458</v>
      </c>
      <c r="AB35" s="3">
        <f t="shared" si="2"/>
        <v>0</v>
      </c>
      <c r="AC35" s="3">
        <f t="shared" si="3"/>
        <v>0</v>
      </c>
      <c r="AD35" s="3">
        <f t="shared" si="4"/>
        <v>1</v>
      </c>
      <c r="AE35" s="3">
        <f t="shared" si="5"/>
        <v>1</v>
      </c>
      <c r="AF35" s="3">
        <f t="shared" si="6"/>
        <v>1</v>
      </c>
      <c r="AG35" s="3">
        <f t="shared" si="7"/>
        <v>1</v>
      </c>
      <c r="AH35" s="3">
        <f t="shared" si="8"/>
        <v>0</v>
      </c>
      <c r="AI35" s="3">
        <f t="shared" si="9"/>
        <v>0</v>
      </c>
      <c r="AJ35" s="3">
        <f t="shared" si="10"/>
        <v>0</v>
      </c>
      <c r="AK35" s="3">
        <f t="shared" si="11"/>
        <v>0</v>
      </c>
      <c r="AL35" s="3">
        <f t="shared" si="12"/>
        <v>1</v>
      </c>
      <c r="AM35" s="3">
        <f t="shared" si="13"/>
        <v>1</v>
      </c>
      <c r="AN35" s="3">
        <f t="shared" si="14"/>
        <v>1</v>
      </c>
      <c r="AO35" s="3">
        <f t="shared" si="15"/>
        <v>0</v>
      </c>
      <c r="AP35" s="3">
        <f t="shared" si="16"/>
        <v>0</v>
      </c>
      <c r="AQ35" s="3">
        <f t="shared" si="17"/>
        <v>1</v>
      </c>
      <c r="AR35" s="3">
        <f t="shared" si="18"/>
        <v>0</v>
      </c>
      <c r="AS35" s="3">
        <f t="shared" si="19"/>
        <v>1</v>
      </c>
      <c r="AT35" s="3">
        <f t="shared" si="20"/>
        <v>0</v>
      </c>
      <c r="AU35" s="3">
        <f t="shared" si="21"/>
        <v>0</v>
      </c>
      <c r="AW35" s="3" t="e">
        <f t="shared" si="22"/>
        <v>#N/A</v>
      </c>
      <c r="AX35" s="3" t="e">
        <f t="shared" si="23"/>
        <v>#N/A</v>
      </c>
    </row>
    <row r="36" spans="1:50" x14ac:dyDescent="0.25">
      <c r="A36" s="8" t="s">
        <v>88</v>
      </c>
      <c r="B36" s="4">
        <f t="shared" si="24"/>
        <v>8</v>
      </c>
      <c r="C36" s="5">
        <f t="shared" si="1"/>
        <v>1</v>
      </c>
      <c r="D36" s="28" t="s">
        <v>447</v>
      </c>
      <c r="E36" s="4" t="s">
        <v>448</v>
      </c>
      <c r="F36" s="4" t="s">
        <v>465</v>
      </c>
      <c r="G36" s="4" t="s">
        <v>442</v>
      </c>
      <c r="H36" s="4" t="s">
        <v>449</v>
      </c>
      <c r="I36" s="4" t="s">
        <v>460</v>
      </c>
      <c r="J36" s="4" t="s">
        <v>450</v>
      </c>
      <c r="K36" s="4" t="s">
        <v>137</v>
      </c>
      <c r="L36" s="4" t="s">
        <v>452</v>
      </c>
      <c r="M36" s="4" t="s">
        <v>461</v>
      </c>
      <c r="N36" s="4" t="s">
        <v>285</v>
      </c>
      <c r="O36" s="4" t="s">
        <v>297</v>
      </c>
      <c r="P36" s="4" t="s">
        <v>453</v>
      </c>
      <c r="Q36" s="4" t="s">
        <v>454</v>
      </c>
      <c r="R36" s="4" t="s">
        <v>404</v>
      </c>
      <c r="S36" s="4" t="s">
        <v>372</v>
      </c>
      <c r="T36" s="4" t="s">
        <v>455</v>
      </c>
      <c r="U36" s="4" t="s">
        <v>456</v>
      </c>
      <c r="V36" s="4" t="s">
        <v>457</v>
      </c>
      <c r="W36" s="4" t="s">
        <v>458</v>
      </c>
      <c r="Y36" s="40" t="s">
        <v>458</v>
      </c>
      <c r="Z36" s="4" t="s">
        <v>460</v>
      </c>
      <c r="AB36" s="3">
        <f t="shared" si="2"/>
        <v>0</v>
      </c>
      <c r="AC36" s="3">
        <f t="shared" si="3"/>
        <v>0</v>
      </c>
      <c r="AD36" s="3">
        <f t="shared" si="4"/>
        <v>0</v>
      </c>
      <c r="AE36" s="3">
        <f t="shared" si="5"/>
        <v>0</v>
      </c>
      <c r="AF36" s="3">
        <f t="shared" si="6"/>
        <v>1</v>
      </c>
      <c r="AG36" s="3">
        <f t="shared" si="7"/>
        <v>1</v>
      </c>
      <c r="AH36" s="3">
        <f t="shared" si="8"/>
        <v>0</v>
      </c>
      <c r="AI36" s="3">
        <f t="shared" si="9"/>
        <v>1</v>
      </c>
      <c r="AJ36" s="3">
        <f t="shared" si="10"/>
        <v>0</v>
      </c>
      <c r="AK36" s="3">
        <f t="shared" si="11"/>
        <v>0</v>
      </c>
      <c r="AL36" s="3">
        <f t="shared" si="12"/>
        <v>1</v>
      </c>
      <c r="AM36" s="3">
        <f t="shared" si="13"/>
        <v>1</v>
      </c>
      <c r="AN36" s="3">
        <f t="shared" si="14"/>
        <v>1</v>
      </c>
      <c r="AO36" s="3">
        <f t="shared" si="15"/>
        <v>0</v>
      </c>
      <c r="AP36" s="3">
        <f t="shared" si="16"/>
        <v>0</v>
      </c>
      <c r="AQ36" s="3">
        <f t="shared" si="17"/>
        <v>0</v>
      </c>
      <c r="AR36" s="3">
        <f t="shared" si="18"/>
        <v>1</v>
      </c>
      <c r="AS36" s="3">
        <f t="shared" si="19"/>
        <v>1</v>
      </c>
      <c r="AT36" s="3">
        <f t="shared" si="20"/>
        <v>0</v>
      </c>
      <c r="AU36" s="3">
        <f t="shared" si="21"/>
        <v>0</v>
      </c>
      <c r="AW36" s="3" t="e">
        <f t="shared" si="22"/>
        <v>#N/A</v>
      </c>
      <c r="AX36" s="3">
        <f t="shared" si="23"/>
        <v>1</v>
      </c>
    </row>
    <row r="37" spans="1:50" x14ac:dyDescent="0.25">
      <c r="A37" s="8" t="s">
        <v>138</v>
      </c>
      <c r="B37" s="45">
        <v>4</v>
      </c>
      <c r="C37" s="5">
        <f t="shared" si="1"/>
        <v>0</v>
      </c>
      <c r="D37" s="28" t="s">
        <v>139</v>
      </c>
      <c r="E37" s="4" t="s">
        <v>139</v>
      </c>
      <c r="F37" s="4" t="s">
        <v>139</v>
      </c>
      <c r="G37" s="4" t="s">
        <v>139</v>
      </c>
      <c r="H37" s="4" t="s">
        <v>139</v>
      </c>
      <c r="I37" s="4" t="s">
        <v>139</v>
      </c>
      <c r="J37" s="4" t="s">
        <v>139</v>
      </c>
      <c r="K37" s="4" t="s">
        <v>139</v>
      </c>
      <c r="L37" s="4" t="s">
        <v>139</v>
      </c>
      <c r="M37" s="4" t="s">
        <v>139</v>
      </c>
      <c r="N37" s="4" t="s">
        <v>139</v>
      </c>
      <c r="O37" s="4" t="s">
        <v>139</v>
      </c>
      <c r="P37" s="4" t="s">
        <v>139</v>
      </c>
      <c r="Q37" s="4" t="s">
        <v>139</v>
      </c>
      <c r="R37" s="4" t="s">
        <v>139</v>
      </c>
      <c r="S37" s="4" t="s">
        <v>139</v>
      </c>
      <c r="T37" s="4" t="s">
        <v>139</v>
      </c>
      <c r="U37" s="4" t="s">
        <v>139</v>
      </c>
      <c r="V37" s="4" t="s">
        <v>139</v>
      </c>
      <c r="W37" s="4" t="s">
        <v>139</v>
      </c>
      <c r="Y37" s="40" t="s">
        <v>139</v>
      </c>
      <c r="Z37" s="40" t="s">
        <v>139</v>
      </c>
      <c r="AB37" s="3">
        <f t="shared" si="2"/>
        <v>0</v>
      </c>
      <c r="AC37" s="3">
        <f t="shared" si="3"/>
        <v>0</v>
      </c>
      <c r="AD37" s="3">
        <f t="shared" si="4"/>
        <v>0</v>
      </c>
      <c r="AE37" s="3">
        <f t="shared" si="5"/>
        <v>0</v>
      </c>
      <c r="AF37" s="3">
        <f t="shared" si="6"/>
        <v>0</v>
      </c>
      <c r="AG37" s="3">
        <f t="shared" si="7"/>
        <v>0</v>
      </c>
      <c r="AH37" s="3">
        <f t="shared" si="8"/>
        <v>0</v>
      </c>
      <c r="AI37" s="3">
        <f t="shared" si="9"/>
        <v>0</v>
      </c>
      <c r="AJ37" s="3">
        <f t="shared" si="10"/>
        <v>0</v>
      </c>
      <c r="AK37" s="3">
        <f t="shared" si="11"/>
        <v>0</v>
      </c>
      <c r="AL37" s="3">
        <f t="shared" si="12"/>
        <v>0</v>
      </c>
      <c r="AM37" s="3">
        <f t="shared" si="13"/>
        <v>0</v>
      </c>
      <c r="AN37" s="3">
        <f t="shared" si="14"/>
        <v>0</v>
      </c>
      <c r="AO37" s="3">
        <f t="shared" si="15"/>
        <v>0</v>
      </c>
      <c r="AP37" s="3">
        <f t="shared" si="16"/>
        <v>0</v>
      </c>
      <c r="AQ37" s="3">
        <f t="shared" si="17"/>
        <v>0</v>
      </c>
      <c r="AR37" s="3">
        <f t="shared" si="18"/>
        <v>0</v>
      </c>
      <c r="AS37" s="3">
        <f t="shared" si="19"/>
        <v>0</v>
      </c>
      <c r="AT37" s="3">
        <f t="shared" si="20"/>
        <v>0</v>
      </c>
      <c r="AU37" s="3">
        <f t="shared" si="21"/>
        <v>0</v>
      </c>
      <c r="AW37" s="3" t="e">
        <f t="shared" si="22"/>
        <v>#N/A</v>
      </c>
      <c r="AX37" s="3" t="e">
        <f t="shared" si="23"/>
        <v>#N/A</v>
      </c>
    </row>
    <row r="38" spans="1:50" x14ac:dyDescent="0.25">
      <c r="A38" s="8" t="s">
        <v>59</v>
      </c>
      <c r="B38" s="4">
        <f>SUM(AB38:AU38)</f>
        <v>11</v>
      </c>
      <c r="C38" s="5">
        <f t="shared" si="1"/>
        <v>0</v>
      </c>
      <c r="D38" s="28" t="s">
        <v>447</v>
      </c>
      <c r="E38" s="4" t="s">
        <v>448</v>
      </c>
      <c r="F38" s="4" t="s">
        <v>178</v>
      </c>
      <c r="G38" s="4" t="s">
        <v>459</v>
      </c>
      <c r="H38" s="4" t="s">
        <v>449</v>
      </c>
      <c r="I38" s="4" t="s">
        <v>460</v>
      </c>
      <c r="J38" s="4" t="s">
        <v>450</v>
      </c>
      <c r="K38" s="4" t="s">
        <v>451</v>
      </c>
      <c r="L38" s="4" t="s">
        <v>452</v>
      </c>
      <c r="M38" s="4" t="s">
        <v>122</v>
      </c>
      <c r="N38" s="4" t="s">
        <v>285</v>
      </c>
      <c r="O38" s="4" t="s">
        <v>297</v>
      </c>
      <c r="P38" s="4" t="s">
        <v>453</v>
      </c>
      <c r="Q38" s="4" t="s">
        <v>454</v>
      </c>
      <c r="R38" s="4" t="s">
        <v>404</v>
      </c>
      <c r="S38" s="4" t="s">
        <v>463</v>
      </c>
      <c r="T38" s="4" t="s">
        <v>455</v>
      </c>
      <c r="U38" s="4" t="s">
        <v>456</v>
      </c>
      <c r="V38" s="4" t="s">
        <v>457</v>
      </c>
      <c r="W38" s="4" t="s">
        <v>458</v>
      </c>
      <c r="Y38" s="40" t="s">
        <v>458</v>
      </c>
      <c r="Z38" s="40" t="s">
        <v>448</v>
      </c>
      <c r="AB38" s="3">
        <f t="shared" si="2"/>
        <v>0</v>
      </c>
      <c r="AC38" s="3">
        <f t="shared" si="3"/>
        <v>0</v>
      </c>
      <c r="AD38" s="3">
        <f t="shared" si="4"/>
        <v>1</v>
      </c>
      <c r="AE38" s="3">
        <f t="shared" si="5"/>
        <v>1</v>
      </c>
      <c r="AF38" s="3">
        <f t="shared" si="6"/>
        <v>1</v>
      </c>
      <c r="AG38" s="3">
        <f t="shared" si="7"/>
        <v>1</v>
      </c>
      <c r="AH38" s="3">
        <f t="shared" si="8"/>
        <v>0</v>
      </c>
      <c r="AI38" s="3">
        <f t="shared" si="9"/>
        <v>0</v>
      </c>
      <c r="AJ38" s="3">
        <f t="shared" si="10"/>
        <v>0</v>
      </c>
      <c r="AK38" s="3">
        <f t="shared" si="11"/>
        <v>1</v>
      </c>
      <c r="AL38" s="3">
        <f t="shared" si="12"/>
        <v>1</v>
      </c>
      <c r="AM38" s="3">
        <f t="shared" si="13"/>
        <v>1</v>
      </c>
      <c r="AN38" s="3">
        <f t="shared" si="14"/>
        <v>1</v>
      </c>
      <c r="AO38" s="3">
        <f t="shared" si="15"/>
        <v>0</v>
      </c>
      <c r="AP38" s="3">
        <f t="shared" si="16"/>
        <v>0</v>
      </c>
      <c r="AQ38" s="3">
        <f t="shared" si="17"/>
        <v>1</v>
      </c>
      <c r="AR38" s="3">
        <f t="shared" si="18"/>
        <v>1</v>
      </c>
      <c r="AS38" s="3">
        <f t="shared" si="19"/>
        <v>1</v>
      </c>
      <c r="AT38" s="3">
        <f t="shared" si="20"/>
        <v>0</v>
      </c>
      <c r="AU38" s="3">
        <f t="shared" si="21"/>
        <v>0</v>
      </c>
      <c r="AW38" s="3" t="e">
        <f t="shared" si="22"/>
        <v>#N/A</v>
      </c>
      <c r="AX38" s="3" t="e">
        <f t="shared" si="23"/>
        <v>#N/A</v>
      </c>
    </row>
    <row r="39" spans="1:50" x14ac:dyDescent="0.25">
      <c r="A39" s="8" t="s">
        <v>77</v>
      </c>
      <c r="B39" s="4">
        <f>SUM(AB39:AU39)</f>
        <v>11</v>
      </c>
      <c r="C39" s="5">
        <f t="shared" si="1"/>
        <v>1</v>
      </c>
      <c r="D39" s="28" t="s">
        <v>447</v>
      </c>
      <c r="E39" s="4" t="s">
        <v>448</v>
      </c>
      <c r="F39" s="4" t="s">
        <v>178</v>
      </c>
      <c r="G39" s="4" t="s">
        <v>459</v>
      </c>
      <c r="H39" s="4" t="s">
        <v>272</v>
      </c>
      <c r="I39" s="4" t="s">
        <v>216</v>
      </c>
      <c r="J39" s="4" t="s">
        <v>450</v>
      </c>
      <c r="K39" s="4" t="s">
        <v>451</v>
      </c>
      <c r="L39" s="4" t="s">
        <v>127</v>
      </c>
      <c r="M39" s="4" t="s">
        <v>122</v>
      </c>
      <c r="N39" s="4" t="s">
        <v>285</v>
      </c>
      <c r="O39" s="4" t="s">
        <v>297</v>
      </c>
      <c r="P39" s="4" t="s">
        <v>453</v>
      </c>
      <c r="Q39" s="4" t="s">
        <v>454</v>
      </c>
      <c r="R39" s="4" t="s">
        <v>404</v>
      </c>
      <c r="S39" s="4" t="s">
        <v>463</v>
      </c>
      <c r="T39" s="4" t="s">
        <v>455</v>
      </c>
      <c r="U39" s="4" t="s">
        <v>456</v>
      </c>
      <c r="V39" s="4" t="s">
        <v>457</v>
      </c>
      <c r="W39" s="4" t="s">
        <v>386</v>
      </c>
      <c r="Y39" s="40" t="s">
        <v>451</v>
      </c>
      <c r="Z39" s="4" t="s">
        <v>453</v>
      </c>
      <c r="AB39" s="3">
        <f t="shared" si="2"/>
        <v>0</v>
      </c>
      <c r="AC39" s="3">
        <f t="shared" si="3"/>
        <v>0</v>
      </c>
      <c r="AD39" s="3">
        <f t="shared" si="4"/>
        <v>1</v>
      </c>
      <c r="AE39" s="3">
        <f t="shared" si="5"/>
        <v>1</v>
      </c>
      <c r="AF39" s="3">
        <f t="shared" si="6"/>
        <v>0</v>
      </c>
      <c r="AG39" s="3">
        <f t="shared" si="7"/>
        <v>0</v>
      </c>
      <c r="AH39" s="3">
        <f t="shared" si="8"/>
        <v>0</v>
      </c>
      <c r="AI39" s="3">
        <f t="shared" si="9"/>
        <v>0</v>
      </c>
      <c r="AJ39" s="3">
        <f t="shared" si="10"/>
        <v>1</v>
      </c>
      <c r="AK39" s="3">
        <f t="shared" si="11"/>
        <v>1</v>
      </c>
      <c r="AL39" s="3">
        <f t="shared" si="12"/>
        <v>1</v>
      </c>
      <c r="AM39" s="3">
        <f t="shared" si="13"/>
        <v>1</v>
      </c>
      <c r="AN39" s="3">
        <f t="shared" si="14"/>
        <v>1</v>
      </c>
      <c r="AO39" s="3">
        <f t="shared" si="15"/>
        <v>0</v>
      </c>
      <c r="AP39" s="3">
        <f t="shared" si="16"/>
        <v>0</v>
      </c>
      <c r="AQ39" s="3">
        <f t="shared" si="17"/>
        <v>1</v>
      </c>
      <c r="AR39" s="3">
        <f t="shared" si="18"/>
        <v>1</v>
      </c>
      <c r="AS39" s="3">
        <f t="shared" si="19"/>
        <v>1</v>
      </c>
      <c r="AT39" s="3">
        <f t="shared" si="20"/>
        <v>0</v>
      </c>
      <c r="AU39" s="3">
        <f t="shared" si="21"/>
        <v>1</v>
      </c>
      <c r="AW39" s="3" t="e">
        <f t="shared" si="22"/>
        <v>#N/A</v>
      </c>
      <c r="AX39" s="3">
        <f t="shared" si="23"/>
        <v>1</v>
      </c>
    </row>
    <row r="40" spans="1:50" ht="15.75" thickBot="1" x14ac:dyDescent="0.3">
      <c r="A40" s="29" t="s">
        <v>55</v>
      </c>
      <c r="B40" s="6">
        <f>SUM(AB40:AU40)</f>
        <v>8</v>
      </c>
      <c r="C40" s="7">
        <f t="shared" si="1"/>
        <v>0</v>
      </c>
      <c r="D40" s="28" t="str">
        <f>IF(D50&gt;0.5, D46, D47)</f>
        <v>OSU (-29.5)</v>
      </c>
      <c r="E40" s="4" t="str">
        <f t="shared" ref="E40:W40" si="25">IF(E50&gt;0.5, E46, E47)</f>
        <v>TEX (-13.5)</v>
      </c>
      <c r="F40" s="4" t="str">
        <f t="shared" si="25"/>
        <v>CLEM (-10)</v>
      </c>
      <c r="G40" s="4" t="str">
        <f t="shared" si="25"/>
        <v>COL (-10)</v>
      </c>
      <c r="H40" s="4" t="str">
        <f t="shared" si="25"/>
        <v>ILL (-2.5)</v>
      </c>
      <c r="I40" s="4" t="str">
        <f t="shared" si="25"/>
        <v>PSU (-28.5)</v>
      </c>
      <c r="J40" s="4" t="str">
        <f t="shared" si="25"/>
        <v>ND (-23)</v>
      </c>
      <c r="K40" s="4" t="str">
        <f t="shared" si="25"/>
        <v>SMU (-17)</v>
      </c>
      <c r="L40" s="4" t="str">
        <f t="shared" si="25"/>
        <v>LSU (-4.5)</v>
      </c>
      <c r="M40" s="4" t="str">
        <f t="shared" si="25"/>
        <v>LOU (-20.5)</v>
      </c>
      <c r="N40" s="4" t="str">
        <f t="shared" si="25"/>
        <v>BAYL (-2.5)</v>
      </c>
      <c r="O40" s="4" t="str">
        <f t="shared" si="25"/>
        <v>MIZ</v>
      </c>
      <c r="P40" s="4" t="str">
        <f t="shared" si="25"/>
        <v>BSU (-13.5)</v>
      </c>
      <c r="Q40" s="4" t="str">
        <f t="shared" si="25"/>
        <v>KSU (-9)</v>
      </c>
      <c r="R40" s="4" t="str">
        <f t="shared" si="25"/>
        <v>ORE (-14.5)</v>
      </c>
      <c r="S40" s="4" t="str">
        <f t="shared" si="25"/>
        <v>TENN</v>
      </c>
      <c r="T40" s="4" t="str">
        <f t="shared" si="25"/>
        <v>NMST</v>
      </c>
      <c r="U40" s="4" t="str">
        <f t="shared" si="25"/>
        <v>ISU (-9)</v>
      </c>
      <c r="V40" s="4" t="str">
        <f t="shared" si="25"/>
        <v>WSU (-13)</v>
      </c>
      <c r="W40" s="4" t="str">
        <f t="shared" si="25"/>
        <v>BYU (-3)</v>
      </c>
      <c r="Y40" s="40" t="s">
        <v>458</v>
      </c>
      <c r="Z40" s="40" t="s">
        <v>452</v>
      </c>
      <c r="AB40" s="3">
        <f t="shared" si="2"/>
        <v>0</v>
      </c>
      <c r="AC40" s="3">
        <f t="shared" si="3"/>
        <v>0</v>
      </c>
      <c r="AD40" s="3">
        <f t="shared" si="4"/>
        <v>0</v>
      </c>
      <c r="AE40" s="3">
        <f t="shared" si="5"/>
        <v>1</v>
      </c>
      <c r="AF40" s="3">
        <f t="shared" si="6"/>
        <v>1</v>
      </c>
      <c r="AG40" s="3">
        <f t="shared" si="7"/>
        <v>1</v>
      </c>
      <c r="AH40" s="3">
        <f t="shared" si="8"/>
        <v>0</v>
      </c>
      <c r="AI40" s="3">
        <f t="shared" si="9"/>
        <v>0</v>
      </c>
      <c r="AJ40" s="3">
        <f t="shared" si="10"/>
        <v>0</v>
      </c>
      <c r="AK40" s="3">
        <f t="shared" si="11"/>
        <v>0</v>
      </c>
      <c r="AL40" s="3">
        <f t="shared" si="12"/>
        <v>1</v>
      </c>
      <c r="AM40" s="3">
        <f t="shared" si="13"/>
        <v>1</v>
      </c>
      <c r="AN40" s="3">
        <f t="shared" si="14"/>
        <v>1</v>
      </c>
      <c r="AO40" s="3">
        <f t="shared" si="15"/>
        <v>0</v>
      </c>
      <c r="AP40" s="3">
        <f t="shared" si="16"/>
        <v>0</v>
      </c>
      <c r="AQ40" s="3">
        <f t="shared" si="17"/>
        <v>0</v>
      </c>
      <c r="AR40" s="3">
        <f t="shared" si="18"/>
        <v>1</v>
      </c>
      <c r="AS40" s="3">
        <f t="shared" si="19"/>
        <v>1</v>
      </c>
      <c r="AT40" s="3">
        <f t="shared" si="20"/>
        <v>0</v>
      </c>
      <c r="AU40" s="3">
        <f t="shared" si="21"/>
        <v>0</v>
      </c>
      <c r="AW40" s="3" t="e">
        <f t="shared" si="22"/>
        <v>#N/A</v>
      </c>
      <c r="AX40" s="3" t="e">
        <f t="shared" si="23"/>
        <v>#N/A</v>
      </c>
    </row>
    <row r="41" spans="1:50" x14ac:dyDescent="0.25">
      <c r="A41" s="3" t="s">
        <v>141</v>
      </c>
      <c r="B41" s="46" t="s">
        <v>322</v>
      </c>
    </row>
    <row r="42" spans="1:50" x14ac:dyDescent="0.25">
      <c r="D42" s="4" t="s">
        <v>301</v>
      </c>
      <c r="E42" s="4" t="s">
        <v>169</v>
      </c>
      <c r="F42" s="4" t="s">
        <v>178</v>
      </c>
      <c r="G42" s="4" t="s">
        <v>459</v>
      </c>
      <c r="H42" s="4" t="s">
        <v>449</v>
      </c>
      <c r="I42" s="4" t="s">
        <v>460</v>
      </c>
      <c r="J42" s="4" t="s">
        <v>222</v>
      </c>
      <c r="K42" s="4" t="s">
        <v>137</v>
      </c>
      <c r="L42" s="4" t="s">
        <v>127</v>
      </c>
      <c r="M42" s="4" t="s">
        <v>122</v>
      </c>
      <c r="N42" s="4" t="s">
        <v>285</v>
      </c>
      <c r="O42" s="4" t="s">
        <v>297</v>
      </c>
      <c r="P42" s="4" t="s">
        <v>453</v>
      </c>
      <c r="Q42" s="4" t="s">
        <v>259</v>
      </c>
      <c r="R42" s="4" t="s">
        <v>190</v>
      </c>
      <c r="S42" s="4" t="s">
        <v>463</v>
      </c>
      <c r="T42" s="4" t="s">
        <v>455</v>
      </c>
      <c r="U42" s="4" t="s">
        <v>456</v>
      </c>
      <c r="V42" s="4" t="s">
        <v>467</v>
      </c>
      <c r="W42" s="4" t="s">
        <v>386</v>
      </c>
    </row>
    <row r="43" spans="1:50" x14ac:dyDescent="0.25">
      <c r="A43"/>
      <c r="D43" s="3">
        <v>1</v>
      </c>
      <c r="E43" s="3">
        <v>1</v>
      </c>
      <c r="F43" s="3">
        <v>1</v>
      </c>
      <c r="G43" s="3">
        <v>1</v>
      </c>
      <c r="H43" s="3">
        <v>1</v>
      </c>
      <c r="I43" s="3">
        <v>1</v>
      </c>
      <c r="J43" s="3">
        <v>1</v>
      </c>
      <c r="K43" s="3">
        <v>1</v>
      </c>
      <c r="L43" s="3">
        <v>1</v>
      </c>
      <c r="M43" s="3">
        <v>1</v>
      </c>
      <c r="N43" s="3">
        <v>1</v>
      </c>
      <c r="O43" s="3">
        <v>1</v>
      </c>
      <c r="P43" s="3">
        <v>1</v>
      </c>
      <c r="Q43" s="3">
        <v>1</v>
      </c>
      <c r="R43" s="3">
        <v>1</v>
      </c>
      <c r="S43" s="3">
        <v>1</v>
      </c>
      <c r="T43" s="3">
        <v>1</v>
      </c>
      <c r="U43" s="3">
        <v>1</v>
      </c>
      <c r="V43" s="3">
        <v>1</v>
      </c>
      <c r="W43" s="3">
        <v>1</v>
      </c>
    </row>
    <row r="45" spans="1:50" s="35" customFormat="1" x14ac:dyDescent="0.25">
      <c r="A45" s="33" t="s">
        <v>91</v>
      </c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</row>
    <row r="46" spans="1:50" x14ac:dyDescent="0.25">
      <c r="A46" s="36" t="s">
        <v>92</v>
      </c>
      <c r="D46" s="3" t="s">
        <v>447</v>
      </c>
      <c r="E46" s="3" t="s">
        <v>448</v>
      </c>
      <c r="F46" s="3" t="s">
        <v>465</v>
      </c>
      <c r="G46" s="3" t="s">
        <v>459</v>
      </c>
      <c r="H46" s="3" t="s">
        <v>449</v>
      </c>
      <c r="I46" s="3" t="s">
        <v>460</v>
      </c>
      <c r="J46" s="3" t="s">
        <v>450</v>
      </c>
      <c r="K46" s="3" t="s">
        <v>451</v>
      </c>
      <c r="L46" s="3" t="s">
        <v>452</v>
      </c>
      <c r="M46" s="3" t="s">
        <v>461</v>
      </c>
      <c r="N46" s="3" t="s">
        <v>285</v>
      </c>
      <c r="O46" s="3" t="s">
        <v>462</v>
      </c>
      <c r="P46" s="3" t="s">
        <v>453</v>
      </c>
      <c r="Q46" s="3" t="s">
        <v>454</v>
      </c>
      <c r="R46" s="3" t="s">
        <v>404</v>
      </c>
      <c r="S46" s="3" t="s">
        <v>463</v>
      </c>
      <c r="T46" s="3" t="s">
        <v>464</v>
      </c>
      <c r="U46" s="3" t="s">
        <v>456</v>
      </c>
      <c r="V46" s="3" t="s">
        <v>457</v>
      </c>
      <c r="W46" s="3" t="s">
        <v>458</v>
      </c>
      <c r="AV46"/>
      <c r="AW46"/>
      <c r="AX46"/>
    </row>
    <row r="47" spans="1:50" x14ac:dyDescent="0.25">
      <c r="A47" s="36" t="s">
        <v>93</v>
      </c>
      <c r="D47" s="3" t="s">
        <v>301</v>
      </c>
      <c r="E47" s="3" t="s">
        <v>169</v>
      </c>
      <c r="F47" s="3" t="s">
        <v>178</v>
      </c>
      <c r="G47" s="3" t="s">
        <v>442</v>
      </c>
      <c r="H47" s="3" t="s">
        <v>272</v>
      </c>
      <c r="I47" s="3" t="s">
        <v>216</v>
      </c>
      <c r="J47" s="3" t="s">
        <v>222</v>
      </c>
      <c r="K47" s="3" t="s">
        <v>137</v>
      </c>
      <c r="L47" s="3" t="s">
        <v>127</v>
      </c>
      <c r="M47" s="3" t="s">
        <v>122</v>
      </c>
      <c r="N47" s="3" t="s">
        <v>125</v>
      </c>
      <c r="O47" s="3" t="s">
        <v>297</v>
      </c>
      <c r="P47" s="3" t="s">
        <v>466</v>
      </c>
      <c r="Q47" s="3" t="s">
        <v>259</v>
      </c>
      <c r="R47" s="3" t="s">
        <v>190</v>
      </c>
      <c r="S47" s="3" t="s">
        <v>372</v>
      </c>
      <c r="T47" s="3" t="s">
        <v>455</v>
      </c>
      <c r="U47" s="3" t="s">
        <v>275</v>
      </c>
      <c r="V47" s="3" t="s">
        <v>467</v>
      </c>
      <c r="W47" s="3" t="s">
        <v>386</v>
      </c>
      <c r="AV47"/>
      <c r="AW47"/>
      <c r="AX47"/>
    </row>
    <row r="48" spans="1:50" x14ac:dyDescent="0.25">
      <c r="A48" s="36" t="s">
        <v>94</v>
      </c>
      <c r="D48" s="3">
        <f t="shared" ref="D48:W48" si="26">COUNTIF(D3:D39,D46)</f>
        <v>29</v>
      </c>
      <c r="E48" s="3">
        <f t="shared" si="26"/>
        <v>30</v>
      </c>
      <c r="F48" s="3">
        <f t="shared" si="26"/>
        <v>18</v>
      </c>
      <c r="G48" s="3">
        <f t="shared" si="26"/>
        <v>28</v>
      </c>
      <c r="H48" s="3">
        <f t="shared" si="26"/>
        <v>32</v>
      </c>
      <c r="I48" s="3">
        <f t="shared" si="26"/>
        <v>23</v>
      </c>
      <c r="J48" s="3">
        <f t="shared" si="26"/>
        <v>30</v>
      </c>
      <c r="K48" s="3">
        <f t="shared" si="26"/>
        <v>30</v>
      </c>
      <c r="L48" s="3">
        <f t="shared" si="26"/>
        <v>29</v>
      </c>
      <c r="M48" s="3">
        <f t="shared" si="26"/>
        <v>21</v>
      </c>
      <c r="N48" s="3">
        <f t="shared" si="26"/>
        <v>20</v>
      </c>
      <c r="O48" s="3">
        <f t="shared" si="26"/>
        <v>16</v>
      </c>
      <c r="P48" s="3">
        <f t="shared" si="26"/>
        <v>31</v>
      </c>
      <c r="Q48" s="3">
        <f t="shared" si="26"/>
        <v>32</v>
      </c>
      <c r="R48" s="3">
        <f t="shared" si="26"/>
        <v>31</v>
      </c>
      <c r="S48" s="3">
        <f t="shared" si="26"/>
        <v>17</v>
      </c>
      <c r="T48" s="3">
        <f t="shared" si="26"/>
        <v>16</v>
      </c>
      <c r="U48" s="3">
        <f t="shared" si="26"/>
        <v>32</v>
      </c>
      <c r="V48" s="3">
        <f t="shared" si="26"/>
        <v>33</v>
      </c>
      <c r="W48" s="3">
        <f t="shared" si="26"/>
        <v>32</v>
      </c>
      <c r="AV48"/>
      <c r="AW48"/>
      <c r="AX48"/>
    </row>
    <row r="49" spans="1:50" x14ac:dyDescent="0.25">
      <c r="A49" s="36" t="s">
        <v>95</v>
      </c>
      <c r="D49" s="3">
        <f t="shared" ref="D49:W49" si="27">COUNTIF(D3:D39,D47)</f>
        <v>6</v>
      </c>
      <c r="E49" s="3">
        <f t="shared" si="27"/>
        <v>5</v>
      </c>
      <c r="F49" s="3">
        <f t="shared" si="27"/>
        <v>17</v>
      </c>
      <c r="G49" s="3">
        <f t="shared" si="27"/>
        <v>7</v>
      </c>
      <c r="H49" s="3">
        <f t="shared" si="27"/>
        <v>3</v>
      </c>
      <c r="I49" s="3">
        <f t="shared" si="27"/>
        <v>12</v>
      </c>
      <c r="J49" s="3">
        <f t="shared" si="27"/>
        <v>5</v>
      </c>
      <c r="K49" s="3">
        <f t="shared" si="27"/>
        <v>5</v>
      </c>
      <c r="L49" s="3">
        <f t="shared" si="27"/>
        <v>6</v>
      </c>
      <c r="M49" s="3">
        <f t="shared" si="27"/>
        <v>14</v>
      </c>
      <c r="N49" s="3">
        <f t="shared" si="27"/>
        <v>15</v>
      </c>
      <c r="O49" s="3">
        <f t="shared" si="27"/>
        <v>19</v>
      </c>
      <c r="P49" s="3">
        <f t="shared" si="27"/>
        <v>4</v>
      </c>
      <c r="Q49" s="3">
        <f t="shared" si="27"/>
        <v>3</v>
      </c>
      <c r="R49" s="3">
        <f t="shared" si="27"/>
        <v>4</v>
      </c>
      <c r="S49" s="3">
        <f t="shared" si="27"/>
        <v>18</v>
      </c>
      <c r="T49" s="3">
        <f t="shared" si="27"/>
        <v>19</v>
      </c>
      <c r="U49" s="3">
        <f t="shared" si="27"/>
        <v>3</v>
      </c>
      <c r="V49" s="3">
        <f t="shared" si="27"/>
        <v>2</v>
      </c>
      <c r="W49" s="3">
        <f t="shared" si="27"/>
        <v>3</v>
      </c>
      <c r="AV49"/>
      <c r="AW49"/>
      <c r="AX49"/>
    </row>
    <row r="50" spans="1:50" x14ac:dyDescent="0.25">
      <c r="A50" s="36" t="s">
        <v>96</v>
      </c>
      <c r="D50" s="37">
        <f>D48/SUM(D48:D49)</f>
        <v>0.82857142857142863</v>
      </c>
      <c r="E50" s="37">
        <f t="shared" ref="E50:W50" si="28">E48/SUM(E48:E49)</f>
        <v>0.8571428571428571</v>
      </c>
      <c r="F50" s="37">
        <f t="shared" si="28"/>
        <v>0.51428571428571423</v>
      </c>
      <c r="G50" s="37">
        <f t="shared" si="28"/>
        <v>0.8</v>
      </c>
      <c r="H50" s="37">
        <f t="shared" si="28"/>
        <v>0.91428571428571426</v>
      </c>
      <c r="I50" s="37">
        <f t="shared" si="28"/>
        <v>0.65714285714285714</v>
      </c>
      <c r="J50" s="37">
        <f t="shared" si="28"/>
        <v>0.8571428571428571</v>
      </c>
      <c r="K50" s="37">
        <f t="shared" si="28"/>
        <v>0.8571428571428571</v>
      </c>
      <c r="L50" s="37">
        <f t="shared" si="28"/>
        <v>0.82857142857142863</v>
      </c>
      <c r="M50" s="37">
        <f t="shared" si="28"/>
        <v>0.6</v>
      </c>
      <c r="N50" s="37">
        <f t="shared" si="28"/>
        <v>0.5714285714285714</v>
      </c>
      <c r="O50" s="37">
        <f t="shared" si="28"/>
        <v>0.45714285714285713</v>
      </c>
      <c r="P50" s="37">
        <f t="shared" si="28"/>
        <v>0.88571428571428568</v>
      </c>
      <c r="Q50" s="37">
        <f t="shared" si="28"/>
        <v>0.91428571428571426</v>
      </c>
      <c r="R50" s="37">
        <f t="shared" si="28"/>
        <v>0.88571428571428568</v>
      </c>
      <c r="S50" s="37">
        <f t="shared" si="28"/>
        <v>0.48571428571428571</v>
      </c>
      <c r="T50" s="37">
        <f t="shared" si="28"/>
        <v>0.45714285714285713</v>
      </c>
      <c r="U50" s="37">
        <f t="shared" si="28"/>
        <v>0.91428571428571426</v>
      </c>
      <c r="V50" s="37">
        <f t="shared" si="28"/>
        <v>0.94285714285714284</v>
      </c>
      <c r="W50" s="37">
        <f t="shared" si="28"/>
        <v>0.91428571428571426</v>
      </c>
      <c r="AV50"/>
      <c r="AW50"/>
      <c r="AX50"/>
    </row>
    <row r="51" spans="1:50" x14ac:dyDescent="0.25">
      <c r="AV51"/>
      <c r="AW51"/>
      <c r="AX51"/>
    </row>
    <row r="52" spans="1:50" s="35" customFormat="1" x14ac:dyDescent="0.25">
      <c r="A52" s="33" t="s">
        <v>36</v>
      </c>
      <c r="B52" s="34">
        <f>COUNTIF(D42:W42,"*(-*")</f>
        <v>7</v>
      </c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</row>
  </sheetData>
  <conditionalFormatting sqref="D3:D40">
    <cfRule type="cellIs" dxfId="88" priority="613" operator="notEqual">
      <formula>$D$42</formula>
    </cfRule>
  </conditionalFormatting>
  <conditionalFormatting sqref="E3:E40">
    <cfRule type="cellIs" dxfId="87" priority="615" operator="notEqual">
      <formula>$E$42</formula>
    </cfRule>
  </conditionalFormatting>
  <conditionalFormatting sqref="F3:F40">
    <cfRule type="cellIs" dxfId="86" priority="617" operator="notEqual">
      <formula>$F$42</formula>
    </cfRule>
  </conditionalFormatting>
  <conditionalFormatting sqref="G3:G40">
    <cfRule type="cellIs" dxfId="85" priority="619" operator="notEqual">
      <formula>$G$42</formula>
    </cfRule>
  </conditionalFormatting>
  <conditionalFormatting sqref="H3:H40">
    <cfRule type="cellIs" dxfId="84" priority="621" operator="notEqual">
      <formula>$H$42</formula>
    </cfRule>
  </conditionalFormatting>
  <conditionalFormatting sqref="I3:I40">
    <cfRule type="cellIs" dxfId="83" priority="623" operator="notEqual">
      <formula>$I$42</formula>
    </cfRule>
  </conditionalFormatting>
  <conditionalFormatting sqref="J3:J40">
    <cfRule type="cellIs" dxfId="82" priority="625" operator="notEqual">
      <formula>$J$42</formula>
    </cfRule>
  </conditionalFormatting>
  <conditionalFormatting sqref="K3:K40">
    <cfRule type="cellIs" dxfId="81" priority="627" operator="notEqual">
      <formula>$K$42</formula>
    </cfRule>
  </conditionalFormatting>
  <conditionalFormatting sqref="L3:L40">
    <cfRule type="cellIs" dxfId="80" priority="629" operator="notEqual">
      <formula>$L$42</formula>
    </cfRule>
  </conditionalFormatting>
  <conditionalFormatting sqref="M3:M40">
    <cfRule type="cellIs" dxfId="79" priority="631" operator="notEqual">
      <formula>$M$42</formula>
    </cfRule>
  </conditionalFormatting>
  <conditionalFormatting sqref="N3:N40">
    <cfRule type="cellIs" dxfId="78" priority="633" operator="notEqual">
      <formula>$N$42</formula>
    </cfRule>
  </conditionalFormatting>
  <conditionalFormatting sqref="O3:O40">
    <cfRule type="cellIs" dxfId="77" priority="635" operator="notEqual">
      <formula>$O$42</formula>
    </cfRule>
  </conditionalFormatting>
  <conditionalFormatting sqref="P3:P40">
    <cfRule type="cellIs" dxfId="76" priority="637" operator="notEqual">
      <formula>$P$42</formula>
    </cfRule>
  </conditionalFormatting>
  <conditionalFormatting sqref="Q3:Q40">
    <cfRule type="cellIs" dxfId="75" priority="639" operator="notEqual">
      <formula>$Q$42</formula>
    </cfRule>
  </conditionalFormatting>
  <conditionalFormatting sqref="R3:R40">
    <cfRule type="cellIs" dxfId="74" priority="641" operator="notEqual">
      <formula>$R$42</formula>
    </cfRule>
  </conditionalFormatting>
  <conditionalFormatting sqref="S3:S40">
    <cfRule type="cellIs" dxfId="73" priority="643" operator="notEqual">
      <formula>$S$42</formula>
    </cfRule>
  </conditionalFormatting>
  <conditionalFormatting sqref="T3:T40">
    <cfRule type="cellIs" dxfId="72" priority="645" operator="notEqual">
      <formula>$T$42</formula>
    </cfRule>
  </conditionalFormatting>
  <conditionalFormatting sqref="U3:U40">
    <cfRule type="cellIs" dxfId="71" priority="647" operator="notEqual">
      <formula>$U$42</formula>
    </cfRule>
  </conditionalFormatting>
  <conditionalFormatting sqref="V3:V40">
    <cfRule type="cellIs" dxfId="70" priority="649" operator="notEqual">
      <formula>$V$42</formula>
    </cfRule>
  </conditionalFormatting>
  <conditionalFormatting sqref="W3:W40">
    <cfRule type="cellIs" dxfId="69" priority="651" operator="notEqual">
      <formula>$W$42</formula>
    </cfRule>
  </conditionalFormatting>
  <pageMargins left="0.7" right="0.7" top="0.75" bottom="0.75" header="0.3" footer="0.3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51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1" customWidth="1"/>
    <col min="2" max="2" width="7.42578125" style="3" bestFit="1" customWidth="1"/>
    <col min="3" max="3" width="5.85546875" style="3" customWidth="1"/>
    <col min="4" max="4" width="10.85546875" style="3" bestFit="1" customWidth="1"/>
    <col min="5" max="5" width="9.140625" style="3" bestFit="1" customWidth="1"/>
    <col min="6" max="6" width="9.85546875" style="3" bestFit="1" customWidth="1"/>
    <col min="7" max="7" width="10.140625" style="3" bestFit="1" customWidth="1"/>
    <col min="8" max="8" width="9.42578125" style="3" bestFit="1" customWidth="1"/>
    <col min="9" max="9" width="10.42578125" style="3" bestFit="1" customWidth="1"/>
    <col min="10" max="10" width="10.5703125" style="3" bestFit="1" customWidth="1"/>
    <col min="11" max="11" width="10.28515625" style="3" bestFit="1" customWidth="1"/>
    <col min="12" max="12" width="10.5703125" style="3" bestFit="1" customWidth="1"/>
    <col min="13" max="13" width="8.140625" style="3" bestFit="1" customWidth="1"/>
    <col min="14" max="14" width="8" style="3" bestFit="1" customWidth="1"/>
    <col min="15" max="15" width="9.42578125" style="3" bestFit="1" customWidth="1"/>
    <col min="16" max="16" width="7.85546875" style="3" bestFit="1" customWidth="1"/>
    <col min="17" max="17" width="8.28515625" style="3" bestFit="1" customWidth="1"/>
    <col min="18" max="18" width="9" style="3" bestFit="1" customWidth="1"/>
    <col min="19" max="19" width="11.28515625" style="3" bestFit="1" customWidth="1"/>
    <col min="20" max="20" width="8.85546875" style="3" bestFit="1" customWidth="1"/>
    <col min="21" max="21" width="9" style="3" bestFit="1" customWidth="1"/>
    <col min="22" max="22" width="11.42578125" style="3" bestFit="1" customWidth="1"/>
    <col min="23" max="23" width="9" style="3" bestFit="1" customWidth="1"/>
    <col min="24" max="24" width="2.7109375" style="3" customWidth="1"/>
    <col min="25" max="26" width="11.42578125" style="3" bestFit="1" customWidth="1"/>
    <col min="27" max="27" width="2.7109375" style="3" customWidth="1"/>
    <col min="28" max="42" width="2" style="3" bestFit="1" customWidth="1"/>
    <col min="43" max="47" width="2" style="3" customWidth="1"/>
    <col min="48" max="48" width="2.7109375" style="3" customWidth="1"/>
    <col min="49" max="50" width="5.42578125" style="3" bestFit="1" customWidth="1"/>
  </cols>
  <sheetData>
    <row r="1" spans="1:50" ht="15.75" x14ac:dyDescent="0.25">
      <c r="A1" s="24" t="s">
        <v>445</v>
      </c>
      <c r="B1" s="25"/>
    </row>
    <row r="2" spans="1:50" ht="15.75" thickBot="1" x14ac:dyDescent="0.3">
      <c r="A2" s="2"/>
      <c r="B2" s="2" t="s">
        <v>0</v>
      </c>
      <c r="C2" s="2" t="s">
        <v>1</v>
      </c>
      <c r="Y2" s="2" t="s">
        <v>1</v>
      </c>
    </row>
    <row r="3" spans="1:50" x14ac:dyDescent="0.25">
      <c r="A3" s="23" t="s">
        <v>73</v>
      </c>
      <c r="B3" s="26">
        <f t="shared" ref="B3:B39" si="0">SUM(AB3:AU3)</f>
        <v>8</v>
      </c>
      <c r="C3" s="27">
        <f t="shared" ref="C3:C39" si="1">COUNT(AW3:AX3)</f>
        <v>1</v>
      </c>
      <c r="D3" s="28" t="s">
        <v>470</v>
      </c>
      <c r="E3" s="4" t="s">
        <v>471</v>
      </c>
      <c r="F3" s="4" t="s">
        <v>472</v>
      </c>
      <c r="G3" s="4" t="s">
        <v>473</v>
      </c>
      <c r="H3" s="4" t="s">
        <v>474</v>
      </c>
      <c r="I3" s="4" t="s">
        <v>475</v>
      </c>
      <c r="J3" s="4" t="s">
        <v>436</v>
      </c>
      <c r="K3" s="4" t="s">
        <v>476</v>
      </c>
      <c r="L3" s="4" t="s">
        <v>477</v>
      </c>
      <c r="M3" s="4" t="s">
        <v>266</v>
      </c>
      <c r="N3" s="4" t="s">
        <v>426</v>
      </c>
      <c r="O3" s="4" t="s">
        <v>239</v>
      </c>
      <c r="P3" s="4" t="s">
        <v>478</v>
      </c>
      <c r="Q3" s="4" t="s">
        <v>479</v>
      </c>
      <c r="R3" s="4" t="s">
        <v>135</v>
      </c>
      <c r="S3" s="4" t="s">
        <v>480</v>
      </c>
      <c r="T3" s="4" t="s">
        <v>165</v>
      </c>
      <c r="U3" s="4" t="s">
        <v>481</v>
      </c>
      <c r="V3" s="4" t="s">
        <v>112</v>
      </c>
      <c r="W3" s="4" t="s">
        <v>442</v>
      </c>
      <c r="Y3" s="40" t="s">
        <v>112</v>
      </c>
      <c r="Z3" s="4" t="s">
        <v>478</v>
      </c>
      <c r="AB3" s="3">
        <f t="shared" ref="AB3:AB39" si="2">IF(D3=$D$41,1,0)</f>
        <v>1</v>
      </c>
      <c r="AC3" s="3">
        <f t="shared" ref="AC3:AC39" si="3">IF(E3=$E$41,1,0)</f>
        <v>1</v>
      </c>
      <c r="AD3" s="3">
        <f t="shared" ref="AD3:AD39" si="4">IF(F3=$F$41,1,0)</f>
        <v>0</v>
      </c>
      <c r="AE3" s="3">
        <f t="shared" ref="AE3:AE39" si="5">IF(G3=$G$41,1,0)</f>
        <v>1</v>
      </c>
      <c r="AF3" s="3">
        <f t="shared" ref="AF3:AF39" si="6">IF(H3=$H$41,1,0)</f>
        <v>0</v>
      </c>
      <c r="AG3" s="3">
        <f t="shared" ref="AG3:AG39" si="7">IF(I3=$I$41,1,0)</f>
        <v>0</v>
      </c>
      <c r="AH3" s="3">
        <f t="shared" ref="AH3:AH39" si="8">IF(J3=$J$41,1,0)</f>
        <v>1</v>
      </c>
      <c r="AI3" s="3">
        <f t="shared" ref="AI3:AI39" si="9">IF(K3=$K$41,1,0)</f>
        <v>0</v>
      </c>
      <c r="AJ3" s="3">
        <f t="shared" ref="AJ3:AJ39" si="10">IF(L3=$L$41,1,0)</f>
        <v>0</v>
      </c>
      <c r="AK3" s="3">
        <f t="shared" ref="AK3:AK39" si="11">IF(M3=$M$41,1,0)</f>
        <v>0</v>
      </c>
      <c r="AL3" s="3">
        <f t="shared" ref="AL3:AL39" si="12">IF(N3=$N$41,1,0)</f>
        <v>0</v>
      </c>
      <c r="AM3" s="3">
        <f t="shared" ref="AM3:AM39" si="13">IF(O3=$O$41,1,0)</f>
        <v>0</v>
      </c>
      <c r="AN3" s="3">
        <f t="shared" ref="AN3:AN39" si="14">IF(P3=$P$41,1,0)</f>
        <v>1</v>
      </c>
      <c r="AO3" s="3">
        <f t="shared" ref="AO3:AO39" si="15">IF(Q3=$Q$41,1,0)</f>
        <v>1</v>
      </c>
      <c r="AP3" s="3">
        <f t="shared" ref="AP3:AP39" si="16">IF(R3=$R$41,1,0)</f>
        <v>1</v>
      </c>
      <c r="AQ3" s="3">
        <f t="shared" ref="AQ3:AQ39" si="17">IF(S3=$S$41,1,0)</f>
        <v>0</v>
      </c>
      <c r="AR3" s="3">
        <f t="shared" ref="AR3:AR39" si="18">IF(T3=$T$41,1,0)</f>
        <v>0</v>
      </c>
      <c r="AS3" s="3">
        <f t="shared" ref="AS3:AS39" si="19">IF(U3=$U$41,1,0)</f>
        <v>0</v>
      </c>
      <c r="AT3" s="3">
        <f t="shared" ref="AT3:AT39" si="20">IF(V3=$V$41,1,0)</f>
        <v>0</v>
      </c>
      <c r="AU3" s="3">
        <f t="shared" ref="AU3:AU39" si="21">IF(W3=$W$41,1,0)</f>
        <v>1</v>
      </c>
      <c r="AW3" s="3" t="e">
        <f t="shared" ref="AW3:AW39" si="22">HLOOKUP(Y3,$D$41:$W$42,2,FALSE)</f>
        <v>#N/A</v>
      </c>
      <c r="AX3" s="3">
        <f t="shared" ref="AX3:AX39" si="23">HLOOKUP(Z3,$D$41:$W$42,2,FALSE)</f>
        <v>1</v>
      </c>
    </row>
    <row r="4" spans="1:50" x14ac:dyDescent="0.25">
      <c r="A4" s="8" t="s">
        <v>61</v>
      </c>
      <c r="B4" s="4">
        <f t="shared" si="0"/>
        <v>6</v>
      </c>
      <c r="C4" s="5">
        <f t="shared" si="1"/>
        <v>0</v>
      </c>
      <c r="D4" s="28" t="s">
        <v>470</v>
      </c>
      <c r="E4" s="4" t="s">
        <v>471</v>
      </c>
      <c r="F4" s="4" t="s">
        <v>472</v>
      </c>
      <c r="G4" s="4" t="s">
        <v>473</v>
      </c>
      <c r="H4" s="4" t="s">
        <v>474</v>
      </c>
      <c r="I4" s="4" t="s">
        <v>482</v>
      </c>
      <c r="J4" s="4" t="s">
        <v>288</v>
      </c>
      <c r="K4" s="4" t="s">
        <v>476</v>
      </c>
      <c r="L4" s="4" t="s">
        <v>477</v>
      </c>
      <c r="M4" s="4" t="s">
        <v>266</v>
      </c>
      <c r="N4" s="4" t="s">
        <v>426</v>
      </c>
      <c r="O4" s="4" t="s">
        <v>239</v>
      </c>
      <c r="P4" s="4" t="s">
        <v>478</v>
      </c>
      <c r="Q4" s="4" t="s">
        <v>479</v>
      </c>
      <c r="R4" s="4" t="s">
        <v>483</v>
      </c>
      <c r="S4" s="4" t="s">
        <v>480</v>
      </c>
      <c r="T4" s="4" t="s">
        <v>165</v>
      </c>
      <c r="U4" s="4" t="s">
        <v>481</v>
      </c>
      <c r="V4" s="4" t="s">
        <v>112</v>
      </c>
      <c r="W4" s="4" t="s">
        <v>484</v>
      </c>
      <c r="Y4" s="40" t="s">
        <v>481</v>
      </c>
      <c r="Z4" s="40" t="s">
        <v>165</v>
      </c>
      <c r="AB4" s="3">
        <f t="shared" si="2"/>
        <v>1</v>
      </c>
      <c r="AC4" s="3">
        <f t="shared" si="3"/>
        <v>1</v>
      </c>
      <c r="AD4" s="3">
        <f t="shared" si="4"/>
        <v>0</v>
      </c>
      <c r="AE4" s="3">
        <f t="shared" si="5"/>
        <v>1</v>
      </c>
      <c r="AF4" s="3">
        <f t="shared" si="6"/>
        <v>0</v>
      </c>
      <c r="AG4" s="3">
        <f t="shared" si="7"/>
        <v>1</v>
      </c>
      <c r="AH4" s="3">
        <f t="shared" si="8"/>
        <v>0</v>
      </c>
      <c r="AI4" s="3">
        <f t="shared" si="9"/>
        <v>0</v>
      </c>
      <c r="AJ4" s="3">
        <f t="shared" si="10"/>
        <v>0</v>
      </c>
      <c r="AK4" s="3">
        <f t="shared" si="11"/>
        <v>0</v>
      </c>
      <c r="AL4" s="3">
        <f t="shared" si="12"/>
        <v>0</v>
      </c>
      <c r="AM4" s="3">
        <f t="shared" si="13"/>
        <v>0</v>
      </c>
      <c r="AN4" s="3">
        <f t="shared" si="14"/>
        <v>1</v>
      </c>
      <c r="AO4" s="3">
        <f t="shared" si="15"/>
        <v>1</v>
      </c>
      <c r="AP4" s="3">
        <f t="shared" si="16"/>
        <v>0</v>
      </c>
      <c r="AQ4" s="3">
        <f t="shared" si="17"/>
        <v>0</v>
      </c>
      <c r="AR4" s="3">
        <f t="shared" si="18"/>
        <v>0</v>
      </c>
      <c r="AS4" s="3">
        <f t="shared" si="19"/>
        <v>0</v>
      </c>
      <c r="AT4" s="3">
        <f t="shared" si="20"/>
        <v>0</v>
      </c>
      <c r="AU4" s="3">
        <f t="shared" si="21"/>
        <v>0</v>
      </c>
      <c r="AW4" s="3" t="e">
        <f t="shared" si="22"/>
        <v>#N/A</v>
      </c>
      <c r="AX4" s="3" t="e">
        <f t="shared" si="23"/>
        <v>#N/A</v>
      </c>
    </row>
    <row r="5" spans="1:50" x14ac:dyDescent="0.25">
      <c r="A5" s="8" t="s">
        <v>80</v>
      </c>
      <c r="B5" s="4">
        <f t="shared" si="0"/>
        <v>10</v>
      </c>
      <c r="C5" s="5">
        <f t="shared" si="1"/>
        <v>0</v>
      </c>
      <c r="D5" s="28" t="s">
        <v>470</v>
      </c>
      <c r="E5" s="4" t="s">
        <v>471</v>
      </c>
      <c r="F5" s="4" t="s">
        <v>472</v>
      </c>
      <c r="G5" s="4" t="s">
        <v>473</v>
      </c>
      <c r="H5" s="4" t="s">
        <v>474</v>
      </c>
      <c r="I5" s="4" t="s">
        <v>482</v>
      </c>
      <c r="J5" s="4" t="s">
        <v>436</v>
      </c>
      <c r="K5" s="4" t="s">
        <v>476</v>
      </c>
      <c r="L5" s="4" t="s">
        <v>477</v>
      </c>
      <c r="M5" s="4" t="s">
        <v>418</v>
      </c>
      <c r="N5" s="4" t="s">
        <v>426</v>
      </c>
      <c r="O5" s="4" t="s">
        <v>485</v>
      </c>
      <c r="P5" s="4" t="s">
        <v>478</v>
      </c>
      <c r="Q5" s="4" t="s">
        <v>479</v>
      </c>
      <c r="R5" s="4" t="s">
        <v>483</v>
      </c>
      <c r="S5" s="4" t="s">
        <v>480</v>
      </c>
      <c r="T5" s="4" t="s">
        <v>486</v>
      </c>
      <c r="U5" s="4" t="s">
        <v>481</v>
      </c>
      <c r="V5" s="4" t="s">
        <v>112</v>
      </c>
      <c r="W5" s="4" t="s">
        <v>484</v>
      </c>
      <c r="Y5" s="40" t="s">
        <v>476</v>
      </c>
      <c r="Z5" s="40" t="s">
        <v>112</v>
      </c>
      <c r="AB5" s="3">
        <f t="shared" si="2"/>
        <v>1</v>
      </c>
      <c r="AC5" s="3">
        <f t="shared" si="3"/>
        <v>1</v>
      </c>
      <c r="AD5" s="3">
        <f t="shared" si="4"/>
        <v>0</v>
      </c>
      <c r="AE5" s="3">
        <f t="shared" si="5"/>
        <v>1</v>
      </c>
      <c r="AF5" s="3">
        <f t="shared" si="6"/>
        <v>0</v>
      </c>
      <c r="AG5" s="3">
        <f t="shared" si="7"/>
        <v>1</v>
      </c>
      <c r="AH5" s="3">
        <f t="shared" si="8"/>
        <v>1</v>
      </c>
      <c r="AI5" s="3">
        <f t="shared" si="9"/>
        <v>0</v>
      </c>
      <c r="AJ5" s="3">
        <f t="shared" si="10"/>
        <v>0</v>
      </c>
      <c r="AK5" s="3">
        <f t="shared" si="11"/>
        <v>1</v>
      </c>
      <c r="AL5" s="3">
        <f t="shared" si="12"/>
        <v>0</v>
      </c>
      <c r="AM5" s="3">
        <f t="shared" si="13"/>
        <v>1</v>
      </c>
      <c r="AN5" s="3">
        <f t="shared" si="14"/>
        <v>1</v>
      </c>
      <c r="AO5" s="3">
        <f t="shared" si="15"/>
        <v>1</v>
      </c>
      <c r="AP5" s="3">
        <f t="shared" si="16"/>
        <v>0</v>
      </c>
      <c r="AQ5" s="3">
        <f t="shared" si="17"/>
        <v>0</v>
      </c>
      <c r="AR5" s="3">
        <f t="shared" si="18"/>
        <v>1</v>
      </c>
      <c r="AS5" s="3">
        <f t="shared" si="19"/>
        <v>0</v>
      </c>
      <c r="AT5" s="3">
        <f t="shared" si="20"/>
        <v>0</v>
      </c>
      <c r="AU5" s="3">
        <f t="shared" si="21"/>
        <v>0</v>
      </c>
      <c r="AW5" s="3" t="e">
        <f t="shared" si="22"/>
        <v>#N/A</v>
      </c>
      <c r="AX5" s="3" t="e">
        <f t="shared" si="23"/>
        <v>#N/A</v>
      </c>
    </row>
    <row r="6" spans="1:50" x14ac:dyDescent="0.25">
      <c r="A6" s="8" t="s">
        <v>66</v>
      </c>
      <c r="B6" s="4">
        <f t="shared" si="0"/>
        <v>10</v>
      </c>
      <c r="C6" s="5">
        <f t="shared" si="1"/>
        <v>0</v>
      </c>
      <c r="D6" s="28" t="s">
        <v>470</v>
      </c>
      <c r="E6" s="4" t="s">
        <v>471</v>
      </c>
      <c r="F6" s="4" t="s">
        <v>472</v>
      </c>
      <c r="G6" s="4" t="s">
        <v>473</v>
      </c>
      <c r="H6" s="4" t="s">
        <v>474</v>
      </c>
      <c r="I6" s="4" t="s">
        <v>482</v>
      </c>
      <c r="J6" s="4" t="s">
        <v>436</v>
      </c>
      <c r="K6" s="4" t="s">
        <v>476</v>
      </c>
      <c r="L6" s="4" t="s">
        <v>477</v>
      </c>
      <c r="M6" s="4" t="s">
        <v>266</v>
      </c>
      <c r="N6" s="4" t="s">
        <v>426</v>
      </c>
      <c r="O6" s="4" t="s">
        <v>485</v>
      </c>
      <c r="P6" s="4" t="s">
        <v>478</v>
      </c>
      <c r="Q6" s="4" t="s">
        <v>479</v>
      </c>
      <c r="R6" s="4" t="s">
        <v>483</v>
      </c>
      <c r="S6" s="4" t="s">
        <v>480</v>
      </c>
      <c r="T6" s="4" t="s">
        <v>486</v>
      </c>
      <c r="U6" s="4" t="s">
        <v>481</v>
      </c>
      <c r="V6" s="4" t="s">
        <v>112</v>
      </c>
      <c r="W6" s="4" t="s">
        <v>442</v>
      </c>
      <c r="Y6" s="40" t="s">
        <v>483</v>
      </c>
      <c r="Z6" s="40" t="s">
        <v>481</v>
      </c>
      <c r="AB6" s="3">
        <f t="shared" si="2"/>
        <v>1</v>
      </c>
      <c r="AC6" s="3">
        <f t="shared" si="3"/>
        <v>1</v>
      </c>
      <c r="AD6" s="3">
        <f t="shared" si="4"/>
        <v>0</v>
      </c>
      <c r="AE6" s="3">
        <f t="shared" si="5"/>
        <v>1</v>
      </c>
      <c r="AF6" s="3">
        <f t="shared" si="6"/>
        <v>0</v>
      </c>
      <c r="AG6" s="3">
        <f t="shared" si="7"/>
        <v>1</v>
      </c>
      <c r="AH6" s="3">
        <f t="shared" si="8"/>
        <v>1</v>
      </c>
      <c r="AI6" s="3">
        <f t="shared" si="9"/>
        <v>0</v>
      </c>
      <c r="AJ6" s="3">
        <f t="shared" si="10"/>
        <v>0</v>
      </c>
      <c r="AK6" s="3">
        <f t="shared" si="11"/>
        <v>0</v>
      </c>
      <c r="AL6" s="3">
        <f t="shared" si="12"/>
        <v>0</v>
      </c>
      <c r="AM6" s="3">
        <f t="shared" si="13"/>
        <v>1</v>
      </c>
      <c r="AN6" s="3">
        <f t="shared" si="14"/>
        <v>1</v>
      </c>
      <c r="AO6" s="3">
        <f t="shared" si="15"/>
        <v>1</v>
      </c>
      <c r="AP6" s="3">
        <f t="shared" si="16"/>
        <v>0</v>
      </c>
      <c r="AQ6" s="3">
        <f t="shared" si="17"/>
        <v>0</v>
      </c>
      <c r="AR6" s="3">
        <f t="shared" si="18"/>
        <v>1</v>
      </c>
      <c r="AS6" s="3">
        <f t="shared" si="19"/>
        <v>0</v>
      </c>
      <c r="AT6" s="3">
        <f t="shared" si="20"/>
        <v>0</v>
      </c>
      <c r="AU6" s="3">
        <f t="shared" si="21"/>
        <v>1</v>
      </c>
      <c r="AW6" s="3" t="e">
        <f t="shared" si="22"/>
        <v>#N/A</v>
      </c>
      <c r="AX6" s="3" t="e">
        <f t="shared" si="23"/>
        <v>#N/A</v>
      </c>
    </row>
    <row r="7" spans="1:50" x14ac:dyDescent="0.25">
      <c r="A7" s="8" t="s">
        <v>76</v>
      </c>
      <c r="B7" s="4">
        <f t="shared" si="0"/>
        <v>11</v>
      </c>
      <c r="C7" s="5">
        <f t="shared" si="1"/>
        <v>2</v>
      </c>
      <c r="D7" s="28" t="s">
        <v>470</v>
      </c>
      <c r="E7" s="4" t="s">
        <v>218</v>
      </c>
      <c r="F7" s="4" t="s">
        <v>127</v>
      </c>
      <c r="G7" s="4" t="s">
        <v>473</v>
      </c>
      <c r="H7" s="4" t="s">
        <v>474</v>
      </c>
      <c r="I7" s="4" t="s">
        <v>482</v>
      </c>
      <c r="J7" s="4" t="s">
        <v>288</v>
      </c>
      <c r="K7" s="4" t="s">
        <v>476</v>
      </c>
      <c r="L7" s="4" t="s">
        <v>292</v>
      </c>
      <c r="M7" s="4" t="s">
        <v>418</v>
      </c>
      <c r="N7" s="4" t="s">
        <v>426</v>
      </c>
      <c r="O7" s="4" t="s">
        <v>485</v>
      </c>
      <c r="P7" s="4" t="s">
        <v>271</v>
      </c>
      <c r="Q7" s="4" t="s">
        <v>479</v>
      </c>
      <c r="R7" s="4" t="s">
        <v>135</v>
      </c>
      <c r="S7" s="4" t="s">
        <v>480</v>
      </c>
      <c r="T7" s="4" t="s">
        <v>165</v>
      </c>
      <c r="U7" s="4" t="s">
        <v>243</v>
      </c>
      <c r="V7" s="4" t="s">
        <v>279</v>
      </c>
      <c r="W7" s="4" t="s">
        <v>484</v>
      </c>
      <c r="Y7" s="4" t="s">
        <v>470</v>
      </c>
      <c r="Z7" s="4" t="s">
        <v>479</v>
      </c>
      <c r="AB7" s="3">
        <f t="shared" si="2"/>
        <v>1</v>
      </c>
      <c r="AC7" s="3">
        <f t="shared" si="3"/>
        <v>0</v>
      </c>
      <c r="AD7" s="3">
        <f t="shared" si="4"/>
        <v>1</v>
      </c>
      <c r="AE7" s="3">
        <f t="shared" si="5"/>
        <v>1</v>
      </c>
      <c r="AF7" s="3">
        <f t="shared" si="6"/>
        <v>0</v>
      </c>
      <c r="AG7" s="3">
        <f t="shared" si="7"/>
        <v>1</v>
      </c>
      <c r="AH7" s="3">
        <f t="shared" si="8"/>
        <v>0</v>
      </c>
      <c r="AI7" s="3">
        <f t="shared" si="9"/>
        <v>0</v>
      </c>
      <c r="AJ7" s="3">
        <f t="shared" si="10"/>
        <v>1</v>
      </c>
      <c r="AK7" s="3">
        <f t="shared" si="11"/>
        <v>1</v>
      </c>
      <c r="AL7" s="3">
        <f t="shared" si="12"/>
        <v>0</v>
      </c>
      <c r="AM7" s="3">
        <f t="shared" si="13"/>
        <v>1</v>
      </c>
      <c r="AN7" s="3">
        <f t="shared" si="14"/>
        <v>0</v>
      </c>
      <c r="AO7" s="3">
        <f t="shared" si="15"/>
        <v>1</v>
      </c>
      <c r="AP7" s="3">
        <f t="shared" si="16"/>
        <v>1</v>
      </c>
      <c r="AQ7" s="3">
        <f t="shared" si="17"/>
        <v>0</v>
      </c>
      <c r="AR7" s="3">
        <f t="shared" si="18"/>
        <v>0</v>
      </c>
      <c r="AS7" s="3">
        <f t="shared" si="19"/>
        <v>1</v>
      </c>
      <c r="AT7" s="3">
        <f t="shared" si="20"/>
        <v>1</v>
      </c>
      <c r="AU7" s="3">
        <f t="shared" si="21"/>
        <v>0</v>
      </c>
      <c r="AW7" s="3">
        <f t="shared" si="22"/>
        <v>1</v>
      </c>
      <c r="AX7" s="3">
        <f t="shared" si="23"/>
        <v>1</v>
      </c>
    </row>
    <row r="8" spans="1:50" x14ac:dyDescent="0.25">
      <c r="A8" s="8" t="s">
        <v>186</v>
      </c>
      <c r="B8" s="4">
        <f t="shared" si="0"/>
        <v>9</v>
      </c>
      <c r="C8" s="5">
        <f t="shared" si="1"/>
        <v>1</v>
      </c>
      <c r="D8" s="28" t="s">
        <v>487</v>
      </c>
      <c r="E8" s="4" t="s">
        <v>471</v>
      </c>
      <c r="F8" s="4" t="s">
        <v>127</v>
      </c>
      <c r="G8" s="4" t="s">
        <v>222</v>
      </c>
      <c r="H8" s="4" t="s">
        <v>474</v>
      </c>
      <c r="I8" s="4" t="s">
        <v>482</v>
      </c>
      <c r="J8" s="4" t="s">
        <v>288</v>
      </c>
      <c r="K8" s="4" t="s">
        <v>263</v>
      </c>
      <c r="L8" s="4" t="s">
        <v>477</v>
      </c>
      <c r="M8" s="4" t="s">
        <v>418</v>
      </c>
      <c r="N8" s="4" t="s">
        <v>426</v>
      </c>
      <c r="O8" s="4" t="s">
        <v>485</v>
      </c>
      <c r="P8" s="4" t="s">
        <v>271</v>
      </c>
      <c r="Q8" s="4" t="s">
        <v>479</v>
      </c>
      <c r="R8" s="4" t="s">
        <v>483</v>
      </c>
      <c r="S8" s="4" t="s">
        <v>194</v>
      </c>
      <c r="T8" s="4" t="s">
        <v>486</v>
      </c>
      <c r="U8" s="4" t="s">
        <v>481</v>
      </c>
      <c r="V8" s="4" t="s">
        <v>112</v>
      </c>
      <c r="W8" s="4" t="s">
        <v>484</v>
      </c>
      <c r="Y8" s="4" t="s">
        <v>479</v>
      </c>
      <c r="Z8" s="40" t="s">
        <v>487</v>
      </c>
      <c r="AB8" s="3">
        <f t="shared" si="2"/>
        <v>0</v>
      </c>
      <c r="AC8" s="3">
        <f t="shared" si="3"/>
        <v>1</v>
      </c>
      <c r="AD8" s="3">
        <f t="shared" si="4"/>
        <v>1</v>
      </c>
      <c r="AE8" s="3">
        <f t="shared" si="5"/>
        <v>0</v>
      </c>
      <c r="AF8" s="3">
        <f t="shared" si="6"/>
        <v>0</v>
      </c>
      <c r="AG8" s="3">
        <f t="shared" si="7"/>
        <v>1</v>
      </c>
      <c r="AH8" s="3">
        <f t="shared" si="8"/>
        <v>0</v>
      </c>
      <c r="AI8" s="3">
        <f t="shared" si="9"/>
        <v>1</v>
      </c>
      <c r="AJ8" s="3">
        <f t="shared" si="10"/>
        <v>0</v>
      </c>
      <c r="AK8" s="3">
        <f t="shared" si="11"/>
        <v>1</v>
      </c>
      <c r="AL8" s="3">
        <f t="shared" si="12"/>
        <v>0</v>
      </c>
      <c r="AM8" s="3">
        <f t="shared" si="13"/>
        <v>1</v>
      </c>
      <c r="AN8" s="3">
        <f t="shared" si="14"/>
        <v>0</v>
      </c>
      <c r="AO8" s="3">
        <f t="shared" si="15"/>
        <v>1</v>
      </c>
      <c r="AP8" s="3">
        <f t="shared" si="16"/>
        <v>0</v>
      </c>
      <c r="AQ8" s="3">
        <f t="shared" si="17"/>
        <v>1</v>
      </c>
      <c r="AR8" s="3">
        <f t="shared" si="18"/>
        <v>1</v>
      </c>
      <c r="AS8" s="3">
        <f t="shared" si="19"/>
        <v>0</v>
      </c>
      <c r="AT8" s="3">
        <f t="shared" si="20"/>
        <v>0</v>
      </c>
      <c r="AU8" s="3">
        <f t="shared" si="21"/>
        <v>0</v>
      </c>
      <c r="AW8" s="3">
        <f t="shared" si="22"/>
        <v>1</v>
      </c>
      <c r="AX8" s="3" t="e">
        <f t="shared" si="23"/>
        <v>#N/A</v>
      </c>
    </row>
    <row r="9" spans="1:50" x14ac:dyDescent="0.25">
      <c r="A9" s="8" t="s">
        <v>69</v>
      </c>
      <c r="B9" s="4">
        <f t="shared" si="0"/>
        <v>10</v>
      </c>
      <c r="C9" s="5">
        <f t="shared" si="1"/>
        <v>1</v>
      </c>
      <c r="D9" s="28" t="s">
        <v>470</v>
      </c>
      <c r="E9" s="4" t="s">
        <v>471</v>
      </c>
      <c r="F9" s="4" t="s">
        <v>472</v>
      </c>
      <c r="G9" s="4" t="s">
        <v>473</v>
      </c>
      <c r="H9" s="4" t="s">
        <v>326</v>
      </c>
      <c r="I9" s="4" t="s">
        <v>482</v>
      </c>
      <c r="J9" s="4" t="s">
        <v>436</v>
      </c>
      <c r="K9" s="4" t="s">
        <v>476</v>
      </c>
      <c r="L9" s="4" t="s">
        <v>477</v>
      </c>
      <c r="M9" s="4" t="s">
        <v>266</v>
      </c>
      <c r="N9" s="4" t="s">
        <v>426</v>
      </c>
      <c r="O9" s="4" t="s">
        <v>485</v>
      </c>
      <c r="P9" s="4" t="s">
        <v>271</v>
      </c>
      <c r="Q9" s="4" t="s">
        <v>479</v>
      </c>
      <c r="R9" s="4" t="s">
        <v>483</v>
      </c>
      <c r="S9" s="4" t="s">
        <v>480</v>
      </c>
      <c r="T9" s="4" t="s">
        <v>486</v>
      </c>
      <c r="U9" s="4" t="s">
        <v>481</v>
      </c>
      <c r="V9" s="4" t="s">
        <v>279</v>
      </c>
      <c r="W9" s="4" t="s">
        <v>484</v>
      </c>
      <c r="Y9" s="40" t="s">
        <v>481</v>
      </c>
      <c r="Z9" s="4" t="s">
        <v>471</v>
      </c>
      <c r="AB9" s="3">
        <f t="shared" si="2"/>
        <v>1</v>
      </c>
      <c r="AC9" s="3">
        <f t="shared" si="3"/>
        <v>1</v>
      </c>
      <c r="AD9" s="3">
        <f t="shared" si="4"/>
        <v>0</v>
      </c>
      <c r="AE9" s="3">
        <f t="shared" si="5"/>
        <v>1</v>
      </c>
      <c r="AF9" s="3">
        <f t="shared" si="6"/>
        <v>1</v>
      </c>
      <c r="AG9" s="3">
        <f t="shared" si="7"/>
        <v>1</v>
      </c>
      <c r="AH9" s="3">
        <f t="shared" si="8"/>
        <v>1</v>
      </c>
      <c r="AI9" s="3">
        <f t="shared" si="9"/>
        <v>0</v>
      </c>
      <c r="AJ9" s="3">
        <f t="shared" si="10"/>
        <v>0</v>
      </c>
      <c r="AK9" s="3">
        <f t="shared" si="11"/>
        <v>0</v>
      </c>
      <c r="AL9" s="3">
        <f t="shared" si="12"/>
        <v>0</v>
      </c>
      <c r="AM9" s="3">
        <f t="shared" si="13"/>
        <v>1</v>
      </c>
      <c r="AN9" s="3">
        <f t="shared" si="14"/>
        <v>0</v>
      </c>
      <c r="AO9" s="3">
        <f t="shared" si="15"/>
        <v>1</v>
      </c>
      <c r="AP9" s="3">
        <f t="shared" si="16"/>
        <v>0</v>
      </c>
      <c r="AQ9" s="3">
        <f t="shared" si="17"/>
        <v>0</v>
      </c>
      <c r="AR9" s="3">
        <f t="shared" si="18"/>
        <v>1</v>
      </c>
      <c r="AS9" s="3">
        <f t="shared" si="19"/>
        <v>0</v>
      </c>
      <c r="AT9" s="3">
        <f t="shared" si="20"/>
        <v>1</v>
      </c>
      <c r="AU9" s="3">
        <f t="shared" si="21"/>
        <v>0</v>
      </c>
      <c r="AW9" s="3" t="e">
        <f t="shared" si="22"/>
        <v>#N/A</v>
      </c>
      <c r="AX9" s="3">
        <f t="shared" si="23"/>
        <v>1</v>
      </c>
    </row>
    <row r="10" spans="1:50" x14ac:dyDescent="0.25">
      <c r="A10" s="8" t="s">
        <v>81</v>
      </c>
      <c r="B10" s="4">
        <f t="shared" si="0"/>
        <v>10</v>
      </c>
      <c r="C10" s="5">
        <f t="shared" si="1"/>
        <v>1</v>
      </c>
      <c r="D10" s="28" t="s">
        <v>470</v>
      </c>
      <c r="E10" s="4" t="s">
        <v>471</v>
      </c>
      <c r="F10" s="4" t="s">
        <v>472</v>
      </c>
      <c r="G10" s="4" t="s">
        <v>473</v>
      </c>
      <c r="H10" s="4" t="s">
        <v>474</v>
      </c>
      <c r="I10" s="4" t="s">
        <v>482</v>
      </c>
      <c r="J10" s="4" t="s">
        <v>436</v>
      </c>
      <c r="K10" s="4" t="s">
        <v>476</v>
      </c>
      <c r="L10" s="4" t="s">
        <v>477</v>
      </c>
      <c r="M10" s="4" t="s">
        <v>418</v>
      </c>
      <c r="N10" s="4" t="s">
        <v>426</v>
      </c>
      <c r="O10" s="4" t="s">
        <v>485</v>
      </c>
      <c r="P10" s="4" t="s">
        <v>478</v>
      </c>
      <c r="Q10" s="4" t="s">
        <v>479</v>
      </c>
      <c r="R10" s="4" t="s">
        <v>483</v>
      </c>
      <c r="S10" s="4" t="s">
        <v>480</v>
      </c>
      <c r="T10" s="4" t="s">
        <v>486</v>
      </c>
      <c r="U10" s="4" t="s">
        <v>481</v>
      </c>
      <c r="V10" s="4" t="s">
        <v>112</v>
      </c>
      <c r="W10" s="4" t="s">
        <v>484</v>
      </c>
      <c r="Y10" s="40" t="s">
        <v>474</v>
      </c>
      <c r="Z10" s="4" t="s">
        <v>482</v>
      </c>
      <c r="AB10" s="3">
        <f t="shared" si="2"/>
        <v>1</v>
      </c>
      <c r="AC10" s="3">
        <f t="shared" si="3"/>
        <v>1</v>
      </c>
      <c r="AD10" s="3">
        <f t="shared" si="4"/>
        <v>0</v>
      </c>
      <c r="AE10" s="3">
        <f t="shared" si="5"/>
        <v>1</v>
      </c>
      <c r="AF10" s="3">
        <f t="shared" si="6"/>
        <v>0</v>
      </c>
      <c r="AG10" s="3">
        <f t="shared" si="7"/>
        <v>1</v>
      </c>
      <c r="AH10" s="3">
        <f t="shared" si="8"/>
        <v>1</v>
      </c>
      <c r="AI10" s="3">
        <f t="shared" si="9"/>
        <v>0</v>
      </c>
      <c r="AJ10" s="3">
        <f t="shared" si="10"/>
        <v>0</v>
      </c>
      <c r="AK10" s="3">
        <f t="shared" si="11"/>
        <v>1</v>
      </c>
      <c r="AL10" s="3">
        <f t="shared" si="12"/>
        <v>0</v>
      </c>
      <c r="AM10" s="3">
        <f t="shared" si="13"/>
        <v>1</v>
      </c>
      <c r="AN10" s="3">
        <f t="shared" si="14"/>
        <v>1</v>
      </c>
      <c r="AO10" s="3">
        <f t="shared" si="15"/>
        <v>1</v>
      </c>
      <c r="AP10" s="3">
        <f t="shared" si="16"/>
        <v>0</v>
      </c>
      <c r="AQ10" s="3">
        <f t="shared" si="17"/>
        <v>0</v>
      </c>
      <c r="AR10" s="3">
        <f t="shared" si="18"/>
        <v>1</v>
      </c>
      <c r="AS10" s="3">
        <f t="shared" si="19"/>
        <v>0</v>
      </c>
      <c r="AT10" s="3">
        <f t="shared" si="20"/>
        <v>0</v>
      </c>
      <c r="AU10" s="3">
        <f t="shared" si="21"/>
        <v>0</v>
      </c>
      <c r="AW10" s="3" t="e">
        <f t="shared" si="22"/>
        <v>#N/A</v>
      </c>
      <c r="AX10" s="3">
        <f t="shared" si="23"/>
        <v>1</v>
      </c>
    </row>
    <row r="11" spans="1:50" x14ac:dyDescent="0.25">
      <c r="A11" s="8" t="s">
        <v>74</v>
      </c>
      <c r="B11" s="4">
        <f t="shared" si="0"/>
        <v>10</v>
      </c>
      <c r="C11" s="5">
        <f t="shared" si="1"/>
        <v>0</v>
      </c>
      <c r="D11" s="28" t="s">
        <v>470</v>
      </c>
      <c r="E11" s="4" t="s">
        <v>471</v>
      </c>
      <c r="F11" s="4" t="s">
        <v>472</v>
      </c>
      <c r="G11" s="4" t="s">
        <v>473</v>
      </c>
      <c r="H11" s="4" t="s">
        <v>474</v>
      </c>
      <c r="I11" s="4" t="s">
        <v>482</v>
      </c>
      <c r="J11" s="4" t="s">
        <v>436</v>
      </c>
      <c r="K11" s="4" t="s">
        <v>263</v>
      </c>
      <c r="L11" s="4" t="s">
        <v>477</v>
      </c>
      <c r="M11" s="4" t="s">
        <v>266</v>
      </c>
      <c r="N11" s="4" t="s">
        <v>426</v>
      </c>
      <c r="O11" s="4" t="s">
        <v>485</v>
      </c>
      <c r="P11" s="4" t="s">
        <v>478</v>
      </c>
      <c r="Q11" s="4" t="s">
        <v>479</v>
      </c>
      <c r="R11" s="4" t="s">
        <v>483</v>
      </c>
      <c r="S11" s="4" t="s">
        <v>480</v>
      </c>
      <c r="T11" s="4" t="s">
        <v>165</v>
      </c>
      <c r="U11" s="4" t="s">
        <v>481</v>
      </c>
      <c r="V11" s="4" t="s">
        <v>112</v>
      </c>
      <c r="W11" s="4" t="s">
        <v>442</v>
      </c>
      <c r="Y11" s="40" t="s">
        <v>266</v>
      </c>
      <c r="Z11" s="40" t="s">
        <v>472</v>
      </c>
      <c r="AB11" s="3">
        <f t="shared" si="2"/>
        <v>1</v>
      </c>
      <c r="AC11" s="3">
        <f t="shared" si="3"/>
        <v>1</v>
      </c>
      <c r="AD11" s="3">
        <f t="shared" si="4"/>
        <v>0</v>
      </c>
      <c r="AE11" s="3">
        <f t="shared" si="5"/>
        <v>1</v>
      </c>
      <c r="AF11" s="3">
        <f t="shared" si="6"/>
        <v>0</v>
      </c>
      <c r="AG11" s="3">
        <f t="shared" si="7"/>
        <v>1</v>
      </c>
      <c r="AH11" s="3">
        <f t="shared" si="8"/>
        <v>1</v>
      </c>
      <c r="AI11" s="3">
        <f t="shared" si="9"/>
        <v>1</v>
      </c>
      <c r="AJ11" s="3">
        <f t="shared" si="10"/>
        <v>0</v>
      </c>
      <c r="AK11" s="3">
        <f t="shared" si="11"/>
        <v>0</v>
      </c>
      <c r="AL11" s="3">
        <f t="shared" si="12"/>
        <v>0</v>
      </c>
      <c r="AM11" s="3">
        <f t="shared" si="13"/>
        <v>1</v>
      </c>
      <c r="AN11" s="3">
        <f t="shared" si="14"/>
        <v>1</v>
      </c>
      <c r="AO11" s="3">
        <f t="shared" si="15"/>
        <v>1</v>
      </c>
      <c r="AP11" s="3">
        <f t="shared" si="16"/>
        <v>0</v>
      </c>
      <c r="AQ11" s="3">
        <f t="shared" si="17"/>
        <v>0</v>
      </c>
      <c r="AR11" s="3">
        <f t="shared" si="18"/>
        <v>0</v>
      </c>
      <c r="AS11" s="3">
        <f t="shared" si="19"/>
        <v>0</v>
      </c>
      <c r="AT11" s="3">
        <f t="shared" si="20"/>
        <v>0</v>
      </c>
      <c r="AU11" s="3">
        <f t="shared" si="21"/>
        <v>1</v>
      </c>
      <c r="AW11" s="3" t="e">
        <f t="shared" si="22"/>
        <v>#N/A</v>
      </c>
      <c r="AX11" s="3" t="e">
        <f t="shared" si="23"/>
        <v>#N/A</v>
      </c>
    </row>
    <row r="12" spans="1:50" x14ac:dyDescent="0.25">
      <c r="A12" s="8" t="s">
        <v>72</v>
      </c>
      <c r="B12" s="4">
        <f t="shared" si="0"/>
        <v>12</v>
      </c>
      <c r="C12" s="5">
        <f t="shared" si="1"/>
        <v>0</v>
      </c>
      <c r="D12" s="28" t="s">
        <v>487</v>
      </c>
      <c r="E12" s="4" t="s">
        <v>218</v>
      </c>
      <c r="F12" s="4" t="s">
        <v>127</v>
      </c>
      <c r="G12" s="4" t="s">
        <v>473</v>
      </c>
      <c r="H12" s="4" t="s">
        <v>326</v>
      </c>
      <c r="I12" s="4" t="s">
        <v>482</v>
      </c>
      <c r="J12" s="4" t="s">
        <v>436</v>
      </c>
      <c r="K12" s="4" t="s">
        <v>476</v>
      </c>
      <c r="L12" s="4" t="s">
        <v>477</v>
      </c>
      <c r="M12" s="4" t="s">
        <v>418</v>
      </c>
      <c r="N12" s="4" t="s">
        <v>426</v>
      </c>
      <c r="O12" s="4" t="s">
        <v>239</v>
      </c>
      <c r="P12" s="4" t="s">
        <v>271</v>
      </c>
      <c r="Q12" s="4" t="s">
        <v>479</v>
      </c>
      <c r="R12" s="4" t="s">
        <v>135</v>
      </c>
      <c r="S12" s="4" t="s">
        <v>194</v>
      </c>
      <c r="T12" s="4" t="s">
        <v>486</v>
      </c>
      <c r="U12" s="4" t="s">
        <v>481</v>
      </c>
      <c r="V12" s="4" t="s">
        <v>279</v>
      </c>
      <c r="W12" s="4" t="s">
        <v>442</v>
      </c>
      <c r="Y12" s="40" t="s">
        <v>487</v>
      </c>
      <c r="Z12" s="40" t="s">
        <v>218</v>
      </c>
      <c r="AB12" s="3">
        <f t="shared" si="2"/>
        <v>0</v>
      </c>
      <c r="AC12" s="3">
        <f t="shared" si="3"/>
        <v>0</v>
      </c>
      <c r="AD12" s="3">
        <f t="shared" si="4"/>
        <v>1</v>
      </c>
      <c r="AE12" s="3">
        <f t="shared" si="5"/>
        <v>1</v>
      </c>
      <c r="AF12" s="3">
        <f t="shared" si="6"/>
        <v>1</v>
      </c>
      <c r="AG12" s="3">
        <f t="shared" si="7"/>
        <v>1</v>
      </c>
      <c r="AH12" s="3">
        <f t="shared" si="8"/>
        <v>1</v>
      </c>
      <c r="AI12" s="3">
        <f t="shared" si="9"/>
        <v>0</v>
      </c>
      <c r="AJ12" s="3">
        <f t="shared" si="10"/>
        <v>0</v>
      </c>
      <c r="AK12" s="3">
        <f t="shared" si="11"/>
        <v>1</v>
      </c>
      <c r="AL12" s="3">
        <f t="shared" si="12"/>
        <v>0</v>
      </c>
      <c r="AM12" s="3">
        <f t="shared" si="13"/>
        <v>0</v>
      </c>
      <c r="AN12" s="3">
        <f t="shared" si="14"/>
        <v>0</v>
      </c>
      <c r="AO12" s="3">
        <f t="shared" si="15"/>
        <v>1</v>
      </c>
      <c r="AP12" s="3">
        <f t="shared" si="16"/>
        <v>1</v>
      </c>
      <c r="AQ12" s="3">
        <f t="shared" si="17"/>
        <v>1</v>
      </c>
      <c r="AR12" s="3">
        <f t="shared" si="18"/>
        <v>1</v>
      </c>
      <c r="AS12" s="3">
        <f t="shared" si="19"/>
        <v>0</v>
      </c>
      <c r="AT12" s="3">
        <f t="shared" si="20"/>
        <v>1</v>
      </c>
      <c r="AU12" s="3">
        <f t="shared" si="21"/>
        <v>1</v>
      </c>
      <c r="AW12" s="3" t="e">
        <f t="shared" si="22"/>
        <v>#N/A</v>
      </c>
      <c r="AX12" s="3" t="e">
        <f t="shared" si="23"/>
        <v>#N/A</v>
      </c>
    </row>
    <row r="13" spans="1:50" x14ac:dyDescent="0.25">
      <c r="A13" s="8" t="s">
        <v>63</v>
      </c>
      <c r="B13" s="4">
        <f t="shared" si="0"/>
        <v>8</v>
      </c>
      <c r="C13" s="5">
        <f t="shared" si="1"/>
        <v>0</v>
      </c>
      <c r="D13" s="28" t="s">
        <v>470</v>
      </c>
      <c r="E13" s="4" t="s">
        <v>471</v>
      </c>
      <c r="F13" s="4" t="s">
        <v>472</v>
      </c>
      <c r="G13" s="4" t="s">
        <v>473</v>
      </c>
      <c r="H13" s="4" t="s">
        <v>474</v>
      </c>
      <c r="I13" s="4" t="s">
        <v>482</v>
      </c>
      <c r="J13" s="4" t="s">
        <v>436</v>
      </c>
      <c r="K13" s="4" t="s">
        <v>476</v>
      </c>
      <c r="L13" s="4" t="s">
        <v>477</v>
      </c>
      <c r="M13" s="4" t="s">
        <v>266</v>
      </c>
      <c r="N13" s="4" t="s">
        <v>426</v>
      </c>
      <c r="O13" s="4" t="s">
        <v>485</v>
      </c>
      <c r="P13" s="4" t="s">
        <v>478</v>
      </c>
      <c r="Q13" s="4" t="s">
        <v>488</v>
      </c>
      <c r="R13" s="4" t="s">
        <v>483</v>
      </c>
      <c r="S13" s="4" t="s">
        <v>480</v>
      </c>
      <c r="T13" s="4" t="s">
        <v>486</v>
      </c>
      <c r="U13" s="4" t="s">
        <v>481</v>
      </c>
      <c r="V13" s="4" t="s">
        <v>112</v>
      </c>
      <c r="W13" s="4" t="s">
        <v>484</v>
      </c>
      <c r="Y13" s="40" t="s">
        <v>266</v>
      </c>
      <c r="Z13" s="40" t="s">
        <v>488</v>
      </c>
      <c r="AB13" s="3">
        <f t="shared" si="2"/>
        <v>1</v>
      </c>
      <c r="AC13" s="3">
        <f t="shared" si="3"/>
        <v>1</v>
      </c>
      <c r="AD13" s="3">
        <f t="shared" si="4"/>
        <v>0</v>
      </c>
      <c r="AE13" s="3">
        <f t="shared" si="5"/>
        <v>1</v>
      </c>
      <c r="AF13" s="3">
        <f t="shared" si="6"/>
        <v>0</v>
      </c>
      <c r="AG13" s="3">
        <f t="shared" si="7"/>
        <v>1</v>
      </c>
      <c r="AH13" s="3">
        <f t="shared" si="8"/>
        <v>1</v>
      </c>
      <c r="AI13" s="3">
        <f t="shared" si="9"/>
        <v>0</v>
      </c>
      <c r="AJ13" s="3">
        <f t="shared" si="10"/>
        <v>0</v>
      </c>
      <c r="AK13" s="3">
        <f t="shared" si="11"/>
        <v>0</v>
      </c>
      <c r="AL13" s="3">
        <f t="shared" si="12"/>
        <v>0</v>
      </c>
      <c r="AM13" s="3">
        <f t="shared" si="13"/>
        <v>1</v>
      </c>
      <c r="AN13" s="3">
        <f t="shared" si="14"/>
        <v>1</v>
      </c>
      <c r="AO13" s="3">
        <f t="shared" si="15"/>
        <v>0</v>
      </c>
      <c r="AP13" s="3">
        <f t="shared" si="16"/>
        <v>0</v>
      </c>
      <c r="AQ13" s="3">
        <f t="shared" si="17"/>
        <v>0</v>
      </c>
      <c r="AR13" s="3">
        <f t="shared" si="18"/>
        <v>1</v>
      </c>
      <c r="AS13" s="3">
        <f t="shared" si="19"/>
        <v>0</v>
      </c>
      <c r="AT13" s="3">
        <f t="shared" si="20"/>
        <v>0</v>
      </c>
      <c r="AU13" s="3">
        <f t="shared" si="21"/>
        <v>0</v>
      </c>
      <c r="AW13" s="3" t="e">
        <f t="shared" si="22"/>
        <v>#N/A</v>
      </c>
      <c r="AX13" s="3" t="e">
        <f t="shared" si="23"/>
        <v>#N/A</v>
      </c>
    </row>
    <row r="14" spans="1:50" x14ac:dyDescent="0.25">
      <c r="A14" s="8" t="s">
        <v>71</v>
      </c>
      <c r="B14" s="4">
        <f t="shared" si="0"/>
        <v>7</v>
      </c>
      <c r="C14" s="5">
        <f t="shared" si="1"/>
        <v>1</v>
      </c>
      <c r="D14" s="28" t="s">
        <v>487</v>
      </c>
      <c r="E14" s="4" t="s">
        <v>471</v>
      </c>
      <c r="F14" s="4" t="s">
        <v>472</v>
      </c>
      <c r="G14" s="4" t="s">
        <v>473</v>
      </c>
      <c r="H14" s="4" t="s">
        <v>326</v>
      </c>
      <c r="I14" s="4" t="s">
        <v>475</v>
      </c>
      <c r="J14" s="4" t="s">
        <v>436</v>
      </c>
      <c r="K14" s="4" t="s">
        <v>476</v>
      </c>
      <c r="L14" s="4" t="s">
        <v>477</v>
      </c>
      <c r="M14" s="4" t="s">
        <v>266</v>
      </c>
      <c r="N14" s="4" t="s">
        <v>426</v>
      </c>
      <c r="O14" s="4" t="s">
        <v>239</v>
      </c>
      <c r="P14" s="4" t="s">
        <v>478</v>
      </c>
      <c r="Q14" s="4" t="s">
        <v>488</v>
      </c>
      <c r="R14" s="4" t="s">
        <v>135</v>
      </c>
      <c r="S14" s="4" t="s">
        <v>480</v>
      </c>
      <c r="T14" s="4" t="s">
        <v>486</v>
      </c>
      <c r="U14" s="4" t="s">
        <v>481</v>
      </c>
      <c r="V14" s="4" t="s">
        <v>112</v>
      </c>
      <c r="W14" s="4" t="s">
        <v>484</v>
      </c>
      <c r="Y14" s="40" t="s">
        <v>481</v>
      </c>
      <c r="Z14" s="4" t="s">
        <v>486</v>
      </c>
      <c r="AB14" s="3">
        <f t="shared" si="2"/>
        <v>0</v>
      </c>
      <c r="AC14" s="3">
        <f t="shared" si="3"/>
        <v>1</v>
      </c>
      <c r="AD14" s="3">
        <f t="shared" si="4"/>
        <v>0</v>
      </c>
      <c r="AE14" s="3">
        <f t="shared" si="5"/>
        <v>1</v>
      </c>
      <c r="AF14" s="3">
        <f t="shared" si="6"/>
        <v>1</v>
      </c>
      <c r="AG14" s="3">
        <f t="shared" si="7"/>
        <v>0</v>
      </c>
      <c r="AH14" s="3">
        <f t="shared" si="8"/>
        <v>1</v>
      </c>
      <c r="AI14" s="3">
        <f t="shared" si="9"/>
        <v>0</v>
      </c>
      <c r="AJ14" s="3">
        <f t="shared" si="10"/>
        <v>0</v>
      </c>
      <c r="AK14" s="3">
        <f t="shared" si="11"/>
        <v>0</v>
      </c>
      <c r="AL14" s="3">
        <f t="shared" si="12"/>
        <v>0</v>
      </c>
      <c r="AM14" s="3">
        <f t="shared" si="13"/>
        <v>0</v>
      </c>
      <c r="AN14" s="3">
        <f t="shared" si="14"/>
        <v>1</v>
      </c>
      <c r="AO14" s="3">
        <f t="shared" si="15"/>
        <v>0</v>
      </c>
      <c r="AP14" s="3">
        <f t="shared" si="16"/>
        <v>1</v>
      </c>
      <c r="AQ14" s="3">
        <f t="shared" si="17"/>
        <v>0</v>
      </c>
      <c r="AR14" s="3">
        <f t="shared" si="18"/>
        <v>1</v>
      </c>
      <c r="AS14" s="3">
        <f t="shared" si="19"/>
        <v>0</v>
      </c>
      <c r="AT14" s="3">
        <f t="shared" si="20"/>
        <v>0</v>
      </c>
      <c r="AU14" s="3">
        <f t="shared" si="21"/>
        <v>0</v>
      </c>
      <c r="AW14" s="3" t="e">
        <f t="shared" si="22"/>
        <v>#N/A</v>
      </c>
      <c r="AX14" s="3">
        <f t="shared" si="23"/>
        <v>1</v>
      </c>
    </row>
    <row r="15" spans="1:50" x14ac:dyDescent="0.25">
      <c r="A15" s="8" t="s">
        <v>60</v>
      </c>
      <c r="B15" s="4">
        <f t="shared" si="0"/>
        <v>8</v>
      </c>
      <c r="C15" s="5">
        <f t="shared" si="1"/>
        <v>0</v>
      </c>
      <c r="D15" s="28" t="s">
        <v>487</v>
      </c>
      <c r="E15" s="4" t="s">
        <v>471</v>
      </c>
      <c r="F15" s="4" t="s">
        <v>472</v>
      </c>
      <c r="G15" s="4" t="s">
        <v>473</v>
      </c>
      <c r="H15" s="4" t="s">
        <v>474</v>
      </c>
      <c r="I15" s="4" t="s">
        <v>482</v>
      </c>
      <c r="J15" s="4" t="s">
        <v>288</v>
      </c>
      <c r="K15" s="4" t="s">
        <v>476</v>
      </c>
      <c r="L15" s="4" t="s">
        <v>477</v>
      </c>
      <c r="M15" s="4" t="s">
        <v>266</v>
      </c>
      <c r="N15" s="4" t="s">
        <v>426</v>
      </c>
      <c r="O15" s="4" t="s">
        <v>485</v>
      </c>
      <c r="P15" s="4" t="s">
        <v>478</v>
      </c>
      <c r="Q15" s="4" t="s">
        <v>479</v>
      </c>
      <c r="R15" s="4" t="s">
        <v>483</v>
      </c>
      <c r="S15" s="4" t="s">
        <v>480</v>
      </c>
      <c r="T15" s="4" t="s">
        <v>486</v>
      </c>
      <c r="U15" s="4" t="s">
        <v>481</v>
      </c>
      <c r="V15" s="4" t="s">
        <v>112</v>
      </c>
      <c r="W15" s="4" t="s">
        <v>442</v>
      </c>
      <c r="Y15" s="40" t="s">
        <v>481</v>
      </c>
      <c r="Z15" s="40" t="s">
        <v>112</v>
      </c>
      <c r="AB15" s="3">
        <f t="shared" si="2"/>
        <v>0</v>
      </c>
      <c r="AC15" s="3">
        <f t="shared" si="3"/>
        <v>1</v>
      </c>
      <c r="AD15" s="3">
        <f t="shared" si="4"/>
        <v>0</v>
      </c>
      <c r="AE15" s="3">
        <f t="shared" si="5"/>
        <v>1</v>
      </c>
      <c r="AF15" s="3">
        <f t="shared" si="6"/>
        <v>0</v>
      </c>
      <c r="AG15" s="3">
        <f t="shared" si="7"/>
        <v>1</v>
      </c>
      <c r="AH15" s="3">
        <f t="shared" si="8"/>
        <v>0</v>
      </c>
      <c r="AI15" s="3">
        <f t="shared" si="9"/>
        <v>0</v>
      </c>
      <c r="AJ15" s="3">
        <f t="shared" si="10"/>
        <v>0</v>
      </c>
      <c r="AK15" s="3">
        <f t="shared" si="11"/>
        <v>0</v>
      </c>
      <c r="AL15" s="3">
        <f t="shared" si="12"/>
        <v>0</v>
      </c>
      <c r="AM15" s="3">
        <f t="shared" si="13"/>
        <v>1</v>
      </c>
      <c r="AN15" s="3">
        <f t="shared" si="14"/>
        <v>1</v>
      </c>
      <c r="AO15" s="3">
        <f t="shared" si="15"/>
        <v>1</v>
      </c>
      <c r="AP15" s="3">
        <f t="shared" si="16"/>
        <v>0</v>
      </c>
      <c r="AQ15" s="3">
        <f t="shared" si="17"/>
        <v>0</v>
      </c>
      <c r="AR15" s="3">
        <f t="shared" si="18"/>
        <v>1</v>
      </c>
      <c r="AS15" s="3">
        <f t="shared" si="19"/>
        <v>0</v>
      </c>
      <c r="AT15" s="3">
        <f t="shared" si="20"/>
        <v>0</v>
      </c>
      <c r="AU15" s="3">
        <f t="shared" si="21"/>
        <v>1</v>
      </c>
      <c r="AW15" s="3" t="e">
        <f t="shared" si="22"/>
        <v>#N/A</v>
      </c>
      <c r="AX15" s="3" t="e">
        <f t="shared" si="23"/>
        <v>#N/A</v>
      </c>
    </row>
    <row r="16" spans="1:50" x14ac:dyDescent="0.25">
      <c r="A16" s="8" t="s">
        <v>75</v>
      </c>
      <c r="B16" s="4">
        <f t="shared" si="0"/>
        <v>10</v>
      </c>
      <c r="C16" s="5">
        <f t="shared" si="1"/>
        <v>2</v>
      </c>
      <c r="D16" s="28" t="s">
        <v>470</v>
      </c>
      <c r="E16" s="4" t="s">
        <v>218</v>
      </c>
      <c r="F16" s="4" t="s">
        <v>127</v>
      </c>
      <c r="G16" s="4" t="s">
        <v>222</v>
      </c>
      <c r="H16" s="4" t="s">
        <v>474</v>
      </c>
      <c r="I16" s="4" t="s">
        <v>475</v>
      </c>
      <c r="J16" s="4" t="s">
        <v>288</v>
      </c>
      <c r="K16" s="4" t="s">
        <v>476</v>
      </c>
      <c r="L16" s="4" t="s">
        <v>292</v>
      </c>
      <c r="M16" s="4" t="s">
        <v>418</v>
      </c>
      <c r="N16" s="4" t="s">
        <v>426</v>
      </c>
      <c r="O16" s="4" t="s">
        <v>485</v>
      </c>
      <c r="P16" s="4" t="s">
        <v>478</v>
      </c>
      <c r="Q16" s="4" t="s">
        <v>479</v>
      </c>
      <c r="R16" s="4" t="s">
        <v>135</v>
      </c>
      <c r="S16" s="4" t="s">
        <v>480</v>
      </c>
      <c r="T16" s="4" t="s">
        <v>486</v>
      </c>
      <c r="U16" s="4" t="s">
        <v>243</v>
      </c>
      <c r="V16" s="4" t="s">
        <v>112</v>
      </c>
      <c r="W16" s="4" t="s">
        <v>484</v>
      </c>
      <c r="Y16" s="4" t="s">
        <v>127</v>
      </c>
      <c r="Z16" s="4" t="s">
        <v>470</v>
      </c>
      <c r="AB16" s="3">
        <f t="shared" si="2"/>
        <v>1</v>
      </c>
      <c r="AC16" s="3">
        <f t="shared" si="3"/>
        <v>0</v>
      </c>
      <c r="AD16" s="3">
        <f t="shared" si="4"/>
        <v>1</v>
      </c>
      <c r="AE16" s="3">
        <f t="shared" si="5"/>
        <v>0</v>
      </c>
      <c r="AF16" s="3">
        <f t="shared" si="6"/>
        <v>0</v>
      </c>
      <c r="AG16" s="3">
        <f t="shared" si="7"/>
        <v>0</v>
      </c>
      <c r="AH16" s="3">
        <f t="shared" si="8"/>
        <v>0</v>
      </c>
      <c r="AI16" s="3">
        <f t="shared" si="9"/>
        <v>0</v>
      </c>
      <c r="AJ16" s="3">
        <f t="shared" si="10"/>
        <v>1</v>
      </c>
      <c r="AK16" s="3">
        <f t="shared" si="11"/>
        <v>1</v>
      </c>
      <c r="AL16" s="3">
        <f t="shared" si="12"/>
        <v>0</v>
      </c>
      <c r="AM16" s="3">
        <f t="shared" si="13"/>
        <v>1</v>
      </c>
      <c r="AN16" s="3">
        <f t="shared" si="14"/>
        <v>1</v>
      </c>
      <c r="AO16" s="3">
        <f t="shared" si="15"/>
        <v>1</v>
      </c>
      <c r="AP16" s="3">
        <f t="shared" si="16"/>
        <v>1</v>
      </c>
      <c r="AQ16" s="3">
        <f t="shared" si="17"/>
        <v>0</v>
      </c>
      <c r="AR16" s="3">
        <f t="shared" si="18"/>
        <v>1</v>
      </c>
      <c r="AS16" s="3">
        <f t="shared" si="19"/>
        <v>1</v>
      </c>
      <c r="AT16" s="3">
        <f t="shared" si="20"/>
        <v>0</v>
      </c>
      <c r="AU16" s="3">
        <f t="shared" si="21"/>
        <v>0</v>
      </c>
      <c r="AW16" s="3">
        <f t="shared" si="22"/>
        <v>1</v>
      </c>
      <c r="AX16" s="3">
        <f t="shared" si="23"/>
        <v>1</v>
      </c>
    </row>
    <row r="17" spans="1:50" x14ac:dyDescent="0.25">
      <c r="A17" s="8" t="s">
        <v>82</v>
      </c>
      <c r="B17" s="4">
        <f t="shared" si="0"/>
        <v>10</v>
      </c>
      <c r="C17" s="5">
        <f t="shared" si="1"/>
        <v>1</v>
      </c>
      <c r="D17" s="28" t="s">
        <v>470</v>
      </c>
      <c r="E17" s="4" t="s">
        <v>218</v>
      </c>
      <c r="F17" s="4" t="s">
        <v>472</v>
      </c>
      <c r="G17" s="4" t="s">
        <v>473</v>
      </c>
      <c r="H17" s="4" t="s">
        <v>326</v>
      </c>
      <c r="I17" s="4" t="s">
        <v>475</v>
      </c>
      <c r="J17" s="4" t="s">
        <v>436</v>
      </c>
      <c r="K17" s="4" t="s">
        <v>476</v>
      </c>
      <c r="L17" s="4" t="s">
        <v>477</v>
      </c>
      <c r="M17" s="4" t="s">
        <v>418</v>
      </c>
      <c r="N17" s="4" t="s">
        <v>426</v>
      </c>
      <c r="O17" s="4" t="s">
        <v>485</v>
      </c>
      <c r="P17" s="4" t="s">
        <v>478</v>
      </c>
      <c r="Q17" s="4" t="s">
        <v>479</v>
      </c>
      <c r="R17" s="4" t="s">
        <v>135</v>
      </c>
      <c r="S17" s="4" t="s">
        <v>480</v>
      </c>
      <c r="T17" s="4" t="s">
        <v>486</v>
      </c>
      <c r="U17" s="4" t="s">
        <v>481</v>
      </c>
      <c r="V17" s="4" t="s">
        <v>112</v>
      </c>
      <c r="W17" s="4" t="s">
        <v>484</v>
      </c>
      <c r="Y17" s="40" t="s">
        <v>475</v>
      </c>
      <c r="Z17" s="4" t="s">
        <v>326</v>
      </c>
      <c r="AB17" s="3">
        <f t="shared" si="2"/>
        <v>1</v>
      </c>
      <c r="AC17" s="3">
        <f t="shared" si="3"/>
        <v>0</v>
      </c>
      <c r="AD17" s="3">
        <f t="shared" si="4"/>
        <v>0</v>
      </c>
      <c r="AE17" s="3">
        <f t="shared" si="5"/>
        <v>1</v>
      </c>
      <c r="AF17" s="3">
        <f t="shared" si="6"/>
        <v>1</v>
      </c>
      <c r="AG17" s="3">
        <f t="shared" si="7"/>
        <v>0</v>
      </c>
      <c r="AH17" s="3">
        <f t="shared" si="8"/>
        <v>1</v>
      </c>
      <c r="AI17" s="3">
        <f t="shared" si="9"/>
        <v>0</v>
      </c>
      <c r="AJ17" s="3">
        <f t="shared" si="10"/>
        <v>0</v>
      </c>
      <c r="AK17" s="3">
        <f t="shared" si="11"/>
        <v>1</v>
      </c>
      <c r="AL17" s="3">
        <f t="shared" si="12"/>
        <v>0</v>
      </c>
      <c r="AM17" s="3">
        <f t="shared" si="13"/>
        <v>1</v>
      </c>
      <c r="AN17" s="3">
        <f t="shared" si="14"/>
        <v>1</v>
      </c>
      <c r="AO17" s="3">
        <f t="shared" si="15"/>
        <v>1</v>
      </c>
      <c r="AP17" s="3">
        <f t="shared" si="16"/>
        <v>1</v>
      </c>
      <c r="AQ17" s="3">
        <f t="shared" si="17"/>
        <v>0</v>
      </c>
      <c r="AR17" s="3">
        <f t="shared" si="18"/>
        <v>1</v>
      </c>
      <c r="AS17" s="3">
        <f t="shared" si="19"/>
        <v>0</v>
      </c>
      <c r="AT17" s="3">
        <f t="shared" si="20"/>
        <v>0</v>
      </c>
      <c r="AU17" s="3">
        <f t="shared" si="21"/>
        <v>0</v>
      </c>
      <c r="AW17" s="3" t="e">
        <f t="shared" si="22"/>
        <v>#N/A</v>
      </c>
      <c r="AX17" s="3">
        <f t="shared" si="23"/>
        <v>1</v>
      </c>
    </row>
    <row r="18" spans="1:50" x14ac:dyDescent="0.25">
      <c r="A18" s="8" t="s">
        <v>187</v>
      </c>
      <c r="B18" s="4">
        <f t="shared" si="0"/>
        <v>8</v>
      </c>
      <c r="C18" s="5">
        <f t="shared" si="1"/>
        <v>1</v>
      </c>
      <c r="D18" s="28" t="s">
        <v>470</v>
      </c>
      <c r="E18" s="4" t="s">
        <v>471</v>
      </c>
      <c r="F18" s="4" t="s">
        <v>472</v>
      </c>
      <c r="G18" s="4" t="s">
        <v>473</v>
      </c>
      <c r="H18" s="4" t="s">
        <v>474</v>
      </c>
      <c r="I18" s="4" t="s">
        <v>482</v>
      </c>
      <c r="J18" s="4" t="s">
        <v>436</v>
      </c>
      <c r="K18" s="4" t="s">
        <v>476</v>
      </c>
      <c r="L18" s="4" t="s">
        <v>477</v>
      </c>
      <c r="M18" s="4" t="s">
        <v>266</v>
      </c>
      <c r="N18" s="4" t="s">
        <v>426</v>
      </c>
      <c r="O18" s="4" t="s">
        <v>485</v>
      </c>
      <c r="P18" s="4" t="s">
        <v>478</v>
      </c>
      <c r="Q18" s="4" t="s">
        <v>479</v>
      </c>
      <c r="R18" s="4" t="s">
        <v>483</v>
      </c>
      <c r="S18" s="4" t="s">
        <v>480</v>
      </c>
      <c r="T18" s="4" t="s">
        <v>165</v>
      </c>
      <c r="U18" s="4" t="s">
        <v>481</v>
      </c>
      <c r="V18" s="4" t="s">
        <v>112</v>
      </c>
      <c r="W18" s="4" t="s">
        <v>484</v>
      </c>
      <c r="Y18" s="40" t="s">
        <v>474</v>
      </c>
      <c r="Z18" s="4" t="s">
        <v>482</v>
      </c>
      <c r="AB18" s="3">
        <f t="shared" si="2"/>
        <v>1</v>
      </c>
      <c r="AC18" s="3">
        <f t="shared" si="3"/>
        <v>1</v>
      </c>
      <c r="AD18" s="3">
        <f t="shared" si="4"/>
        <v>0</v>
      </c>
      <c r="AE18" s="3">
        <f t="shared" si="5"/>
        <v>1</v>
      </c>
      <c r="AF18" s="3">
        <f t="shared" si="6"/>
        <v>0</v>
      </c>
      <c r="AG18" s="3">
        <f t="shared" si="7"/>
        <v>1</v>
      </c>
      <c r="AH18" s="3">
        <f t="shared" si="8"/>
        <v>1</v>
      </c>
      <c r="AI18" s="3">
        <f t="shared" si="9"/>
        <v>0</v>
      </c>
      <c r="AJ18" s="3">
        <f t="shared" si="10"/>
        <v>0</v>
      </c>
      <c r="AK18" s="3">
        <f t="shared" si="11"/>
        <v>0</v>
      </c>
      <c r="AL18" s="3">
        <f t="shared" si="12"/>
        <v>0</v>
      </c>
      <c r="AM18" s="3">
        <f t="shared" si="13"/>
        <v>1</v>
      </c>
      <c r="AN18" s="3">
        <f t="shared" si="14"/>
        <v>1</v>
      </c>
      <c r="AO18" s="3">
        <f t="shared" si="15"/>
        <v>1</v>
      </c>
      <c r="AP18" s="3">
        <f t="shared" si="16"/>
        <v>0</v>
      </c>
      <c r="AQ18" s="3">
        <f t="shared" si="17"/>
        <v>0</v>
      </c>
      <c r="AR18" s="3">
        <f t="shared" si="18"/>
        <v>0</v>
      </c>
      <c r="AS18" s="3">
        <f t="shared" si="19"/>
        <v>0</v>
      </c>
      <c r="AT18" s="3">
        <f t="shared" si="20"/>
        <v>0</v>
      </c>
      <c r="AU18" s="3">
        <f t="shared" si="21"/>
        <v>0</v>
      </c>
      <c r="AW18" s="3" t="e">
        <f t="shared" si="22"/>
        <v>#N/A</v>
      </c>
      <c r="AX18" s="3">
        <f t="shared" si="23"/>
        <v>1</v>
      </c>
    </row>
    <row r="19" spans="1:50" x14ac:dyDescent="0.25">
      <c r="A19" s="8" t="s">
        <v>58</v>
      </c>
      <c r="B19" s="4">
        <f t="shared" si="0"/>
        <v>9</v>
      </c>
      <c r="C19" s="5">
        <f t="shared" si="1"/>
        <v>0</v>
      </c>
      <c r="D19" s="28" t="s">
        <v>470</v>
      </c>
      <c r="E19" s="4" t="s">
        <v>471</v>
      </c>
      <c r="F19" s="4" t="s">
        <v>472</v>
      </c>
      <c r="G19" s="4" t="s">
        <v>473</v>
      </c>
      <c r="H19" s="4" t="s">
        <v>474</v>
      </c>
      <c r="I19" s="4" t="s">
        <v>482</v>
      </c>
      <c r="J19" s="4" t="s">
        <v>436</v>
      </c>
      <c r="K19" s="4" t="s">
        <v>476</v>
      </c>
      <c r="L19" s="4" t="s">
        <v>477</v>
      </c>
      <c r="M19" s="4" t="s">
        <v>418</v>
      </c>
      <c r="N19" s="4" t="s">
        <v>426</v>
      </c>
      <c r="O19" s="4" t="s">
        <v>485</v>
      </c>
      <c r="P19" s="4" t="s">
        <v>478</v>
      </c>
      <c r="Q19" s="4" t="s">
        <v>479</v>
      </c>
      <c r="R19" s="4" t="s">
        <v>483</v>
      </c>
      <c r="S19" s="4" t="s">
        <v>480</v>
      </c>
      <c r="T19" s="4" t="s">
        <v>165</v>
      </c>
      <c r="U19" s="4" t="s">
        <v>481</v>
      </c>
      <c r="V19" s="4" t="s">
        <v>112</v>
      </c>
      <c r="W19" s="4" t="s">
        <v>484</v>
      </c>
      <c r="Y19" s="40" t="s">
        <v>481</v>
      </c>
      <c r="Z19" s="40" t="s">
        <v>477</v>
      </c>
      <c r="AB19" s="3">
        <f t="shared" si="2"/>
        <v>1</v>
      </c>
      <c r="AC19" s="3">
        <f t="shared" si="3"/>
        <v>1</v>
      </c>
      <c r="AD19" s="3">
        <f t="shared" si="4"/>
        <v>0</v>
      </c>
      <c r="AE19" s="3">
        <f t="shared" si="5"/>
        <v>1</v>
      </c>
      <c r="AF19" s="3">
        <f t="shared" si="6"/>
        <v>0</v>
      </c>
      <c r="AG19" s="3">
        <f t="shared" si="7"/>
        <v>1</v>
      </c>
      <c r="AH19" s="3">
        <f t="shared" si="8"/>
        <v>1</v>
      </c>
      <c r="AI19" s="3">
        <f t="shared" si="9"/>
        <v>0</v>
      </c>
      <c r="AJ19" s="3">
        <f t="shared" si="10"/>
        <v>0</v>
      </c>
      <c r="AK19" s="3">
        <f t="shared" si="11"/>
        <v>1</v>
      </c>
      <c r="AL19" s="3">
        <f t="shared" si="12"/>
        <v>0</v>
      </c>
      <c r="AM19" s="3">
        <f t="shared" si="13"/>
        <v>1</v>
      </c>
      <c r="AN19" s="3">
        <f t="shared" si="14"/>
        <v>1</v>
      </c>
      <c r="AO19" s="3">
        <f t="shared" si="15"/>
        <v>1</v>
      </c>
      <c r="AP19" s="3">
        <f t="shared" si="16"/>
        <v>0</v>
      </c>
      <c r="AQ19" s="3">
        <f t="shared" si="17"/>
        <v>0</v>
      </c>
      <c r="AR19" s="3">
        <f t="shared" si="18"/>
        <v>0</v>
      </c>
      <c r="AS19" s="3">
        <f t="shared" si="19"/>
        <v>0</v>
      </c>
      <c r="AT19" s="3">
        <f t="shared" si="20"/>
        <v>0</v>
      </c>
      <c r="AU19" s="3">
        <f t="shared" si="21"/>
        <v>0</v>
      </c>
      <c r="AW19" s="3" t="e">
        <f t="shared" si="22"/>
        <v>#N/A</v>
      </c>
      <c r="AX19" s="3" t="e">
        <f t="shared" si="23"/>
        <v>#N/A</v>
      </c>
    </row>
    <row r="20" spans="1:50" x14ac:dyDescent="0.25">
      <c r="A20" s="8" t="s">
        <v>70</v>
      </c>
      <c r="B20" s="4">
        <f t="shared" si="0"/>
        <v>8</v>
      </c>
      <c r="C20" s="5">
        <f t="shared" si="1"/>
        <v>0</v>
      </c>
      <c r="D20" s="28" t="s">
        <v>470</v>
      </c>
      <c r="E20" s="4" t="s">
        <v>218</v>
      </c>
      <c r="F20" s="4" t="s">
        <v>472</v>
      </c>
      <c r="G20" s="4" t="s">
        <v>473</v>
      </c>
      <c r="H20" s="4" t="s">
        <v>326</v>
      </c>
      <c r="I20" s="4" t="s">
        <v>475</v>
      </c>
      <c r="J20" s="4" t="s">
        <v>436</v>
      </c>
      <c r="K20" s="4" t="s">
        <v>263</v>
      </c>
      <c r="L20" s="4" t="s">
        <v>477</v>
      </c>
      <c r="M20" s="4" t="s">
        <v>266</v>
      </c>
      <c r="N20" s="4" t="s">
        <v>426</v>
      </c>
      <c r="O20" s="4" t="s">
        <v>485</v>
      </c>
      <c r="P20" s="4" t="s">
        <v>478</v>
      </c>
      <c r="Q20" s="4" t="s">
        <v>479</v>
      </c>
      <c r="R20" s="4" t="s">
        <v>483</v>
      </c>
      <c r="S20" s="4" t="s">
        <v>480</v>
      </c>
      <c r="T20" s="4" t="s">
        <v>165</v>
      </c>
      <c r="U20" s="4" t="s">
        <v>481</v>
      </c>
      <c r="V20" s="4" t="s">
        <v>112</v>
      </c>
      <c r="W20" s="4" t="s">
        <v>484</v>
      </c>
      <c r="Y20" s="40" t="s">
        <v>426</v>
      </c>
      <c r="Z20" s="40" t="s">
        <v>112</v>
      </c>
      <c r="AB20" s="3">
        <f t="shared" si="2"/>
        <v>1</v>
      </c>
      <c r="AC20" s="3">
        <f t="shared" si="3"/>
        <v>0</v>
      </c>
      <c r="AD20" s="3">
        <f t="shared" si="4"/>
        <v>0</v>
      </c>
      <c r="AE20" s="3">
        <f t="shared" si="5"/>
        <v>1</v>
      </c>
      <c r="AF20" s="3">
        <f t="shared" si="6"/>
        <v>1</v>
      </c>
      <c r="AG20" s="3">
        <f t="shared" si="7"/>
        <v>0</v>
      </c>
      <c r="AH20" s="3">
        <f t="shared" si="8"/>
        <v>1</v>
      </c>
      <c r="AI20" s="3">
        <f t="shared" si="9"/>
        <v>1</v>
      </c>
      <c r="AJ20" s="3">
        <f t="shared" si="10"/>
        <v>0</v>
      </c>
      <c r="AK20" s="3">
        <f t="shared" si="11"/>
        <v>0</v>
      </c>
      <c r="AL20" s="3">
        <f t="shared" si="12"/>
        <v>0</v>
      </c>
      <c r="AM20" s="3">
        <f t="shared" si="13"/>
        <v>1</v>
      </c>
      <c r="AN20" s="3">
        <f t="shared" si="14"/>
        <v>1</v>
      </c>
      <c r="AO20" s="3">
        <f t="shared" si="15"/>
        <v>1</v>
      </c>
      <c r="AP20" s="3">
        <f t="shared" si="16"/>
        <v>0</v>
      </c>
      <c r="AQ20" s="3">
        <f t="shared" si="17"/>
        <v>0</v>
      </c>
      <c r="AR20" s="3">
        <f t="shared" si="18"/>
        <v>0</v>
      </c>
      <c r="AS20" s="3">
        <f t="shared" si="19"/>
        <v>0</v>
      </c>
      <c r="AT20" s="3">
        <f t="shared" si="20"/>
        <v>0</v>
      </c>
      <c r="AU20" s="3">
        <f t="shared" si="21"/>
        <v>0</v>
      </c>
      <c r="AW20" s="3" t="e">
        <f t="shared" si="22"/>
        <v>#N/A</v>
      </c>
      <c r="AX20" s="3" t="e">
        <f t="shared" si="23"/>
        <v>#N/A</v>
      </c>
    </row>
    <row r="21" spans="1:50" x14ac:dyDescent="0.25">
      <c r="A21" s="8" t="s">
        <v>83</v>
      </c>
      <c r="B21" s="4">
        <f t="shared" si="0"/>
        <v>8</v>
      </c>
      <c r="C21" s="5">
        <f t="shared" si="1"/>
        <v>0</v>
      </c>
      <c r="D21" s="28" t="s">
        <v>487</v>
      </c>
      <c r="E21" s="4" t="s">
        <v>471</v>
      </c>
      <c r="F21" s="4" t="s">
        <v>127</v>
      </c>
      <c r="G21" s="4" t="s">
        <v>473</v>
      </c>
      <c r="H21" s="4" t="s">
        <v>474</v>
      </c>
      <c r="I21" s="4" t="s">
        <v>475</v>
      </c>
      <c r="J21" s="4" t="s">
        <v>436</v>
      </c>
      <c r="K21" s="4" t="s">
        <v>476</v>
      </c>
      <c r="L21" s="4" t="s">
        <v>477</v>
      </c>
      <c r="M21" s="4" t="s">
        <v>266</v>
      </c>
      <c r="N21" s="4" t="s">
        <v>426</v>
      </c>
      <c r="O21" s="4" t="s">
        <v>485</v>
      </c>
      <c r="P21" s="4" t="s">
        <v>271</v>
      </c>
      <c r="Q21" s="4" t="s">
        <v>479</v>
      </c>
      <c r="R21" s="4" t="s">
        <v>483</v>
      </c>
      <c r="S21" s="4" t="s">
        <v>194</v>
      </c>
      <c r="T21" s="4" t="s">
        <v>486</v>
      </c>
      <c r="U21" s="4" t="s">
        <v>481</v>
      </c>
      <c r="V21" s="4" t="s">
        <v>112</v>
      </c>
      <c r="W21" s="4" t="s">
        <v>484</v>
      </c>
      <c r="Y21" s="40" t="s">
        <v>481</v>
      </c>
      <c r="Z21" s="40" t="s">
        <v>426</v>
      </c>
      <c r="AB21" s="3">
        <f t="shared" si="2"/>
        <v>0</v>
      </c>
      <c r="AC21" s="3">
        <f t="shared" si="3"/>
        <v>1</v>
      </c>
      <c r="AD21" s="3">
        <f t="shared" si="4"/>
        <v>1</v>
      </c>
      <c r="AE21" s="3">
        <f t="shared" si="5"/>
        <v>1</v>
      </c>
      <c r="AF21" s="3">
        <f t="shared" si="6"/>
        <v>0</v>
      </c>
      <c r="AG21" s="3">
        <f t="shared" si="7"/>
        <v>0</v>
      </c>
      <c r="AH21" s="3">
        <f t="shared" si="8"/>
        <v>1</v>
      </c>
      <c r="AI21" s="3">
        <f t="shared" si="9"/>
        <v>0</v>
      </c>
      <c r="AJ21" s="3">
        <f t="shared" si="10"/>
        <v>0</v>
      </c>
      <c r="AK21" s="3">
        <f t="shared" si="11"/>
        <v>0</v>
      </c>
      <c r="AL21" s="3">
        <f t="shared" si="12"/>
        <v>0</v>
      </c>
      <c r="AM21" s="3">
        <f t="shared" si="13"/>
        <v>1</v>
      </c>
      <c r="AN21" s="3">
        <f t="shared" si="14"/>
        <v>0</v>
      </c>
      <c r="AO21" s="3">
        <f t="shared" si="15"/>
        <v>1</v>
      </c>
      <c r="AP21" s="3">
        <f t="shared" si="16"/>
        <v>0</v>
      </c>
      <c r="AQ21" s="3">
        <f t="shared" si="17"/>
        <v>1</v>
      </c>
      <c r="AR21" s="3">
        <f t="shared" si="18"/>
        <v>1</v>
      </c>
      <c r="AS21" s="3">
        <f t="shared" si="19"/>
        <v>0</v>
      </c>
      <c r="AT21" s="3">
        <f t="shared" si="20"/>
        <v>0</v>
      </c>
      <c r="AU21" s="3">
        <f t="shared" si="21"/>
        <v>0</v>
      </c>
      <c r="AW21" s="3" t="e">
        <f t="shared" si="22"/>
        <v>#N/A</v>
      </c>
      <c r="AX21" s="3" t="e">
        <f t="shared" si="23"/>
        <v>#N/A</v>
      </c>
    </row>
    <row r="22" spans="1:50" x14ac:dyDescent="0.25">
      <c r="A22" s="8" t="s">
        <v>84</v>
      </c>
      <c r="B22" s="4">
        <f t="shared" si="0"/>
        <v>8</v>
      </c>
      <c r="C22" s="5">
        <f t="shared" si="1"/>
        <v>0</v>
      </c>
      <c r="D22" s="28" t="s">
        <v>487</v>
      </c>
      <c r="E22" s="4" t="s">
        <v>471</v>
      </c>
      <c r="F22" s="4" t="s">
        <v>127</v>
      </c>
      <c r="G22" s="4" t="s">
        <v>473</v>
      </c>
      <c r="H22" s="4" t="s">
        <v>474</v>
      </c>
      <c r="I22" s="4" t="s">
        <v>475</v>
      </c>
      <c r="J22" s="4" t="s">
        <v>436</v>
      </c>
      <c r="K22" s="4" t="s">
        <v>263</v>
      </c>
      <c r="L22" s="4" t="s">
        <v>477</v>
      </c>
      <c r="M22" s="4" t="s">
        <v>266</v>
      </c>
      <c r="N22" s="4" t="s">
        <v>426</v>
      </c>
      <c r="O22" s="4" t="s">
        <v>239</v>
      </c>
      <c r="P22" s="4" t="s">
        <v>478</v>
      </c>
      <c r="Q22" s="4" t="s">
        <v>488</v>
      </c>
      <c r="R22" s="4" t="s">
        <v>483</v>
      </c>
      <c r="S22" s="4" t="s">
        <v>194</v>
      </c>
      <c r="T22" s="4" t="s">
        <v>165</v>
      </c>
      <c r="U22" s="4" t="s">
        <v>243</v>
      </c>
      <c r="V22" s="4" t="s">
        <v>112</v>
      </c>
      <c r="W22" s="4" t="s">
        <v>484</v>
      </c>
      <c r="Y22" s="40" t="s">
        <v>426</v>
      </c>
      <c r="Z22" s="40" t="s">
        <v>483</v>
      </c>
      <c r="AB22" s="3">
        <f t="shared" si="2"/>
        <v>0</v>
      </c>
      <c r="AC22" s="3">
        <f t="shared" si="3"/>
        <v>1</v>
      </c>
      <c r="AD22" s="3">
        <f t="shared" si="4"/>
        <v>1</v>
      </c>
      <c r="AE22" s="3">
        <f t="shared" si="5"/>
        <v>1</v>
      </c>
      <c r="AF22" s="3">
        <f t="shared" si="6"/>
        <v>0</v>
      </c>
      <c r="AG22" s="3">
        <f t="shared" si="7"/>
        <v>0</v>
      </c>
      <c r="AH22" s="3">
        <f t="shared" si="8"/>
        <v>1</v>
      </c>
      <c r="AI22" s="3">
        <f t="shared" si="9"/>
        <v>1</v>
      </c>
      <c r="AJ22" s="3">
        <f t="shared" si="10"/>
        <v>0</v>
      </c>
      <c r="AK22" s="3">
        <f t="shared" si="11"/>
        <v>0</v>
      </c>
      <c r="AL22" s="3">
        <f t="shared" si="12"/>
        <v>0</v>
      </c>
      <c r="AM22" s="3">
        <f t="shared" si="13"/>
        <v>0</v>
      </c>
      <c r="AN22" s="3">
        <f t="shared" si="14"/>
        <v>1</v>
      </c>
      <c r="AO22" s="3">
        <f t="shared" si="15"/>
        <v>0</v>
      </c>
      <c r="AP22" s="3">
        <f t="shared" si="16"/>
        <v>0</v>
      </c>
      <c r="AQ22" s="3">
        <f t="shared" si="17"/>
        <v>1</v>
      </c>
      <c r="AR22" s="3">
        <f t="shared" si="18"/>
        <v>0</v>
      </c>
      <c r="AS22" s="3">
        <f t="shared" si="19"/>
        <v>1</v>
      </c>
      <c r="AT22" s="3">
        <f t="shared" si="20"/>
        <v>0</v>
      </c>
      <c r="AU22" s="3">
        <f t="shared" si="21"/>
        <v>0</v>
      </c>
      <c r="AW22" s="3" t="e">
        <f t="shared" si="22"/>
        <v>#N/A</v>
      </c>
      <c r="AX22" s="3" t="e">
        <f t="shared" si="23"/>
        <v>#N/A</v>
      </c>
    </row>
    <row r="23" spans="1:50" x14ac:dyDescent="0.25">
      <c r="A23" s="8" t="s">
        <v>85</v>
      </c>
      <c r="B23" s="4">
        <f t="shared" si="0"/>
        <v>7</v>
      </c>
      <c r="C23" s="5">
        <f t="shared" si="1"/>
        <v>1</v>
      </c>
      <c r="D23" s="28" t="s">
        <v>487</v>
      </c>
      <c r="E23" s="4" t="s">
        <v>471</v>
      </c>
      <c r="F23" s="4" t="s">
        <v>472</v>
      </c>
      <c r="G23" s="4" t="s">
        <v>473</v>
      </c>
      <c r="H23" s="4" t="s">
        <v>474</v>
      </c>
      <c r="I23" s="4" t="s">
        <v>482</v>
      </c>
      <c r="J23" s="4" t="s">
        <v>436</v>
      </c>
      <c r="K23" s="4" t="s">
        <v>476</v>
      </c>
      <c r="L23" s="4" t="s">
        <v>477</v>
      </c>
      <c r="M23" s="4" t="s">
        <v>266</v>
      </c>
      <c r="N23" s="4" t="s">
        <v>426</v>
      </c>
      <c r="O23" s="4" t="s">
        <v>239</v>
      </c>
      <c r="P23" s="4" t="s">
        <v>271</v>
      </c>
      <c r="Q23" s="4" t="s">
        <v>488</v>
      </c>
      <c r="R23" s="4" t="s">
        <v>135</v>
      </c>
      <c r="S23" s="4" t="s">
        <v>194</v>
      </c>
      <c r="T23" s="4" t="s">
        <v>165</v>
      </c>
      <c r="U23" s="4" t="s">
        <v>243</v>
      </c>
      <c r="V23" s="4" t="s">
        <v>112</v>
      </c>
      <c r="W23" s="4" t="s">
        <v>484</v>
      </c>
      <c r="Y23" s="40" t="s">
        <v>112</v>
      </c>
      <c r="Z23" s="4" t="s">
        <v>473</v>
      </c>
      <c r="AB23" s="3">
        <f t="shared" si="2"/>
        <v>0</v>
      </c>
      <c r="AC23" s="3">
        <f t="shared" si="3"/>
        <v>1</v>
      </c>
      <c r="AD23" s="3">
        <f t="shared" si="4"/>
        <v>0</v>
      </c>
      <c r="AE23" s="3">
        <f t="shared" si="5"/>
        <v>1</v>
      </c>
      <c r="AF23" s="3">
        <f t="shared" si="6"/>
        <v>0</v>
      </c>
      <c r="AG23" s="3">
        <f t="shared" si="7"/>
        <v>1</v>
      </c>
      <c r="AH23" s="3">
        <f t="shared" si="8"/>
        <v>1</v>
      </c>
      <c r="AI23" s="3">
        <f t="shared" si="9"/>
        <v>0</v>
      </c>
      <c r="AJ23" s="3">
        <f t="shared" si="10"/>
        <v>0</v>
      </c>
      <c r="AK23" s="3">
        <f t="shared" si="11"/>
        <v>0</v>
      </c>
      <c r="AL23" s="3">
        <f t="shared" si="12"/>
        <v>0</v>
      </c>
      <c r="AM23" s="3">
        <f t="shared" si="13"/>
        <v>0</v>
      </c>
      <c r="AN23" s="3">
        <f t="shared" si="14"/>
        <v>0</v>
      </c>
      <c r="AO23" s="3">
        <f t="shared" si="15"/>
        <v>0</v>
      </c>
      <c r="AP23" s="3">
        <f t="shared" si="16"/>
        <v>1</v>
      </c>
      <c r="AQ23" s="3">
        <f t="shared" si="17"/>
        <v>1</v>
      </c>
      <c r="AR23" s="3">
        <f t="shared" si="18"/>
        <v>0</v>
      </c>
      <c r="AS23" s="3">
        <f t="shared" si="19"/>
        <v>1</v>
      </c>
      <c r="AT23" s="3">
        <f t="shared" si="20"/>
        <v>0</v>
      </c>
      <c r="AU23" s="3">
        <f t="shared" si="21"/>
        <v>0</v>
      </c>
      <c r="AW23" s="3" t="e">
        <f t="shared" si="22"/>
        <v>#N/A</v>
      </c>
      <c r="AX23" s="3">
        <f t="shared" si="23"/>
        <v>1</v>
      </c>
    </row>
    <row r="24" spans="1:50" x14ac:dyDescent="0.25">
      <c r="A24" s="8" t="s">
        <v>86</v>
      </c>
      <c r="B24" s="4">
        <f t="shared" si="0"/>
        <v>12</v>
      </c>
      <c r="C24" s="5">
        <f t="shared" si="1"/>
        <v>1</v>
      </c>
      <c r="D24" s="28" t="s">
        <v>470</v>
      </c>
      <c r="E24" s="4" t="s">
        <v>471</v>
      </c>
      <c r="F24" s="4" t="s">
        <v>127</v>
      </c>
      <c r="G24" s="4" t="s">
        <v>473</v>
      </c>
      <c r="H24" s="4" t="s">
        <v>474</v>
      </c>
      <c r="I24" s="4" t="s">
        <v>482</v>
      </c>
      <c r="J24" s="4" t="s">
        <v>436</v>
      </c>
      <c r="K24" s="4" t="s">
        <v>263</v>
      </c>
      <c r="L24" s="4" t="s">
        <v>477</v>
      </c>
      <c r="M24" s="4" t="s">
        <v>418</v>
      </c>
      <c r="N24" s="4" t="s">
        <v>426</v>
      </c>
      <c r="O24" s="4" t="s">
        <v>485</v>
      </c>
      <c r="P24" s="4" t="s">
        <v>478</v>
      </c>
      <c r="Q24" s="4" t="s">
        <v>479</v>
      </c>
      <c r="R24" s="4" t="s">
        <v>483</v>
      </c>
      <c r="S24" s="4" t="s">
        <v>480</v>
      </c>
      <c r="T24" s="4" t="s">
        <v>486</v>
      </c>
      <c r="U24" s="4" t="s">
        <v>481</v>
      </c>
      <c r="V24" s="4" t="s">
        <v>112</v>
      </c>
      <c r="W24" s="4" t="s">
        <v>484</v>
      </c>
      <c r="Y24" s="4" t="s">
        <v>486</v>
      </c>
      <c r="Z24" s="40" t="s">
        <v>484</v>
      </c>
      <c r="AB24" s="3">
        <f t="shared" si="2"/>
        <v>1</v>
      </c>
      <c r="AC24" s="3">
        <f t="shared" si="3"/>
        <v>1</v>
      </c>
      <c r="AD24" s="3">
        <f t="shared" si="4"/>
        <v>1</v>
      </c>
      <c r="AE24" s="3">
        <f t="shared" si="5"/>
        <v>1</v>
      </c>
      <c r="AF24" s="3">
        <f t="shared" si="6"/>
        <v>0</v>
      </c>
      <c r="AG24" s="3">
        <f t="shared" si="7"/>
        <v>1</v>
      </c>
      <c r="AH24" s="3">
        <f t="shared" si="8"/>
        <v>1</v>
      </c>
      <c r="AI24" s="3">
        <f t="shared" si="9"/>
        <v>1</v>
      </c>
      <c r="AJ24" s="3">
        <f t="shared" si="10"/>
        <v>0</v>
      </c>
      <c r="AK24" s="3">
        <f t="shared" si="11"/>
        <v>1</v>
      </c>
      <c r="AL24" s="3">
        <f t="shared" si="12"/>
        <v>0</v>
      </c>
      <c r="AM24" s="3">
        <f t="shared" si="13"/>
        <v>1</v>
      </c>
      <c r="AN24" s="3">
        <f t="shared" si="14"/>
        <v>1</v>
      </c>
      <c r="AO24" s="3">
        <f t="shared" si="15"/>
        <v>1</v>
      </c>
      <c r="AP24" s="3">
        <f t="shared" si="16"/>
        <v>0</v>
      </c>
      <c r="AQ24" s="3">
        <f t="shared" si="17"/>
        <v>0</v>
      </c>
      <c r="AR24" s="3">
        <f t="shared" si="18"/>
        <v>1</v>
      </c>
      <c r="AS24" s="3">
        <f t="shared" si="19"/>
        <v>0</v>
      </c>
      <c r="AT24" s="3">
        <f t="shared" si="20"/>
        <v>0</v>
      </c>
      <c r="AU24" s="3">
        <f t="shared" si="21"/>
        <v>0</v>
      </c>
      <c r="AW24" s="3">
        <f t="shared" si="22"/>
        <v>1</v>
      </c>
      <c r="AX24" s="3" t="e">
        <f t="shared" si="23"/>
        <v>#N/A</v>
      </c>
    </row>
    <row r="25" spans="1:50" x14ac:dyDescent="0.25">
      <c r="A25" s="8" t="s">
        <v>224</v>
      </c>
      <c r="B25" s="4">
        <f t="shared" si="0"/>
        <v>9</v>
      </c>
      <c r="C25" s="5">
        <f t="shared" si="1"/>
        <v>0</v>
      </c>
      <c r="D25" s="28" t="s">
        <v>487</v>
      </c>
      <c r="E25" s="4" t="s">
        <v>218</v>
      </c>
      <c r="F25" s="4" t="s">
        <v>127</v>
      </c>
      <c r="G25" s="4" t="s">
        <v>473</v>
      </c>
      <c r="H25" s="4" t="s">
        <v>326</v>
      </c>
      <c r="I25" s="4" t="s">
        <v>475</v>
      </c>
      <c r="J25" s="4" t="s">
        <v>288</v>
      </c>
      <c r="K25" s="4" t="s">
        <v>263</v>
      </c>
      <c r="L25" s="4" t="s">
        <v>292</v>
      </c>
      <c r="M25" s="4" t="s">
        <v>266</v>
      </c>
      <c r="N25" s="4" t="s">
        <v>426</v>
      </c>
      <c r="O25" s="4" t="s">
        <v>485</v>
      </c>
      <c r="P25" s="4" t="s">
        <v>478</v>
      </c>
      <c r="Q25" s="4" t="s">
        <v>488</v>
      </c>
      <c r="R25" s="4" t="s">
        <v>135</v>
      </c>
      <c r="S25" s="4" t="s">
        <v>194</v>
      </c>
      <c r="T25" s="4" t="s">
        <v>165</v>
      </c>
      <c r="U25" s="4" t="s">
        <v>481</v>
      </c>
      <c r="V25" s="4" t="s">
        <v>112</v>
      </c>
      <c r="W25" s="4" t="s">
        <v>484</v>
      </c>
      <c r="Y25" s="40" t="s">
        <v>481</v>
      </c>
      <c r="Z25" s="40" t="s">
        <v>426</v>
      </c>
      <c r="AB25" s="3">
        <f t="shared" si="2"/>
        <v>0</v>
      </c>
      <c r="AC25" s="3">
        <f t="shared" si="3"/>
        <v>0</v>
      </c>
      <c r="AD25" s="3">
        <f t="shared" si="4"/>
        <v>1</v>
      </c>
      <c r="AE25" s="3">
        <f t="shared" si="5"/>
        <v>1</v>
      </c>
      <c r="AF25" s="3">
        <f t="shared" si="6"/>
        <v>1</v>
      </c>
      <c r="AG25" s="3">
        <f t="shared" si="7"/>
        <v>0</v>
      </c>
      <c r="AH25" s="3">
        <f t="shared" si="8"/>
        <v>0</v>
      </c>
      <c r="AI25" s="3">
        <f t="shared" si="9"/>
        <v>1</v>
      </c>
      <c r="AJ25" s="3">
        <f t="shared" si="10"/>
        <v>1</v>
      </c>
      <c r="AK25" s="3">
        <f t="shared" si="11"/>
        <v>0</v>
      </c>
      <c r="AL25" s="3">
        <f t="shared" si="12"/>
        <v>0</v>
      </c>
      <c r="AM25" s="3">
        <f t="shared" si="13"/>
        <v>1</v>
      </c>
      <c r="AN25" s="3">
        <f t="shared" si="14"/>
        <v>1</v>
      </c>
      <c r="AO25" s="3">
        <f t="shared" si="15"/>
        <v>0</v>
      </c>
      <c r="AP25" s="3">
        <f t="shared" si="16"/>
        <v>1</v>
      </c>
      <c r="AQ25" s="3">
        <f t="shared" si="17"/>
        <v>1</v>
      </c>
      <c r="AR25" s="3">
        <f t="shared" si="18"/>
        <v>0</v>
      </c>
      <c r="AS25" s="3">
        <f t="shared" si="19"/>
        <v>0</v>
      </c>
      <c r="AT25" s="3">
        <f t="shared" si="20"/>
        <v>0</v>
      </c>
      <c r="AU25" s="3">
        <f t="shared" si="21"/>
        <v>0</v>
      </c>
      <c r="AW25" s="3" t="e">
        <f t="shared" si="22"/>
        <v>#N/A</v>
      </c>
      <c r="AX25" s="3" t="e">
        <f t="shared" si="23"/>
        <v>#N/A</v>
      </c>
    </row>
    <row r="26" spans="1:50" x14ac:dyDescent="0.25">
      <c r="A26" s="8" t="s">
        <v>79</v>
      </c>
      <c r="B26" s="4">
        <f t="shared" si="0"/>
        <v>8</v>
      </c>
      <c r="C26" s="5">
        <f t="shared" si="1"/>
        <v>1</v>
      </c>
      <c r="D26" s="28" t="s">
        <v>470</v>
      </c>
      <c r="E26" s="4" t="s">
        <v>471</v>
      </c>
      <c r="F26" s="4" t="s">
        <v>472</v>
      </c>
      <c r="G26" s="4" t="s">
        <v>473</v>
      </c>
      <c r="H26" s="4" t="s">
        <v>474</v>
      </c>
      <c r="I26" s="4" t="s">
        <v>475</v>
      </c>
      <c r="J26" s="4" t="s">
        <v>436</v>
      </c>
      <c r="K26" s="4" t="s">
        <v>476</v>
      </c>
      <c r="L26" s="4" t="s">
        <v>477</v>
      </c>
      <c r="M26" s="4" t="s">
        <v>266</v>
      </c>
      <c r="N26" s="4" t="s">
        <v>426</v>
      </c>
      <c r="O26" s="4" t="s">
        <v>485</v>
      </c>
      <c r="P26" s="4" t="s">
        <v>478</v>
      </c>
      <c r="Q26" s="4" t="s">
        <v>479</v>
      </c>
      <c r="R26" s="4" t="s">
        <v>483</v>
      </c>
      <c r="S26" s="4" t="s">
        <v>480</v>
      </c>
      <c r="T26" s="4" t="s">
        <v>486</v>
      </c>
      <c r="U26" s="4" t="s">
        <v>481</v>
      </c>
      <c r="V26" s="4" t="s">
        <v>112</v>
      </c>
      <c r="W26" s="4" t="s">
        <v>484</v>
      </c>
      <c r="Y26" s="4" t="s">
        <v>479</v>
      </c>
      <c r="Z26" s="40" t="s">
        <v>477</v>
      </c>
      <c r="AB26" s="3">
        <f t="shared" si="2"/>
        <v>1</v>
      </c>
      <c r="AC26" s="3">
        <f t="shared" si="3"/>
        <v>1</v>
      </c>
      <c r="AD26" s="3">
        <f t="shared" si="4"/>
        <v>0</v>
      </c>
      <c r="AE26" s="3">
        <f t="shared" si="5"/>
        <v>1</v>
      </c>
      <c r="AF26" s="3">
        <f t="shared" si="6"/>
        <v>0</v>
      </c>
      <c r="AG26" s="3">
        <f t="shared" si="7"/>
        <v>0</v>
      </c>
      <c r="AH26" s="3">
        <f t="shared" si="8"/>
        <v>1</v>
      </c>
      <c r="AI26" s="3">
        <f t="shared" si="9"/>
        <v>0</v>
      </c>
      <c r="AJ26" s="3">
        <f t="shared" si="10"/>
        <v>0</v>
      </c>
      <c r="AK26" s="3">
        <f t="shared" si="11"/>
        <v>0</v>
      </c>
      <c r="AL26" s="3">
        <f t="shared" si="12"/>
        <v>0</v>
      </c>
      <c r="AM26" s="3">
        <f t="shared" si="13"/>
        <v>1</v>
      </c>
      <c r="AN26" s="3">
        <f t="shared" si="14"/>
        <v>1</v>
      </c>
      <c r="AO26" s="3">
        <f t="shared" si="15"/>
        <v>1</v>
      </c>
      <c r="AP26" s="3">
        <f t="shared" si="16"/>
        <v>0</v>
      </c>
      <c r="AQ26" s="3">
        <f t="shared" si="17"/>
        <v>0</v>
      </c>
      <c r="AR26" s="3">
        <f t="shared" si="18"/>
        <v>1</v>
      </c>
      <c r="AS26" s="3">
        <f t="shared" si="19"/>
        <v>0</v>
      </c>
      <c r="AT26" s="3">
        <f t="shared" si="20"/>
        <v>0</v>
      </c>
      <c r="AU26" s="3">
        <f t="shared" si="21"/>
        <v>0</v>
      </c>
      <c r="AW26" s="3">
        <f t="shared" si="22"/>
        <v>1</v>
      </c>
      <c r="AX26" s="3" t="e">
        <f t="shared" si="23"/>
        <v>#N/A</v>
      </c>
    </row>
    <row r="27" spans="1:50" x14ac:dyDescent="0.25">
      <c r="A27" s="8" t="s">
        <v>62</v>
      </c>
      <c r="B27" s="4">
        <f t="shared" si="0"/>
        <v>11</v>
      </c>
      <c r="C27" s="5">
        <f t="shared" si="1"/>
        <v>0</v>
      </c>
      <c r="D27" s="28" t="s">
        <v>470</v>
      </c>
      <c r="E27" s="4" t="s">
        <v>471</v>
      </c>
      <c r="F27" s="4" t="s">
        <v>472</v>
      </c>
      <c r="G27" s="4" t="s">
        <v>473</v>
      </c>
      <c r="H27" s="4" t="s">
        <v>474</v>
      </c>
      <c r="I27" s="4" t="s">
        <v>482</v>
      </c>
      <c r="J27" s="4" t="s">
        <v>436</v>
      </c>
      <c r="K27" s="4" t="s">
        <v>476</v>
      </c>
      <c r="L27" s="4" t="s">
        <v>477</v>
      </c>
      <c r="M27" s="4" t="s">
        <v>266</v>
      </c>
      <c r="N27" s="4" t="s">
        <v>426</v>
      </c>
      <c r="O27" s="4" t="s">
        <v>485</v>
      </c>
      <c r="P27" s="4" t="s">
        <v>478</v>
      </c>
      <c r="Q27" s="4" t="s">
        <v>488</v>
      </c>
      <c r="R27" s="4" t="s">
        <v>483</v>
      </c>
      <c r="S27" s="4" t="s">
        <v>194</v>
      </c>
      <c r="T27" s="4" t="s">
        <v>486</v>
      </c>
      <c r="U27" s="4" t="s">
        <v>243</v>
      </c>
      <c r="V27" s="4" t="s">
        <v>112</v>
      </c>
      <c r="W27" s="4" t="s">
        <v>442</v>
      </c>
      <c r="Y27" s="40" t="s">
        <v>483</v>
      </c>
      <c r="Z27" s="40" t="s">
        <v>426</v>
      </c>
      <c r="AB27" s="3">
        <f t="shared" si="2"/>
        <v>1</v>
      </c>
      <c r="AC27" s="3">
        <f t="shared" si="3"/>
        <v>1</v>
      </c>
      <c r="AD27" s="3">
        <f t="shared" si="4"/>
        <v>0</v>
      </c>
      <c r="AE27" s="3">
        <f t="shared" si="5"/>
        <v>1</v>
      </c>
      <c r="AF27" s="3">
        <f t="shared" si="6"/>
        <v>0</v>
      </c>
      <c r="AG27" s="3">
        <f t="shared" si="7"/>
        <v>1</v>
      </c>
      <c r="AH27" s="3">
        <f t="shared" si="8"/>
        <v>1</v>
      </c>
      <c r="AI27" s="3">
        <f t="shared" si="9"/>
        <v>0</v>
      </c>
      <c r="AJ27" s="3">
        <f t="shared" si="10"/>
        <v>0</v>
      </c>
      <c r="AK27" s="3">
        <f t="shared" si="11"/>
        <v>0</v>
      </c>
      <c r="AL27" s="3">
        <f t="shared" si="12"/>
        <v>0</v>
      </c>
      <c r="AM27" s="3">
        <f t="shared" si="13"/>
        <v>1</v>
      </c>
      <c r="AN27" s="3">
        <f t="shared" si="14"/>
        <v>1</v>
      </c>
      <c r="AO27" s="3">
        <f t="shared" si="15"/>
        <v>0</v>
      </c>
      <c r="AP27" s="3">
        <f t="shared" si="16"/>
        <v>0</v>
      </c>
      <c r="AQ27" s="3">
        <f t="shared" si="17"/>
        <v>1</v>
      </c>
      <c r="AR27" s="3">
        <f t="shared" si="18"/>
        <v>1</v>
      </c>
      <c r="AS27" s="3">
        <f t="shared" si="19"/>
        <v>1</v>
      </c>
      <c r="AT27" s="3">
        <f t="shared" si="20"/>
        <v>0</v>
      </c>
      <c r="AU27" s="3">
        <f t="shared" si="21"/>
        <v>1</v>
      </c>
      <c r="AW27" s="3" t="e">
        <f t="shared" si="22"/>
        <v>#N/A</v>
      </c>
      <c r="AX27" s="3" t="e">
        <f t="shared" si="23"/>
        <v>#N/A</v>
      </c>
    </row>
    <row r="28" spans="1:50" x14ac:dyDescent="0.25">
      <c r="A28" s="8" t="s">
        <v>67</v>
      </c>
      <c r="B28" s="4">
        <f t="shared" si="0"/>
        <v>6</v>
      </c>
      <c r="C28" s="5">
        <f t="shared" si="1"/>
        <v>0</v>
      </c>
      <c r="D28" s="28" t="s">
        <v>487</v>
      </c>
      <c r="E28" s="4" t="s">
        <v>218</v>
      </c>
      <c r="F28" s="4" t="s">
        <v>127</v>
      </c>
      <c r="G28" s="4" t="s">
        <v>222</v>
      </c>
      <c r="H28" s="4" t="s">
        <v>326</v>
      </c>
      <c r="I28" s="4" t="s">
        <v>475</v>
      </c>
      <c r="J28" s="4" t="s">
        <v>288</v>
      </c>
      <c r="K28" s="4" t="s">
        <v>476</v>
      </c>
      <c r="L28" s="4" t="s">
        <v>477</v>
      </c>
      <c r="M28" s="4" t="s">
        <v>266</v>
      </c>
      <c r="N28" s="4" t="s">
        <v>426</v>
      </c>
      <c r="O28" s="4" t="s">
        <v>485</v>
      </c>
      <c r="P28" s="4" t="s">
        <v>271</v>
      </c>
      <c r="Q28" s="4" t="s">
        <v>479</v>
      </c>
      <c r="R28" s="4" t="s">
        <v>135</v>
      </c>
      <c r="S28" s="4" t="s">
        <v>480</v>
      </c>
      <c r="T28" s="4" t="s">
        <v>165</v>
      </c>
      <c r="U28" s="4" t="s">
        <v>481</v>
      </c>
      <c r="V28" s="4" t="s">
        <v>112</v>
      </c>
      <c r="W28" s="4" t="s">
        <v>442</v>
      </c>
      <c r="Y28" s="40" t="s">
        <v>477</v>
      </c>
      <c r="Z28" s="40" t="s">
        <v>112</v>
      </c>
      <c r="AB28" s="3">
        <f t="shared" si="2"/>
        <v>0</v>
      </c>
      <c r="AC28" s="3">
        <f t="shared" si="3"/>
        <v>0</v>
      </c>
      <c r="AD28" s="3">
        <f t="shared" si="4"/>
        <v>1</v>
      </c>
      <c r="AE28" s="3">
        <f t="shared" si="5"/>
        <v>0</v>
      </c>
      <c r="AF28" s="3">
        <f t="shared" si="6"/>
        <v>1</v>
      </c>
      <c r="AG28" s="3">
        <f t="shared" si="7"/>
        <v>0</v>
      </c>
      <c r="AH28" s="3">
        <f t="shared" si="8"/>
        <v>0</v>
      </c>
      <c r="AI28" s="3">
        <f t="shared" si="9"/>
        <v>0</v>
      </c>
      <c r="AJ28" s="3">
        <f t="shared" si="10"/>
        <v>0</v>
      </c>
      <c r="AK28" s="3">
        <f t="shared" si="11"/>
        <v>0</v>
      </c>
      <c r="AL28" s="3">
        <f t="shared" si="12"/>
        <v>0</v>
      </c>
      <c r="AM28" s="3">
        <f t="shared" si="13"/>
        <v>1</v>
      </c>
      <c r="AN28" s="3">
        <f t="shared" si="14"/>
        <v>0</v>
      </c>
      <c r="AO28" s="3">
        <f t="shared" si="15"/>
        <v>1</v>
      </c>
      <c r="AP28" s="3">
        <f t="shared" si="16"/>
        <v>1</v>
      </c>
      <c r="AQ28" s="3">
        <f t="shared" si="17"/>
        <v>0</v>
      </c>
      <c r="AR28" s="3">
        <f t="shared" si="18"/>
        <v>0</v>
      </c>
      <c r="AS28" s="3">
        <f t="shared" si="19"/>
        <v>0</v>
      </c>
      <c r="AT28" s="3">
        <f t="shared" si="20"/>
        <v>0</v>
      </c>
      <c r="AU28" s="3">
        <f t="shared" si="21"/>
        <v>1</v>
      </c>
      <c r="AW28" s="3" t="e">
        <f t="shared" si="22"/>
        <v>#N/A</v>
      </c>
      <c r="AX28" s="3" t="e">
        <f t="shared" si="23"/>
        <v>#N/A</v>
      </c>
    </row>
    <row r="29" spans="1:50" x14ac:dyDescent="0.25">
      <c r="A29" s="8" t="s">
        <v>64</v>
      </c>
      <c r="B29" s="4">
        <f t="shared" si="0"/>
        <v>10</v>
      </c>
      <c r="C29" s="5">
        <f t="shared" si="1"/>
        <v>0</v>
      </c>
      <c r="D29" s="28" t="s">
        <v>470</v>
      </c>
      <c r="E29" s="4" t="s">
        <v>218</v>
      </c>
      <c r="F29" s="4" t="s">
        <v>472</v>
      </c>
      <c r="G29" s="4" t="s">
        <v>473</v>
      </c>
      <c r="H29" s="4" t="s">
        <v>474</v>
      </c>
      <c r="I29" s="4" t="s">
        <v>482</v>
      </c>
      <c r="J29" s="4" t="s">
        <v>436</v>
      </c>
      <c r="K29" s="4" t="s">
        <v>476</v>
      </c>
      <c r="L29" s="4" t="s">
        <v>477</v>
      </c>
      <c r="M29" s="4" t="s">
        <v>418</v>
      </c>
      <c r="N29" s="4" t="s">
        <v>426</v>
      </c>
      <c r="O29" s="4" t="s">
        <v>485</v>
      </c>
      <c r="P29" s="4" t="s">
        <v>478</v>
      </c>
      <c r="Q29" s="4" t="s">
        <v>479</v>
      </c>
      <c r="R29" s="4" t="s">
        <v>135</v>
      </c>
      <c r="S29" s="4" t="s">
        <v>480</v>
      </c>
      <c r="T29" s="4" t="s">
        <v>486</v>
      </c>
      <c r="U29" s="4" t="s">
        <v>481</v>
      </c>
      <c r="V29" s="4" t="s">
        <v>112</v>
      </c>
      <c r="W29" s="4" t="s">
        <v>484</v>
      </c>
      <c r="Y29" s="40" t="s">
        <v>112</v>
      </c>
      <c r="Z29" s="40" t="s">
        <v>426</v>
      </c>
      <c r="AB29" s="3">
        <f t="shared" si="2"/>
        <v>1</v>
      </c>
      <c r="AC29" s="3">
        <f t="shared" si="3"/>
        <v>0</v>
      </c>
      <c r="AD29" s="3">
        <f t="shared" si="4"/>
        <v>0</v>
      </c>
      <c r="AE29" s="3">
        <f t="shared" si="5"/>
        <v>1</v>
      </c>
      <c r="AF29" s="3">
        <f t="shared" si="6"/>
        <v>0</v>
      </c>
      <c r="AG29" s="3">
        <f t="shared" si="7"/>
        <v>1</v>
      </c>
      <c r="AH29" s="3">
        <f t="shared" si="8"/>
        <v>1</v>
      </c>
      <c r="AI29" s="3">
        <f t="shared" si="9"/>
        <v>0</v>
      </c>
      <c r="AJ29" s="3">
        <f t="shared" si="10"/>
        <v>0</v>
      </c>
      <c r="AK29" s="3">
        <f t="shared" si="11"/>
        <v>1</v>
      </c>
      <c r="AL29" s="3">
        <f t="shared" si="12"/>
        <v>0</v>
      </c>
      <c r="AM29" s="3">
        <f t="shared" si="13"/>
        <v>1</v>
      </c>
      <c r="AN29" s="3">
        <f t="shared" si="14"/>
        <v>1</v>
      </c>
      <c r="AO29" s="3">
        <f t="shared" si="15"/>
        <v>1</v>
      </c>
      <c r="AP29" s="3">
        <f t="shared" si="16"/>
        <v>1</v>
      </c>
      <c r="AQ29" s="3">
        <f t="shared" si="17"/>
        <v>0</v>
      </c>
      <c r="AR29" s="3">
        <f t="shared" si="18"/>
        <v>1</v>
      </c>
      <c r="AS29" s="3">
        <f t="shared" si="19"/>
        <v>0</v>
      </c>
      <c r="AT29" s="3">
        <f t="shared" si="20"/>
        <v>0</v>
      </c>
      <c r="AU29" s="3">
        <f t="shared" si="21"/>
        <v>0</v>
      </c>
      <c r="AW29" s="3" t="e">
        <f t="shared" si="22"/>
        <v>#N/A</v>
      </c>
      <c r="AX29" s="3" t="e">
        <f t="shared" si="23"/>
        <v>#N/A</v>
      </c>
    </row>
    <row r="30" spans="1:50" x14ac:dyDescent="0.25">
      <c r="A30" s="8" t="s">
        <v>65</v>
      </c>
      <c r="B30" s="4">
        <f t="shared" si="0"/>
        <v>9</v>
      </c>
      <c r="C30" s="5">
        <f t="shared" si="1"/>
        <v>1</v>
      </c>
      <c r="D30" s="28" t="s">
        <v>470</v>
      </c>
      <c r="E30" s="4" t="s">
        <v>218</v>
      </c>
      <c r="F30" s="4" t="s">
        <v>472</v>
      </c>
      <c r="G30" s="4" t="s">
        <v>473</v>
      </c>
      <c r="H30" s="4" t="s">
        <v>326</v>
      </c>
      <c r="I30" s="4" t="s">
        <v>475</v>
      </c>
      <c r="J30" s="4" t="s">
        <v>436</v>
      </c>
      <c r="K30" s="4" t="s">
        <v>476</v>
      </c>
      <c r="L30" s="4" t="s">
        <v>477</v>
      </c>
      <c r="M30" s="4" t="s">
        <v>418</v>
      </c>
      <c r="N30" s="4" t="s">
        <v>426</v>
      </c>
      <c r="O30" s="4" t="s">
        <v>485</v>
      </c>
      <c r="P30" s="4" t="s">
        <v>478</v>
      </c>
      <c r="Q30" s="4" t="s">
        <v>479</v>
      </c>
      <c r="R30" s="4" t="s">
        <v>483</v>
      </c>
      <c r="S30" s="4" t="s">
        <v>480</v>
      </c>
      <c r="T30" s="4" t="s">
        <v>486</v>
      </c>
      <c r="U30" s="4" t="s">
        <v>481</v>
      </c>
      <c r="V30" s="4" t="s">
        <v>112</v>
      </c>
      <c r="W30" s="4" t="s">
        <v>484</v>
      </c>
      <c r="Y30" s="4" t="s">
        <v>478</v>
      </c>
      <c r="Z30" s="40" t="s">
        <v>484</v>
      </c>
      <c r="AB30" s="3">
        <f t="shared" si="2"/>
        <v>1</v>
      </c>
      <c r="AC30" s="3">
        <f t="shared" si="3"/>
        <v>0</v>
      </c>
      <c r="AD30" s="3">
        <f t="shared" si="4"/>
        <v>0</v>
      </c>
      <c r="AE30" s="3">
        <f t="shared" si="5"/>
        <v>1</v>
      </c>
      <c r="AF30" s="3">
        <f t="shared" si="6"/>
        <v>1</v>
      </c>
      <c r="AG30" s="3">
        <f t="shared" si="7"/>
        <v>0</v>
      </c>
      <c r="AH30" s="3">
        <f t="shared" si="8"/>
        <v>1</v>
      </c>
      <c r="AI30" s="3">
        <f t="shared" si="9"/>
        <v>0</v>
      </c>
      <c r="AJ30" s="3">
        <f t="shared" si="10"/>
        <v>0</v>
      </c>
      <c r="AK30" s="3">
        <f t="shared" si="11"/>
        <v>1</v>
      </c>
      <c r="AL30" s="3">
        <f t="shared" si="12"/>
        <v>0</v>
      </c>
      <c r="AM30" s="3">
        <f t="shared" si="13"/>
        <v>1</v>
      </c>
      <c r="AN30" s="3">
        <f t="shared" si="14"/>
        <v>1</v>
      </c>
      <c r="AO30" s="3">
        <f t="shared" si="15"/>
        <v>1</v>
      </c>
      <c r="AP30" s="3">
        <f t="shared" si="16"/>
        <v>0</v>
      </c>
      <c r="AQ30" s="3">
        <f t="shared" si="17"/>
        <v>0</v>
      </c>
      <c r="AR30" s="3">
        <f t="shared" si="18"/>
        <v>1</v>
      </c>
      <c r="AS30" s="3">
        <f t="shared" si="19"/>
        <v>0</v>
      </c>
      <c r="AT30" s="3">
        <f t="shared" si="20"/>
        <v>0</v>
      </c>
      <c r="AU30" s="3">
        <f t="shared" si="21"/>
        <v>0</v>
      </c>
      <c r="AW30" s="3">
        <f t="shared" si="22"/>
        <v>1</v>
      </c>
      <c r="AX30" s="3" t="e">
        <f t="shared" si="23"/>
        <v>#N/A</v>
      </c>
    </row>
    <row r="31" spans="1:50" x14ac:dyDescent="0.25">
      <c r="A31" s="8" t="s">
        <v>87</v>
      </c>
      <c r="B31" s="4">
        <f t="shared" si="0"/>
        <v>10</v>
      </c>
      <c r="C31" s="5">
        <f t="shared" si="1"/>
        <v>1</v>
      </c>
      <c r="D31" s="28" t="s">
        <v>470</v>
      </c>
      <c r="E31" s="4" t="s">
        <v>471</v>
      </c>
      <c r="F31" s="4" t="s">
        <v>472</v>
      </c>
      <c r="G31" s="4" t="s">
        <v>473</v>
      </c>
      <c r="H31" s="4" t="s">
        <v>474</v>
      </c>
      <c r="I31" s="4" t="s">
        <v>482</v>
      </c>
      <c r="J31" s="4" t="s">
        <v>436</v>
      </c>
      <c r="K31" s="4" t="s">
        <v>476</v>
      </c>
      <c r="L31" s="4" t="s">
        <v>477</v>
      </c>
      <c r="M31" s="4" t="s">
        <v>418</v>
      </c>
      <c r="N31" s="4" t="s">
        <v>426</v>
      </c>
      <c r="O31" s="4" t="s">
        <v>485</v>
      </c>
      <c r="P31" s="4" t="s">
        <v>478</v>
      </c>
      <c r="Q31" s="4" t="s">
        <v>479</v>
      </c>
      <c r="R31" s="4" t="s">
        <v>483</v>
      </c>
      <c r="S31" s="4" t="s">
        <v>480</v>
      </c>
      <c r="T31" s="4" t="s">
        <v>486</v>
      </c>
      <c r="U31" s="4" t="s">
        <v>481</v>
      </c>
      <c r="V31" s="4" t="s">
        <v>112</v>
      </c>
      <c r="W31" s="4" t="s">
        <v>484</v>
      </c>
      <c r="Y31" s="40" t="s">
        <v>112</v>
      </c>
      <c r="Z31" s="4" t="s">
        <v>482</v>
      </c>
      <c r="AB31" s="3">
        <f t="shared" si="2"/>
        <v>1</v>
      </c>
      <c r="AC31" s="3">
        <f t="shared" si="3"/>
        <v>1</v>
      </c>
      <c r="AD31" s="3">
        <f t="shared" si="4"/>
        <v>0</v>
      </c>
      <c r="AE31" s="3">
        <f t="shared" si="5"/>
        <v>1</v>
      </c>
      <c r="AF31" s="3">
        <f t="shared" si="6"/>
        <v>0</v>
      </c>
      <c r="AG31" s="3">
        <f t="shared" si="7"/>
        <v>1</v>
      </c>
      <c r="AH31" s="3">
        <f t="shared" si="8"/>
        <v>1</v>
      </c>
      <c r="AI31" s="3">
        <f t="shared" si="9"/>
        <v>0</v>
      </c>
      <c r="AJ31" s="3">
        <f t="shared" si="10"/>
        <v>0</v>
      </c>
      <c r="AK31" s="3">
        <f t="shared" si="11"/>
        <v>1</v>
      </c>
      <c r="AL31" s="3">
        <f t="shared" si="12"/>
        <v>0</v>
      </c>
      <c r="AM31" s="3">
        <f t="shared" si="13"/>
        <v>1</v>
      </c>
      <c r="AN31" s="3">
        <f t="shared" si="14"/>
        <v>1</v>
      </c>
      <c r="AO31" s="3">
        <f t="shared" si="15"/>
        <v>1</v>
      </c>
      <c r="AP31" s="3">
        <f t="shared" si="16"/>
        <v>0</v>
      </c>
      <c r="AQ31" s="3">
        <f t="shared" si="17"/>
        <v>0</v>
      </c>
      <c r="AR31" s="3">
        <f t="shared" si="18"/>
        <v>1</v>
      </c>
      <c r="AS31" s="3">
        <f t="shared" si="19"/>
        <v>0</v>
      </c>
      <c r="AT31" s="3">
        <f t="shared" si="20"/>
        <v>0</v>
      </c>
      <c r="AU31" s="3">
        <f t="shared" si="21"/>
        <v>0</v>
      </c>
      <c r="AW31" s="3" t="e">
        <f t="shared" si="22"/>
        <v>#N/A</v>
      </c>
      <c r="AX31" s="3">
        <f t="shared" si="23"/>
        <v>1</v>
      </c>
    </row>
    <row r="32" spans="1:50" x14ac:dyDescent="0.25">
      <c r="A32" s="8" t="s">
        <v>78</v>
      </c>
      <c r="B32" s="4">
        <f t="shared" si="0"/>
        <v>10</v>
      </c>
      <c r="C32" s="5">
        <f t="shared" si="1"/>
        <v>0</v>
      </c>
      <c r="D32" s="28" t="s">
        <v>487</v>
      </c>
      <c r="E32" s="4" t="s">
        <v>471</v>
      </c>
      <c r="F32" s="4" t="s">
        <v>472</v>
      </c>
      <c r="G32" s="4" t="s">
        <v>473</v>
      </c>
      <c r="H32" s="4" t="s">
        <v>474</v>
      </c>
      <c r="I32" s="4" t="s">
        <v>482</v>
      </c>
      <c r="J32" s="4" t="s">
        <v>436</v>
      </c>
      <c r="K32" s="4" t="s">
        <v>263</v>
      </c>
      <c r="L32" s="4" t="s">
        <v>477</v>
      </c>
      <c r="M32" s="4" t="s">
        <v>266</v>
      </c>
      <c r="N32" s="4" t="s">
        <v>386</v>
      </c>
      <c r="O32" s="4" t="s">
        <v>485</v>
      </c>
      <c r="P32" s="4" t="s">
        <v>478</v>
      </c>
      <c r="Q32" s="4" t="s">
        <v>479</v>
      </c>
      <c r="R32" s="4" t="s">
        <v>483</v>
      </c>
      <c r="S32" s="4" t="s">
        <v>480</v>
      </c>
      <c r="T32" s="4" t="s">
        <v>486</v>
      </c>
      <c r="U32" s="4" t="s">
        <v>481</v>
      </c>
      <c r="V32" s="4" t="s">
        <v>112</v>
      </c>
      <c r="W32" s="4" t="s">
        <v>484</v>
      </c>
      <c r="Y32" s="40" t="s">
        <v>112</v>
      </c>
      <c r="Z32" s="40" t="s">
        <v>476</v>
      </c>
      <c r="AB32" s="3">
        <f t="shared" si="2"/>
        <v>0</v>
      </c>
      <c r="AC32" s="3">
        <f t="shared" si="3"/>
        <v>1</v>
      </c>
      <c r="AD32" s="3">
        <f t="shared" si="4"/>
        <v>0</v>
      </c>
      <c r="AE32" s="3">
        <f t="shared" si="5"/>
        <v>1</v>
      </c>
      <c r="AF32" s="3">
        <f t="shared" si="6"/>
        <v>0</v>
      </c>
      <c r="AG32" s="3">
        <f t="shared" si="7"/>
        <v>1</v>
      </c>
      <c r="AH32" s="3">
        <f t="shared" si="8"/>
        <v>1</v>
      </c>
      <c r="AI32" s="3">
        <f t="shared" si="9"/>
        <v>1</v>
      </c>
      <c r="AJ32" s="3">
        <f t="shared" si="10"/>
        <v>0</v>
      </c>
      <c r="AK32" s="3">
        <f t="shared" si="11"/>
        <v>0</v>
      </c>
      <c r="AL32" s="3">
        <f t="shared" si="12"/>
        <v>1</v>
      </c>
      <c r="AM32" s="3">
        <f t="shared" si="13"/>
        <v>1</v>
      </c>
      <c r="AN32" s="3">
        <f t="shared" si="14"/>
        <v>1</v>
      </c>
      <c r="AO32" s="3">
        <f t="shared" si="15"/>
        <v>1</v>
      </c>
      <c r="AP32" s="3">
        <f t="shared" si="16"/>
        <v>0</v>
      </c>
      <c r="AQ32" s="3">
        <f t="shared" si="17"/>
        <v>0</v>
      </c>
      <c r="AR32" s="3">
        <f t="shared" si="18"/>
        <v>1</v>
      </c>
      <c r="AS32" s="3">
        <f t="shared" si="19"/>
        <v>0</v>
      </c>
      <c r="AT32" s="3">
        <f t="shared" si="20"/>
        <v>0</v>
      </c>
      <c r="AU32" s="3">
        <f t="shared" si="21"/>
        <v>0</v>
      </c>
      <c r="AW32" s="3" t="e">
        <f t="shared" si="22"/>
        <v>#N/A</v>
      </c>
      <c r="AX32" s="3" t="e">
        <f t="shared" si="23"/>
        <v>#N/A</v>
      </c>
    </row>
    <row r="33" spans="1:50" x14ac:dyDescent="0.25">
      <c r="A33" s="8" t="s">
        <v>68</v>
      </c>
      <c r="B33" s="4">
        <f t="shared" si="0"/>
        <v>10</v>
      </c>
      <c r="C33" s="5">
        <f t="shared" si="1"/>
        <v>1</v>
      </c>
      <c r="D33" s="28" t="s">
        <v>470</v>
      </c>
      <c r="E33" s="4" t="s">
        <v>471</v>
      </c>
      <c r="F33" s="4" t="s">
        <v>472</v>
      </c>
      <c r="G33" s="4" t="s">
        <v>473</v>
      </c>
      <c r="H33" s="4" t="s">
        <v>474</v>
      </c>
      <c r="I33" s="4" t="s">
        <v>482</v>
      </c>
      <c r="J33" s="4" t="s">
        <v>436</v>
      </c>
      <c r="K33" s="4" t="s">
        <v>476</v>
      </c>
      <c r="L33" s="4" t="s">
        <v>477</v>
      </c>
      <c r="M33" s="4" t="s">
        <v>418</v>
      </c>
      <c r="N33" s="4" t="s">
        <v>426</v>
      </c>
      <c r="O33" s="4" t="s">
        <v>485</v>
      </c>
      <c r="P33" s="4" t="s">
        <v>478</v>
      </c>
      <c r="Q33" s="4" t="s">
        <v>488</v>
      </c>
      <c r="R33" s="4" t="s">
        <v>135</v>
      </c>
      <c r="S33" s="4" t="s">
        <v>480</v>
      </c>
      <c r="T33" s="4" t="s">
        <v>486</v>
      </c>
      <c r="U33" s="4" t="s">
        <v>481</v>
      </c>
      <c r="V33" s="4" t="s">
        <v>112</v>
      </c>
      <c r="W33" s="4" t="s">
        <v>484</v>
      </c>
      <c r="Y33" s="4" t="s">
        <v>436</v>
      </c>
      <c r="Z33" s="40" t="s">
        <v>426</v>
      </c>
      <c r="AB33" s="3">
        <f t="shared" si="2"/>
        <v>1</v>
      </c>
      <c r="AC33" s="3">
        <f t="shared" si="3"/>
        <v>1</v>
      </c>
      <c r="AD33" s="3">
        <f t="shared" si="4"/>
        <v>0</v>
      </c>
      <c r="AE33" s="3">
        <f t="shared" si="5"/>
        <v>1</v>
      </c>
      <c r="AF33" s="3">
        <f t="shared" si="6"/>
        <v>0</v>
      </c>
      <c r="AG33" s="3">
        <f t="shared" si="7"/>
        <v>1</v>
      </c>
      <c r="AH33" s="3">
        <f t="shared" si="8"/>
        <v>1</v>
      </c>
      <c r="AI33" s="3">
        <f t="shared" si="9"/>
        <v>0</v>
      </c>
      <c r="AJ33" s="3">
        <f t="shared" si="10"/>
        <v>0</v>
      </c>
      <c r="AK33" s="3">
        <f t="shared" si="11"/>
        <v>1</v>
      </c>
      <c r="AL33" s="3">
        <f t="shared" si="12"/>
        <v>0</v>
      </c>
      <c r="AM33" s="3">
        <f t="shared" si="13"/>
        <v>1</v>
      </c>
      <c r="AN33" s="3">
        <f t="shared" si="14"/>
        <v>1</v>
      </c>
      <c r="AO33" s="3">
        <f t="shared" si="15"/>
        <v>0</v>
      </c>
      <c r="AP33" s="3">
        <f t="shared" si="16"/>
        <v>1</v>
      </c>
      <c r="AQ33" s="3">
        <f t="shared" si="17"/>
        <v>0</v>
      </c>
      <c r="AR33" s="3">
        <f t="shared" si="18"/>
        <v>1</v>
      </c>
      <c r="AS33" s="3">
        <f t="shared" si="19"/>
        <v>0</v>
      </c>
      <c r="AT33" s="3">
        <f t="shared" si="20"/>
        <v>0</v>
      </c>
      <c r="AU33" s="3">
        <f t="shared" si="21"/>
        <v>0</v>
      </c>
      <c r="AW33" s="3">
        <f t="shared" si="22"/>
        <v>1</v>
      </c>
      <c r="AX33" s="3" t="e">
        <f t="shared" si="23"/>
        <v>#N/A</v>
      </c>
    </row>
    <row r="34" spans="1:50" x14ac:dyDescent="0.25">
      <c r="A34" s="8" t="s">
        <v>57</v>
      </c>
      <c r="B34" s="4">
        <f t="shared" si="0"/>
        <v>9</v>
      </c>
      <c r="C34" s="5">
        <f t="shared" si="1"/>
        <v>0</v>
      </c>
      <c r="D34" s="28" t="s">
        <v>470</v>
      </c>
      <c r="E34" s="4" t="s">
        <v>471</v>
      </c>
      <c r="F34" s="4" t="s">
        <v>472</v>
      </c>
      <c r="G34" s="4" t="s">
        <v>473</v>
      </c>
      <c r="H34" s="4" t="s">
        <v>474</v>
      </c>
      <c r="I34" s="4" t="s">
        <v>482</v>
      </c>
      <c r="J34" s="4" t="s">
        <v>436</v>
      </c>
      <c r="K34" s="4" t="s">
        <v>476</v>
      </c>
      <c r="L34" s="4" t="s">
        <v>477</v>
      </c>
      <c r="M34" s="4" t="s">
        <v>266</v>
      </c>
      <c r="N34" s="4" t="s">
        <v>426</v>
      </c>
      <c r="O34" s="4" t="s">
        <v>485</v>
      </c>
      <c r="P34" s="4" t="s">
        <v>478</v>
      </c>
      <c r="Q34" s="4" t="s">
        <v>479</v>
      </c>
      <c r="R34" s="4" t="s">
        <v>483</v>
      </c>
      <c r="S34" s="4" t="s">
        <v>480</v>
      </c>
      <c r="T34" s="4" t="s">
        <v>486</v>
      </c>
      <c r="U34" s="4" t="s">
        <v>481</v>
      </c>
      <c r="V34" s="4" t="s">
        <v>112</v>
      </c>
      <c r="W34" s="4" t="s">
        <v>484</v>
      </c>
      <c r="Y34" s="40" t="s">
        <v>426</v>
      </c>
      <c r="Z34" s="40" t="s">
        <v>472</v>
      </c>
      <c r="AB34" s="3">
        <f t="shared" si="2"/>
        <v>1</v>
      </c>
      <c r="AC34" s="3">
        <f t="shared" si="3"/>
        <v>1</v>
      </c>
      <c r="AD34" s="3">
        <f t="shared" si="4"/>
        <v>0</v>
      </c>
      <c r="AE34" s="3">
        <f t="shared" si="5"/>
        <v>1</v>
      </c>
      <c r="AF34" s="3">
        <f t="shared" si="6"/>
        <v>0</v>
      </c>
      <c r="AG34" s="3">
        <f t="shared" si="7"/>
        <v>1</v>
      </c>
      <c r="AH34" s="3">
        <f t="shared" si="8"/>
        <v>1</v>
      </c>
      <c r="AI34" s="3">
        <f t="shared" si="9"/>
        <v>0</v>
      </c>
      <c r="AJ34" s="3">
        <f t="shared" si="10"/>
        <v>0</v>
      </c>
      <c r="AK34" s="3">
        <f t="shared" si="11"/>
        <v>0</v>
      </c>
      <c r="AL34" s="3">
        <f t="shared" si="12"/>
        <v>0</v>
      </c>
      <c r="AM34" s="3">
        <f t="shared" si="13"/>
        <v>1</v>
      </c>
      <c r="AN34" s="3">
        <f t="shared" si="14"/>
        <v>1</v>
      </c>
      <c r="AO34" s="3">
        <f t="shared" si="15"/>
        <v>1</v>
      </c>
      <c r="AP34" s="3">
        <f t="shared" si="16"/>
        <v>0</v>
      </c>
      <c r="AQ34" s="3">
        <f t="shared" si="17"/>
        <v>0</v>
      </c>
      <c r="AR34" s="3">
        <f t="shared" si="18"/>
        <v>1</v>
      </c>
      <c r="AS34" s="3">
        <f t="shared" si="19"/>
        <v>0</v>
      </c>
      <c r="AT34" s="3">
        <f t="shared" si="20"/>
        <v>0</v>
      </c>
      <c r="AU34" s="3">
        <f t="shared" si="21"/>
        <v>0</v>
      </c>
      <c r="AW34" s="3" t="e">
        <f t="shared" si="22"/>
        <v>#N/A</v>
      </c>
      <c r="AX34" s="3" t="e">
        <f t="shared" si="23"/>
        <v>#N/A</v>
      </c>
    </row>
    <row r="35" spans="1:50" x14ac:dyDescent="0.25">
      <c r="A35" s="8" t="s">
        <v>88</v>
      </c>
      <c r="B35" s="4">
        <f t="shared" si="0"/>
        <v>11</v>
      </c>
      <c r="C35" s="5">
        <f t="shared" si="1"/>
        <v>2</v>
      </c>
      <c r="D35" s="28" t="s">
        <v>470</v>
      </c>
      <c r="E35" s="4" t="s">
        <v>471</v>
      </c>
      <c r="F35" s="4" t="s">
        <v>127</v>
      </c>
      <c r="G35" s="4" t="s">
        <v>222</v>
      </c>
      <c r="H35" s="4" t="s">
        <v>326</v>
      </c>
      <c r="I35" s="4" t="s">
        <v>482</v>
      </c>
      <c r="J35" s="4" t="s">
        <v>436</v>
      </c>
      <c r="K35" s="4" t="s">
        <v>476</v>
      </c>
      <c r="L35" s="4" t="s">
        <v>292</v>
      </c>
      <c r="M35" s="4" t="s">
        <v>266</v>
      </c>
      <c r="N35" s="4" t="s">
        <v>426</v>
      </c>
      <c r="O35" s="4" t="s">
        <v>485</v>
      </c>
      <c r="P35" s="4" t="s">
        <v>271</v>
      </c>
      <c r="Q35" s="4" t="s">
        <v>488</v>
      </c>
      <c r="R35" s="4" t="s">
        <v>135</v>
      </c>
      <c r="S35" s="4" t="s">
        <v>194</v>
      </c>
      <c r="T35" s="4" t="s">
        <v>165</v>
      </c>
      <c r="U35" s="4" t="s">
        <v>481</v>
      </c>
      <c r="V35" s="4" t="s">
        <v>112</v>
      </c>
      <c r="W35" s="4" t="s">
        <v>442</v>
      </c>
      <c r="Y35" s="4" t="s">
        <v>470</v>
      </c>
      <c r="Z35" s="4" t="s">
        <v>471</v>
      </c>
      <c r="AB35" s="3">
        <f t="shared" si="2"/>
        <v>1</v>
      </c>
      <c r="AC35" s="3">
        <f t="shared" si="3"/>
        <v>1</v>
      </c>
      <c r="AD35" s="3">
        <f t="shared" si="4"/>
        <v>1</v>
      </c>
      <c r="AE35" s="3">
        <f t="shared" si="5"/>
        <v>0</v>
      </c>
      <c r="AF35" s="3">
        <f t="shared" si="6"/>
        <v>1</v>
      </c>
      <c r="AG35" s="3">
        <f t="shared" si="7"/>
        <v>1</v>
      </c>
      <c r="AH35" s="3">
        <f t="shared" si="8"/>
        <v>1</v>
      </c>
      <c r="AI35" s="3">
        <f t="shared" si="9"/>
        <v>0</v>
      </c>
      <c r="AJ35" s="3">
        <f t="shared" si="10"/>
        <v>1</v>
      </c>
      <c r="AK35" s="3">
        <f t="shared" si="11"/>
        <v>0</v>
      </c>
      <c r="AL35" s="3">
        <f t="shared" si="12"/>
        <v>0</v>
      </c>
      <c r="AM35" s="3">
        <f t="shared" si="13"/>
        <v>1</v>
      </c>
      <c r="AN35" s="3">
        <f t="shared" si="14"/>
        <v>0</v>
      </c>
      <c r="AO35" s="3">
        <f t="shared" si="15"/>
        <v>0</v>
      </c>
      <c r="AP35" s="3">
        <f t="shared" si="16"/>
        <v>1</v>
      </c>
      <c r="AQ35" s="3">
        <f t="shared" si="17"/>
        <v>1</v>
      </c>
      <c r="AR35" s="3">
        <f t="shared" si="18"/>
        <v>0</v>
      </c>
      <c r="AS35" s="3">
        <f t="shared" si="19"/>
        <v>0</v>
      </c>
      <c r="AT35" s="3">
        <f t="shared" si="20"/>
        <v>0</v>
      </c>
      <c r="AU35" s="3">
        <f t="shared" si="21"/>
        <v>1</v>
      </c>
      <c r="AW35" s="3">
        <f t="shared" si="22"/>
        <v>1</v>
      </c>
      <c r="AX35" s="3">
        <f t="shared" si="23"/>
        <v>1</v>
      </c>
    </row>
    <row r="36" spans="1:50" x14ac:dyDescent="0.25">
      <c r="A36" s="8" t="s">
        <v>138</v>
      </c>
      <c r="B36" s="45">
        <v>5</v>
      </c>
      <c r="C36" s="5">
        <f t="shared" si="1"/>
        <v>0</v>
      </c>
      <c r="D36" s="28" t="s">
        <v>139</v>
      </c>
      <c r="E36" s="4" t="s">
        <v>139</v>
      </c>
      <c r="F36" s="4" t="s">
        <v>139</v>
      </c>
      <c r="G36" s="4" t="s">
        <v>139</v>
      </c>
      <c r="H36" s="4" t="s">
        <v>139</v>
      </c>
      <c r="I36" s="4" t="s">
        <v>139</v>
      </c>
      <c r="J36" s="4" t="s">
        <v>139</v>
      </c>
      <c r="K36" s="4" t="s">
        <v>139</v>
      </c>
      <c r="L36" s="4" t="s">
        <v>139</v>
      </c>
      <c r="M36" s="4" t="s">
        <v>139</v>
      </c>
      <c r="N36" s="4" t="s">
        <v>139</v>
      </c>
      <c r="O36" s="4" t="s">
        <v>139</v>
      </c>
      <c r="P36" s="4" t="s">
        <v>139</v>
      </c>
      <c r="Q36" s="4" t="s">
        <v>139</v>
      </c>
      <c r="R36" s="4" t="s">
        <v>139</v>
      </c>
      <c r="S36" s="4" t="s">
        <v>139</v>
      </c>
      <c r="T36" s="4" t="s">
        <v>139</v>
      </c>
      <c r="U36" s="4" t="s">
        <v>139</v>
      </c>
      <c r="V36" s="4" t="s">
        <v>139</v>
      </c>
      <c r="W36" s="4" t="s">
        <v>139</v>
      </c>
      <c r="Y36" s="40" t="s">
        <v>139</v>
      </c>
      <c r="Z36" s="40" t="s">
        <v>139</v>
      </c>
      <c r="AB36" s="3">
        <f t="shared" si="2"/>
        <v>0</v>
      </c>
      <c r="AC36" s="3">
        <f t="shared" si="3"/>
        <v>0</v>
      </c>
      <c r="AD36" s="3">
        <f t="shared" si="4"/>
        <v>0</v>
      </c>
      <c r="AE36" s="3">
        <f t="shared" si="5"/>
        <v>0</v>
      </c>
      <c r="AF36" s="3">
        <f t="shared" si="6"/>
        <v>0</v>
      </c>
      <c r="AG36" s="3">
        <f t="shared" si="7"/>
        <v>0</v>
      </c>
      <c r="AH36" s="3">
        <f t="shared" si="8"/>
        <v>0</v>
      </c>
      <c r="AI36" s="3">
        <f t="shared" si="9"/>
        <v>0</v>
      </c>
      <c r="AJ36" s="3">
        <f t="shared" si="10"/>
        <v>0</v>
      </c>
      <c r="AK36" s="3">
        <f t="shared" si="11"/>
        <v>0</v>
      </c>
      <c r="AL36" s="3">
        <f t="shared" si="12"/>
        <v>0</v>
      </c>
      <c r="AM36" s="3">
        <f t="shared" si="13"/>
        <v>0</v>
      </c>
      <c r="AN36" s="3">
        <f t="shared" si="14"/>
        <v>0</v>
      </c>
      <c r="AO36" s="3">
        <f t="shared" si="15"/>
        <v>0</v>
      </c>
      <c r="AP36" s="3">
        <f t="shared" si="16"/>
        <v>0</v>
      </c>
      <c r="AQ36" s="3">
        <f t="shared" si="17"/>
        <v>0</v>
      </c>
      <c r="AR36" s="3">
        <f t="shared" si="18"/>
        <v>0</v>
      </c>
      <c r="AS36" s="3">
        <f t="shared" si="19"/>
        <v>0</v>
      </c>
      <c r="AT36" s="3">
        <f t="shared" si="20"/>
        <v>0</v>
      </c>
      <c r="AU36" s="3">
        <f t="shared" si="21"/>
        <v>0</v>
      </c>
      <c r="AW36" s="3" t="e">
        <f t="shared" si="22"/>
        <v>#N/A</v>
      </c>
      <c r="AX36" s="3" t="e">
        <f t="shared" si="23"/>
        <v>#N/A</v>
      </c>
    </row>
    <row r="37" spans="1:50" x14ac:dyDescent="0.25">
      <c r="A37" s="8" t="s">
        <v>59</v>
      </c>
      <c r="B37" s="4">
        <f t="shared" si="0"/>
        <v>10</v>
      </c>
      <c r="C37" s="5">
        <f t="shared" si="1"/>
        <v>1</v>
      </c>
      <c r="D37" s="28" t="s">
        <v>470</v>
      </c>
      <c r="E37" s="4" t="s">
        <v>471</v>
      </c>
      <c r="F37" s="4" t="s">
        <v>472</v>
      </c>
      <c r="G37" s="4" t="s">
        <v>473</v>
      </c>
      <c r="H37" s="4" t="s">
        <v>474</v>
      </c>
      <c r="I37" s="4" t="s">
        <v>482</v>
      </c>
      <c r="J37" s="4" t="s">
        <v>436</v>
      </c>
      <c r="K37" s="4" t="s">
        <v>476</v>
      </c>
      <c r="L37" s="4" t="s">
        <v>477</v>
      </c>
      <c r="M37" s="4" t="s">
        <v>266</v>
      </c>
      <c r="N37" s="4" t="s">
        <v>426</v>
      </c>
      <c r="O37" s="4" t="s">
        <v>485</v>
      </c>
      <c r="P37" s="4" t="s">
        <v>478</v>
      </c>
      <c r="Q37" s="4" t="s">
        <v>479</v>
      </c>
      <c r="R37" s="4" t="s">
        <v>135</v>
      </c>
      <c r="S37" s="4" t="s">
        <v>480</v>
      </c>
      <c r="T37" s="4" t="s">
        <v>486</v>
      </c>
      <c r="U37" s="4" t="s">
        <v>481</v>
      </c>
      <c r="V37" s="4" t="s">
        <v>112</v>
      </c>
      <c r="W37" s="4" t="s">
        <v>484</v>
      </c>
      <c r="Y37" s="4" t="s">
        <v>486</v>
      </c>
      <c r="Z37" s="40" t="s">
        <v>112</v>
      </c>
      <c r="AB37" s="3">
        <f t="shared" si="2"/>
        <v>1</v>
      </c>
      <c r="AC37" s="3">
        <f t="shared" si="3"/>
        <v>1</v>
      </c>
      <c r="AD37" s="3">
        <f t="shared" si="4"/>
        <v>0</v>
      </c>
      <c r="AE37" s="3">
        <f t="shared" si="5"/>
        <v>1</v>
      </c>
      <c r="AF37" s="3">
        <f t="shared" si="6"/>
        <v>0</v>
      </c>
      <c r="AG37" s="3">
        <f t="shared" si="7"/>
        <v>1</v>
      </c>
      <c r="AH37" s="3">
        <f t="shared" si="8"/>
        <v>1</v>
      </c>
      <c r="AI37" s="3">
        <f t="shared" si="9"/>
        <v>0</v>
      </c>
      <c r="AJ37" s="3">
        <f t="shared" si="10"/>
        <v>0</v>
      </c>
      <c r="AK37" s="3">
        <f t="shared" si="11"/>
        <v>0</v>
      </c>
      <c r="AL37" s="3">
        <f t="shared" si="12"/>
        <v>0</v>
      </c>
      <c r="AM37" s="3">
        <f t="shared" si="13"/>
        <v>1</v>
      </c>
      <c r="AN37" s="3">
        <f t="shared" si="14"/>
        <v>1</v>
      </c>
      <c r="AO37" s="3">
        <f t="shared" si="15"/>
        <v>1</v>
      </c>
      <c r="AP37" s="3">
        <f t="shared" si="16"/>
        <v>1</v>
      </c>
      <c r="AQ37" s="3">
        <f t="shared" si="17"/>
        <v>0</v>
      </c>
      <c r="AR37" s="3">
        <f t="shared" si="18"/>
        <v>1</v>
      </c>
      <c r="AS37" s="3">
        <f t="shared" si="19"/>
        <v>0</v>
      </c>
      <c r="AT37" s="3">
        <f t="shared" si="20"/>
        <v>0</v>
      </c>
      <c r="AU37" s="3">
        <f t="shared" si="21"/>
        <v>0</v>
      </c>
      <c r="AW37" s="3">
        <f t="shared" si="22"/>
        <v>1</v>
      </c>
      <c r="AX37" s="3" t="e">
        <f t="shared" si="23"/>
        <v>#N/A</v>
      </c>
    </row>
    <row r="38" spans="1:50" x14ac:dyDescent="0.25">
      <c r="A38" s="8" t="s">
        <v>77</v>
      </c>
      <c r="B38" s="4">
        <f t="shared" si="0"/>
        <v>10</v>
      </c>
      <c r="C38" s="5">
        <f t="shared" si="1"/>
        <v>0</v>
      </c>
      <c r="D38" s="28" t="s">
        <v>470</v>
      </c>
      <c r="E38" s="4" t="s">
        <v>471</v>
      </c>
      <c r="F38" s="4" t="s">
        <v>472</v>
      </c>
      <c r="G38" s="4" t="s">
        <v>473</v>
      </c>
      <c r="H38" s="4" t="s">
        <v>326</v>
      </c>
      <c r="I38" s="4" t="s">
        <v>482</v>
      </c>
      <c r="J38" s="4" t="s">
        <v>436</v>
      </c>
      <c r="K38" s="4" t="s">
        <v>263</v>
      </c>
      <c r="L38" s="4" t="s">
        <v>477</v>
      </c>
      <c r="M38" s="4" t="s">
        <v>266</v>
      </c>
      <c r="N38" s="4" t="s">
        <v>386</v>
      </c>
      <c r="O38" s="4" t="s">
        <v>239</v>
      </c>
      <c r="P38" s="4" t="s">
        <v>271</v>
      </c>
      <c r="Q38" s="4" t="s">
        <v>488</v>
      </c>
      <c r="R38" s="4" t="s">
        <v>483</v>
      </c>
      <c r="S38" s="4" t="s">
        <v>480</v>
      </c>
      <c r="T38" s="4" t="s">
        <v>165</v>
      </c>
      <c r="U38" s="4" t="s">
        <v>481</v>
      </c>
      <c r="V38" s="4" t="s">
        <v>279</v>
      </c>
      <c r="W38" s="4" t="s">
        <v>442</v>
      </c>
      <c r="Y38" s="40" t="s">
        <v>483</v>
      </c>
      <c r="Z38" s="40" t="s">
        <v>266</v>
      </c>
      <c r="AB38" s="3">
        <f t="shared" si="2"/>
        <v>1</v>
      </c>
      <c r="AC38" s="3">
        <f t="shared" si="3"/>
        <v>1</v>
      </c>
      <c r="AD38" s="3">
        <f t="shared" si="4"/>
        <v>0</v>
      </c>
      <c r="AE38" s="3">
        <f t="shared" si="5"/>
        <v>1</v>
      </c>
      <c r="AF38" s="3">
        <f t="shared" si="6"/>
        <v>1</v>
      </c>
      <c r="AG38" s="3">
        <f t="shared" si="7"/>
        <v>1</v>
      </c>
      <c r="AH38" s="3">
        <f t="shared" si="8"/>
        <v>1</v>
      </c>
      <c r="AI38" s="3">
        <f t="shared" si="9"/>
        <v>1</v>
      </c>
      <c r="AJ38" s="3">
        <f t="shared" si="10"/>
        <v>0</v>
      </c>
      <c r="AK38" s="3">
        <f t="shared" si="11"/>
        <v>0</v>
      </c>
      <c r="AL38" s="3">
        <f t="shared" si="12"/>
        <v>1</v>
      </c>
      <c r="AM38" s="3">
        <f t="shared" si="13"/>
        <v>0</v>
      </c>
      <c r="AN38" s="3">
        <f t="shared" si="14"/>
        <v>0</v>
      </c>
      <c r="AO38" s="3">
        <f t="shared" si="15"/>
        <v>0</v>
      </c>
      <c r="AP38" s="3">
        <f t="shared" si="16"/>
        <v>0</v>
      </c>
      <c r="AQ38" s="3">
        <f t="shared" si="17"/>
        <v>0</v>
      </c>
      <c r="AR38" s="3">
        <f t="shared" si="18"/>
        <v>0</v>
      </c>
      <c r="AS38" s="3">
        <f t="shared" si="19"/>
        <v>0</v>
      </c>
      <c r="AT38" s="3">
        <f t="shared" si="20"/>
        <v>1</v>
      </c>
      <c r="AU38" s="3">
        <f t="shared" si="21"/>
        <v>1</v>
      </c>
      <c r="AW38" s="3" t="e">
        <f t="shared" si="22"/>
        <v>#N/A</v>
      </c>
      <c r="AX38" s="3" t="e">
        <f t="shared" si="23"/>
        <v>#N/A</v>
      </c>
    </row>
    <row r="39" spans="1:50" ht="15.75" thickBot="1" x14ac:dyDescent="0.3">
      <c r="A39" s="29" t="s">
        <v>55</v>
      </c>
      <c r="B39" s="6">
        <f t="shared" si="0"/>
        <v>9</v>
      </c>
      <c r="C39" s="7">
        <f t="shared" si="1"/>
        <v>0</v>
      </c>
      <c r="D39" s="28" t="str">
        <f>IF(D49&gt;0.5, D45, D46)</f>
        <v>OSU (-12.5)</v>
      </c>
      <c r="E39" s="4" t="str">
        <f t="shared" ref="E39:W39" si="24">IF(E49&gt;0.5, E45, E46)</f>
        <v>MIA (-24)</v>
      </c>
      <c r="F39" s="4" t="str">
        <f t="shared" si="24"/>
        <v>MISS (-10)</v>
      </c>
      <c r="G39" s="4" t="str">
        <f t="shared" si="24"/>
        <v>SMU (-9.5)</v>
      </c>
      <c r="H39" s="4" t="str">
        <f t="shared" si="24"/>
        <v>UGA (-42)</v>
      </c>
      <c r="I39" s="4" t="str">
        <f t="shared" si="24"/>
        <v>TENN (-41)</v>
      </c>
      <c r="J39" s="4" t="str">
        <f t="shared" si="24"/>
        <v>TCU (-11.5)</v>
      </c>
      <c r="K39" s="4" t="str">
        <f t="shared" si="24"/>
        <v>TEX (-20.5)</v>
      </c>
      <c r="L39" s="4" t="str">
        <f t="shared" si="24"/>
        <v>PSU (-12.5)</v>
      </c>
      <c r="M39" s="4" t="str">
        <f t="shared" si="24"/>
        <v>BYU</v>
      </c>
      <c r="N39" s="4" t="str">
        <f t="shared" si="24"/>
        <v>COL (-3)</v>
      </c>
      <c r="O39" s="4" t="str">
        <f t="shared" si="24"/>
        <v>TTU (-3.5)</v>
      </c>
      <c r="P39" s="4" t="str">
        <f t="shared" si="24"/>
        <v>MIZ (-8)</v>
      </c>
      <c r="Q39" s="4" t="str">
        <f t="shared" si="24"/>
        <v>ND (-14)</v>
      </c>
      <c r="R39" s="4" t="str">
        <f t="shared" si="24"/>
        <v>BSU (-23)</v>
      </c>
      <c r="S39" s="4" t="str">
        <f t="shared" si="24"/>
        <v>WSU (-12.5)</v>
      </c>
      <c r="T39" s="4" t="str">
        <f t="shared" si="24"/>
        <v>BAYL (-8)</v>
      </c>
      <c r="U39" s="4" t="str">
        <f t="shared" si="24"/>
        <v>ALA (-14)</v>
      </c>
      <c r="V39" s="4" t="str">
        <f t="shared" si="24"/>
        <v>TAMU (-2.5)</v>
      </c>
      <c r="W39" s="4" t="str">
        <f t="shared" si="24"/>
        <v>ISU (-6.5)</v>
      </c>
      <c r="Y39" s="40" t="s">
        <v>112</v>
      </c>
      <c r="Z39" s="40" t="s">
        <v>481</v>
      </c>
      <c r="AB39" s="3">
        <f t="shared" si="2"/>
        <v>1</v>
      </c>
      <c r="AC39" s="3">
        <f t="shared" si="3"/>
        <v>1</v>
      </c>
      <c r="AD39" s="3">
        <f t="shared" si="4"/>
        <v>0</v>
      </c>
      <c r="AE39" s="3">
        <f t="shared" si="5"/>
        <v>1</v>
      </c>
      <c r="AF39" s="3">
        <f t="shared" si="6"/>
        <v>0</v>
      </c>
      <c r="AG39" s="3">
        <f t="shared" si="7"/>
        <v>1</v>
      </c>
      <c r="AH39" s="3">
        <f t="shared" si="8"/>
        <v>1</v>
      </c>
      <c r="AI39" s="3">
        <f t="shared" si="9"/>
        <v>0</v>
      </c>
      <c r="AJ39" s="3">
        <f t="shared" si="10"/>
        <v>0</v>
      </c>
      <c r="AK39" s="3">
        <f t="shared" si="11"/>
        <v>0</v>
      </c>
      <c r="AL39" s="3">
        <f t="shared" si="12"/>
        <v>0</v>
      </c>
      <c r="AM39" s="3">
        <f t="shared" si="13"/>
        <v>1</v>
      </c>
      <c r="AN39" s="3">
        <f t="shared" si="14"/>
        <v>1</v>
      </c>
      <c r="AO39" s="3">
        <f t="shared" si="15"/>
        <v>1</v>
      </c>
      <c r="AP39" s="3">
        <f t="shared" si="16"/>
        <v>0</v>
      </c>
      <c r="AQ39" s="3">
        <f t="shared" si="17"/>
        <v>0</v>
      </c>
      <c r="AR39" s="3">
        <f t="shared" si="18"/>
        <v>1</v>
      </c>
      <c r="AS39" s="3">
        <f t="shared" si="19"/>
        <v>0</v>
      </c>
      <c r="AT39" s="3">
        <f t="shared" si="20"/>
        <v>0</v>
      </c>
      <c r="AU39" s="3">
        <f t="shared" si="21"/>
        <v>0</v>
      </c>
      <c r="AW39" s="3" t="e">
        <f t="shared" si="22"/>
        <v>#N/A</v>
      </c>
      <c r="AX39" s="3" t="e">
        <f t="shared" si="23"/>
        <v>#N/A</v>
      </c>
    </row>
    <row r="40" spans="1:50" x14ac:dyDescent="0.25">
      <c r="A40" s="3" t="s">
        <v>469</v>
      </c>
      <c r="B40" s="46" t="s">
        <v>322</v>
      </c>
    </row>
    <row r="41" spans="1:50" x14ac:dyDescent="0.25">
      <c r="D41" s="4" t="s">
        <v>470</v>
      </c>
      <c r="E41" s="4" t="s">
        <v>471</v>
      </c>
      <c r="F41" s="4" t="s">
        <v>127</v>
      </c>
      <c r="G41" s="4" t="s">
        <v>473</v>
      </c>
      <c r="H41" s="4" t="s">
        <v>326</v>
      </c>
      <c r="I41" s="55" t="s">
        <v>482</v>
      </c>
      <c r="J41" s="4" t="s">
        <v>436</v>
      </c>
      <c r="K41" s="4" t="s">
        <v>263</v>
      </c>
      <c r="L41" s="4" t="s">
        <v>292</v>
      </c>
      <c r="M41" s="4" t="s">
        <v>418</v>
      </c>
      <c r="N41" s="4" t="s">
        <v>386</v>
      </c>
      <c r="O41" s="4" t="s">
        <v>485</v>
      </c>
      <c r="P41" s="4" t="s">
        <v>478</v>
      </c>
      <c r="Q41" s="4" t="s">
        <v>479</v>
      </c>
      <c r="R41" s="4" t="s">
        <v>135</v>
      </c>
      <c r="S41" s="4" t="s">
        <v>194</v>
      </c>
      <c r="T41" s="4" t="s">
        <v>486</v>
      </c>
      <c r="U41" s="4" t="s">
        <v>243</v>
      </c>
      <c r="V41" s="4" t="s">
        <v>279</v>
      </c>
      <c r="W41" s="4" t="s">
        <v>442</v>
      </c>
    </row>
    <row r="42" spans="1:50" x14ac:dyDescent="0.25">
      <c r="A42"/>
      <c r="D42" s="3">
        <v>1</v>
      </c>
      <c r="E42" s="3">
        <v>1</v>
      </c>
      <c r="F42" s="3">
        <v>1</v>
      </c>
      <c r="G42" s="3">
        <v>1</v>
      </c>
      <c r="H42" s="3">
        <v>1</v>
      </c>
      <c r="I42" s="3">
        <v>1</v>
      </c>
      <c r="J42" s="3">
        <v>1</v>
      </c>
      <c r="K42" s="3">
        <v>1</v>
      </c>
      <c r="L42" s="3">
        <v>1</v>
      </c>
      <c r="M42" s="3">
        <v>1</v>
      </c>
      <c r="N42" s="3">
        <v>1</v>
      </c>
      <c r="O42" s="3">
        <v>1</v>
      </c>
      <c r="P42" s="3">
        <v>1</v>
      </c>
      <c r="Q42" s="3">
        <v>1</v>
      </c>
      <c r="R42" s="3">
        <v>1</v>
      </c>
      <c r="S42" s="3">
        <v>1</v>
      </c>
      <c r="T42" s="3">
        <v>1</v>
      </c>
      <c r="U42" s="3">
        <v>1</v>
      </c>
      <c r="V42" s="3">
        <v>1</v>
      </c>
      <c r="W42" s="3">
        <v>1</v>
      </c>
    </row>
    <row r="44" spans="1:50" s="35" customFormat="1" x14ac:dyDescent="0.25">
      <c r="A44" s="33" t="s">
        <v>91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</row>
    <row r="45" spans="1:50" x14ac:dyDescent="0.25">
      <c r="A45" s="36" t="s">
        <v>92</v>
      </c>
      <c r="D45" s="3" t="s">
        <v>470</v>
      </c>
      <c r="E45" s="3" t="s">
        <v>471</v>
      </c>
      <c r="F45" s="3" t="s">
        <v>472</v>
      </c>
      <c r="G45" s="3" t="s">
        <v>473</v>
      </c>
      <c r="H45" s="3" t="s">
        <v>474</v>
      </c>
      <c r="I45" s="3" t="s">
        <v>482</v>
      </c>
      <c r="J45" s="3" t="s">
        <v>436</v>
      </c>
      <c r="K45" s="3" t="s">
        <v>476</v>
      </c>
      <c r="L45" s="3" t="s">
        <v>477</v>
      </c>
      <c r="M45" s="3" t="s">
        <v>418</v>
      </c>
      <c r="N45" s="3" t="s">
        <v>426</v>
      </c>
      <c r="O45" s="3" t="s">
        <v>485</v>
      </c>
      <c r="P45" s="3" t="s">
        <v>478</v>
      </c>
      <c r="Q45" s="3" t="s">
        <v>479</v>
      </c>
      <c r="R45" s="3" t="s">
        <v>483</v>
      </c>
      <c r="S45" s="3" t="s">
        <v>480</v>
      </c>
      <c r="T45" s="3" t="s">
        <v>486</v>
      </c>
      <c r="U45" s="3" t="s">
        <v>481</v>
      </c>
      <c r="V45" s="3" t="s">
        <v>112</v>
      </c>
      <c r="W45" s="3" t="s">
        <v>484</v>
      </c>
      <c r="AV45"/>
      <c r="AW45"/>
      <c r="AX45"/>
    </row>
    <row r="46" spans="1:50" x14ac:dyDescent="0.25">
      <c r="A46" s="36" t="s">
        <v>93</v>
      </c>
      <c r="D46" s="3" t="s">
        <v>487</v>
      </c>
      <c r="E46" s="3" t="s">
        <v>218</v>
      </c>
      <c r="F46" s="3" t="s">
        <v>127</v>
      </c>
      <c r="G46" s="3" t="s">
        <v>222</v>
      </c>
      <c r="H46" s="3" t="s">
        <v>326</v>
      </c>
      <c r="I46" s="3" t="s">
        <v>475</v>
      </c>
      <c r="J46" s="3" t="s">
        <v>288</v>
      </c>
      <c r="K46" s="3" t="s">
        <v>263</v>
      </c>
      <c r="L46" s="3" t="s">
        <v>292</v>
      </c>
      <c r="M46" s="3" t="s">
        <v>266</v>
      </c>
      <c r="N46" s="3" t="s">
        <v>386</v>
      </c>
      <c r="O46" s="3" t="s">
        <v>239</v>
      </c>
      <c r="P46" s="3" t="s">
        <v>271</v>
      </c>
      <c r="Q46" s="3" t="s">
        <v>488</v>
      </c>
      <c r="R46" s="3" t="s">
        <v>135</v>
      </c>
      <c r="S46" s="3" t="s">
        <v>194</v>
      </c>
      <c r="T46" s="3" t="s">
        <v>165</v>
      </c>
      <c r="U46" s="3" t="s">
        <v>243</v>
      </c>
      <c r="V46" s="3" t="s">
        <v>279</v>
      </c>
      <c r="W46" s="3" t="s">
        <v>442</v>
      </c>
      <c r="AV46"/>
      <c r="AW46"/>
      <c r="AX46"/>
    </row>
    <row r="47" spans="1:50" x14ac:dyDescent="0.25">
      <c r="A47" s="36" t="s">
        <v>94</v>
      </c>
      <c r="D47" s="3">
        <f t="shared" ref="D47:W47" si="25">COUNTIF(D3:D38,D45)</f>
        <v>25</v>
      </c>
      <c r="E47" s="3">
        <f t="shared" si="25"/>
        <v>26</v>
      </c>
      <c r="F47" s="3">
        <f t="shared" si="25"/>
        <v>25</v>
      </c>
      <c r="G47" s="3">
        <f t="shared" si="25"/>
        <v>31</v>
      </c>
      <c r="H47" s="3">
        <f t="shared" si="25"/>
        <v>25</v>
      </c>
      <c r="I47" s="3">
        <f t="shared" si="25"/>
        <v>24</v>
      </c>
      <c r="J47" s="3">
        <f t="shared" si="25"/>
        <v>28</v>
      </c>
      <c r="K47" s="3">
        <f t="shared" si="25"/>
        <v>27</v>
      </c>
      <c r="L47" s="3">
        <f t="shared" si="25"/>
        <v>31</v>
      </c>
      <c r="M47" s="3">
        <f t="shared" si="25"/>
        <v>13</v>
      </c>
      <c r="N47" s="3">
        <f t="shared" si="25"/>
        <v>33</v>
      </c>
      <c r="O47" s="3">
        <f t="shared" si="25"/>
        <v>28</v>
      </c>
      <c r="P47" s="3">
        <f t="shared" si="25"/>
        <v>26</v>
      </c>
      <c r="Q47" s="3">
        <f t="shared" si="25"/>
        <v>26</v>
      </c>
      <c r="R47" s="3">
        <f t="shared" si="25"/>
        <v>22</v>
      </c>
      <c r="S47" s="3">
        <f t="shared" si="25"/>
        <v>27</v>
      </c>
      <c r="T47" s="3">
        <f t="shared" si="25"/>
        <v>22</v>
      </c>
      <c r="U47" s="3">
        <f t="shared" si="25"/>
        <v>30</v>
      </c>
      <c r="V47" s="3">
        <f t="shared" si="25"/>
        <v>31</v>
      </c>
      <c r="W47" s="3">
        <f t="shared" si="25"/>
        <v>26</v>
      </c>
      <c r="AV47"/>
      <c r="AW47"/>
      <c r="AX47"/>
    </row>
    <row r="48" spans="1:50" x14ac:dyDescent="0.25">
      <c r="A48" s="36" t="s">
        <v>95</v>
      </c>
      <c r="D48" s="3">
        <f t="shared" ref="D48:W48" si="26">COUNTIF(D3:D38,D46)</f>
        <v>10</v>
      </c>
      <c r="E48" s="3">
        <f t="shared" si="26"/>
        <v>9</v>
      </c>
      <c r="F48" s="3">
        <f t="shared" si="26"/>
        <v>10</v>
      </c>
      <c r="G48" s="3">
        <f t="shared" si="26"/>
        <v>4</v>
      </c>
      <c r="H48" s="3">
        <f t="shared" si="26"/>
        <v>10</v>
      </c>
      <c r="I48" s="3">
        <f t="shared" si="26"/>
        <v>11</v>
      </c>
      <c r="J48" s="3">
        <f t="shared" si="26"/>
        <v>7</v>
      </c>
      <c r="K48" s="3">
        <f t="shared" si="26"/>
        <v>8</v>
      </c>
      <c r="L48" s="3">
        <f t="shared" si="26"/>
        <v>4</v>
      </c>
      <c r="M48" s="3">
        <f t="shared" si="26"/>
        <v>22</v>
      </c>
      <c r="N48" s="3">
        <f t="shared" si="26"/>
        <v>2</v>
      </c>
      <c r="O48" s="3">
        <f t="shared" si="26"/>
        <v>7</v>
      </c>
      <c r="P48" s="3">
        <f t="shared" si="26"/>
        <v>9</v>
      </c>
      <c r="Q48" s="3">
        <f t="shared" si="26"/>
        <v>9</v>
      </c>
      <c r="R48" s="3">
        <f t="shared" si="26"/>
        <v>13</v>
      </c>
      <c r="S48" s="3">
        <f t="shared" si="26"/>
        <v>8</v>
      </c>
      <c r="T48" s="3">
        <f t="shared" si="26"/>
        <v>13</v>
      </c>
      <c r="U48" s="3">
        <f t="shared" si="26"/>
        <v>5</v>
      </c>
      <c r="V48" s="3">
        <f t="shared" si="26"/>
        <v>4</v>
      </c>
      <c r="W48" s="3">
        <f t="shared" si="26"/>
        <v>9</v>
      </c>
      <c r="AV48"/>
      <c r="AW48"/>
      <c r="AX48"/>
    </row>
    <row r="49" spans="1:50" x14ac:dyDescent="0.25">
      <c r="A49" s="36" t="s">
        <v>96</v>
      </c>
      <c r="D49" s="37">
        <f>D47/SUM(D47:D48)</f>
        <v>0.7142857142857143</v>
      </c>
      <c r="E49" s="37">
        <f t="shared" ref="E49:W49" si="27">E47/SUM(E47:E48)</f>
        <v>0.74285714285714288</v>
      </c>
      <c r="F49" s="37">
        <f t="shared" si="27"/>
        <v>0.7142857142857143</v>
      </c>
      <c r="G49" s="37">
        <f t="shared" si="27"/>
        <v>0.88571428571428568</v>
      </c>
      <c r="H49" s="37">
        <f t="shared" si="27"/>
        <v>0.7142857142857143</v>
      </c>
      <c r="I49" s="37">
        <f t="shared" si="27"/>
        <v>0.68571428571428572</v>
      </c>
      <c r="J49" s="37">
        <f t="shared" si="27"/>
        <v>0.8</v>
      </c>
      <c r="K49" s="37">
        <f t="shared" si="27"/>
        <v>0.77142857142857146</v>
      </c>
      <c r="L49" s="37">
        <f t="shared" si="27"/>
        <v>0.88571428571428568</v>
      </c>
      <c r="M49" s="37">
        <f t="shared" si="27"/>
        <v>0.37142857142857144</v>
      </c>
      <c r="N49" s="37">
        <f t="shared" si="27"/>
        <v>0.94285714285714284</v>
      </c>
      <c r="O49" s="37">
        <f t="shared" si="27"/>
        <v>0.8</v>
      </c>
      <c r="P49" s="37">
        <f t="shared" si="27"/>
        <v>0.74285714285714288</v>
      </c>
      <c r="Q49" s="37">
        <f t="shared" si="27"/>
        <v>0.74285714285714288</v>
      </c>
      <c r="R49" s="37">
        <f t="shared" si="27"/>
        <v>0.62857142857142856</v>
      </c>
      <c r="S49" s="37">
        <f t="shared" si="27"/>
        <v>0.77142857142857146</v>
      </c>
      <c r="T49" s="37">
        <f t="shared" si="27"/>
        <v>0.62857142857142856</v>
      </c>
      <c r="U49" s="37">
        <f t="shared" si="27"/>
        <v>0.8571428571428571</v>
      </c>
      <c r="V49" s="37">
        <f t="shared" si="27"/>
        <v>0.88571428571428568</v>
      </c>
      <c r="W49" s="37">
        <f t="shared" si="27"/>
        <v>0.74285714285714288</v>
      </c>
      <c r="AV49"/>
      <c r="AW49"/>
      <c r="AX49"/>
    </row>
    <row r="50" spans="1:50" x14ac:dyDescent="0.25">
      <c r="AV50"/>
      <c r="AW50"/>
      <c r="AX50"/>
    </row>
    <row r="51" spans="1:50" s="35" customFormat="1" x14ac:dyDescent="0.25">
      <c r="A51" s="33" t="s">
        <v>36</v>
      </c>
      <c r="B51" s="34">
        <f>COUNTIF(D41:W41,"*(-*")</f>
        <v>10</v>
      </c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</row>
  </sheetData>
  <conditionalFormatting sqref="D3:D39">
    <cfRule type="cellIs" dxfId="68" priority="742" operator="notEqual">
      <formula>$D$41</formula>
    </cfRule>
  </conditionalFormatting>
  <conditionalFormatting sqref="E3:E39">
    <cfRule type="cellIs" dxfId="67" priority="744" operator="notEqual">
      <formula>$E$41</formula>
    </cfRule>
  </conditionalFormatting>
  <conditionalFormatting sqref="F3:F39">
    <cfRule type="cellIs" dxfId="66" priority="746" operator="notEqual">
      <formula>$F$41</formula>
    </cfRule>
  </conditionalFormatting>
  <conditionalFormatting sqref="G3:G39">
    <cfRule type="cellIs" dxfId="65" priority="748" operator="notEqual">
      <formula>$G$41</formula>
    </cfRule>
  </conditionalFormatting>
  <conditionalFormatting sqref="H3:H39">
    <cfRule type="cellIs" dxfId="64" priority="750" operator="notEqual">
      <formula>$H$41</formula>
    </cfRule>
  </conditionalFormatting>
  <conditionalFormatting sqref="I3:I39">
    <cfRule type="cellIs" dxfId="63" priority="752" operator="notEqual">
      <formula>$I$41</formula>
    </cfRule>
  </conditionalFormatting>
  <conditionalFormatting sqref="J3:J39">
    <cfRule type="cellIs" dxfId="62" priority="754" operator="notEqual">
      <formula>$J$41</formula>
    </cfRule>
  </conditionalFormatting>
  <conditionalFormatting sqref="K3:K39">
    <cfRule type="cellIs" dxfId="61" priority="756" operator="notEqual">
      <formula>$K$41</formula>
    </cfRule>
  </conditionalFormatting>
  <conditionalFormatting sqref="L3:L39">
    <cfRule type="cellIs" dxfId="60" priority="758" operator="notEqual">
      <formula>$L$41</formula>
    </cfRule>
  </conditionalFormatting>
  <conditionalFormatting sqref="M3:M39">
    <cfRule type="cellIs" dxfId="59" priority="760" operator="notEqual">
      <formula>$M$41</formula>
    </cfRule>
  </conditionalFormatting>
  <conditionalFormatting sqref="N3:N39">
    <cfRule type="cellIs" dxfId="58" priority="762" operator="notEqual">
      <formula>$N$41</formula>
    </cfRule>
  </conditionalFormatting>
  <conditionalFormatting sqref="O3:O39">
    <cfRule type="cellIs" dxfId="57" priority="764" operator="notEqual">
      <formula>$O$41</formula>
    </cfRule>
  </conditionalFormatting>
  <conditionalFormatting sqref="P3:P39">
    <cfRule type="cellIs" dxfId="56" priority="766" operator="notEqual">
      <formula>$P$41</formula>
    </cfRule>
  </conditionalFormatting>
  <conditionalFormatting sqref="Q3:Q39">
    <cfRule type="cellIs" dxfId="55" priority="768" operator="notEqual">
      <formula>$Q$41</formula>
    </cfRule>
  </conditionalFormatting>
  <conditionalFormatting sqref="R3:R39">
    <cfRule type="cellIs" dxfId="54" priority="770" operator="notEqual">
      <formula>$R$41</formula>
    </cfRule>
  </conditionalFormatting>
  <conditionalFormatting sqref="S3:S39">
    <cfRule type="cellIs" dxfId="53" priority="772" operator="notEqual">
      <formula>$S$41</formula>
    </cfRule>
  </conditionalFormatting>
  <conditionalFormatting sqref="T3:T39">
    <cfRule type="cellIs" dxfId="52" priority="774" operator="notEqual">
      <formula>$T$41</formula>
    </cfRule>
  </conditionalFormatting>
  <conditionalFormatting sqref="U3:U39">
    <cfRule type="cellIs" dxfId="51" priority="776" operator="notEqual">
      <formula>$U$41</formula>
    </cfRule>
  </conditionalFormatting>
  <conditionalFormatting sqref="V3:V39">
    <cfRule type="cellIs" dxfId="50" priority="778" operator="notEqual">
      <formula>$V$41</formula>
    </cfRule>
  </conditionalFormatting>
  <conditionalFormatting sqref="W3:W39">
    <cfRule type="cellIs" dxfId="49" priority="780" operator="notEqual">
      <formula>$W$41</formula>
    </cfRule>
  </conditionalFormatting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51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1" customWidth="1"/>
    <col min="2" max="2" width="7.42578125" style="3" bestFit="1" customWidth="1"/>
    <col min="3" max="3" width="5.85546875" style="3" customWidth="1"/>
    <col min="4" max="4" width="10.28515625" style="3" bestFit="1" customWidth="1"/>
    <col min="5" max="6" width="10.5703125" style="3" bestFit="1" customWidth="1"/>
    <col min="7" max="7" width="11.42578125" style="3" bestFit="1" customWidth="1"/>
    <col min="8" max="8" width="11" style="3" bestFit="1" customWidth="1"/>
    <col min="9" max="9" width="10.85546875" style="3" bestFit="1" customWidth="1"/>
    <col min="10" max="10" width="12" style="3" bestFit="1" customWidth="1"/>
    <col min="11" max="11" width="10.85546875" style="3" bestFit="1" customWidth="1"/>
    <col min="12" max="12" width="11.28515625" style="3" bestFit="1" customWidth="1"/>
    <col min="13" max="13" width="8.42578125" style="3" bestFit="1" customWidth="1"/>
    <col min="14" max="14" width="10.5703125" style="3" bestFit="1" customWidth="1"/>
    <col min="15" max="15" width="7.7109375" style="3" bestFit="1" customWidth="1"/>
    <col min="16" max="16" width="10.5703125" style="3" bestFit="1" customWidth="1"/>
    <col min="17" max="17" width="10.7109375" style="3" bestFit="1" customWidth="1"/>
    <col min="18" max="18" width="11.140625" style="3" bestFit="1" customWidth="1"/>
    <col min="19" max="19" width="9.7109375" style="3" bestFit="1" customWidth="1"/>
    <col min="20" max="20" width="10.42578125" style="3" bestFit="1" customWidth="1"/>
    <col min="21" max="21" width="9" style="3" bestFit="1" customWidth="1"/>
    <col min="22" max="22" width="10.7109375" style="3" bestFit="1" customWidth="1"/>
    <col min="23" max="23" width="9.28515625" style="3" bestFit="1" customWidth="1"/>
    <col min="24" max="24" width="2.7109375" style="3" customWidth="1"/>
    <col min="25" max="25" width="11.28515625" style="3" bestFit="1" customWidth="1"/>
    <col min="26" max="26" width="12" style="3" bestFit="1" customWidth="1"/>
    <col min="27" max="27" width="2.7109375" style="3" customWidth="1"/>
    <col min="28" max="42" width="2" style="3" bestFit="1" customWidth="1"/>
    <col min="43" max="47" width="2" style="3" customWidth="1"/>
    <col min="48" max="48" width="2.7109375" style="3" customWidth="1"/>
    <col min="49" max="50" width="5.42578125" style="3" bestFit="1" customWidth="1"/>
  </cols>
  <sheetData>
    <row r="1" spans="1:50" ht="15.75" x14ac:dyDescent="0.25">
      <c r="A1" s="24" t="s">
        <v>491</v>
      </c>
      <c r="B1" s="25"/>
    </row>
    <row r="2" spans="1:50" ht="15.75" thickBot="1" x14ac:dyDescent="0.3">
      <c r="A2" s="2"/>
      <c r="B2" s="2" t="s">
        <v>0</v>
      </c>
      <c r="C2" s="2" t="s">
        <v>1</v>
      </c>
      <c r="Y2" s="2" t="s">
        <v>1</v>
      </c>
    </row>
    <row r="3" spans="1:50" x14ac:dyDescent="0.25">
      <c r="A3" s="23" t="s">
        <v>73</v>
      </c>
      <c r="B3" s="26">
        <f t="shared" ref="B3:B33" si="0">SUM(AB3:AU3)</f>
        <v>14</v>
      </c>
      <c r="C3" s="27">
        <f t="shared" ref="C3:C39" si="1">COUNT(AW3:AX3)</f>
        <v>2</v>
      </c>
      <c r="D3" s="28" t="s">
        <v>492</v>
      </c>
      <c r="E3" s="4" t="s">
        <v>493</v>
      </c>
      <c r="F3" s="4" t="s">
        <v>239</v>
      </c>
      <c r="G3" s="4" t="s">
        <v>271</v>
      </c>
      <c r="H3" s="4" t="s">
        <v>494</v>
      </c>
      <c r="I3" s="4" t="s">
        <v>170</v>
      </c>
      <c r="J3" s="4" t="s">
        <v>495</v>
      </c>
      <c r="K3" s="4" t="s">
        <v>496</v>
      </c>
      <c r="L3" s="4" t="s">
        <v>219</v>
      </c>
      <c r="M3" s="4" t="s">
        <v>497</v>
      </c>
      <c r="N3" s="4" t="s">
        <v>498</v>
      </c>
      <c r="O3" s="4" t="s">
        <v>499</v>
      </c>
      <c r="P3" s="4" t="s">
        <v>500</v>
      </c>
      <c r="Q3" s="4" t="s">
        <v>501</v>
      </c>
      <c r="R3" s="4" t="s">
        <v>502</v>
      </c>
      <c r="S3" s="4" t="s">
        <v>503</v>
      </c>
      <c r="T3" s="4" t="s">
        <v>504</v>
      </c>
      <c r="U3" s="4" t="s">
        <v>216</v>
      </c>
      <c r="V3" s="4" t="s">
        <v>505</v>
      </c>
      <c r="W3" s="4" t="s">
        <v>506</v>
      </c>
      <c r="Y3" s="4" t="s">
        <v>506</v>
      </c>
      <c r="Z3" s="4" t="s">
        <v>502</v>
      </c>
      <c r="AB3" s="3">
        <f t="shared" ref="AB3:AB39" si="2">IF(D3=$D$41,1,0)</f>
        <v>1</v>
      </c>
      <c r="AC3" s="3">
        <f t="shared" ref="AC3:AC39" si="3">IF(E3=$E$41,1,0)</f>
        <v>0</v>
      </c>
      <c r="AD3" s="3">
        <f t="shared" ref="AD3:AD39" si="4">IF(F3=$F$41,1,0)</f>
        <v>0</v>
      </c>
      <c r="AE3" s="3">
        <f t="shared" ref="AE3:AE39" si="5">IF(G3=$G$41,1,0)</f>
        <v>1</v>
      </c>
      <c r="AF3" s="3">
        <f t="shared" ref="AF3:AF39" si="6">IF(H3=$H$41,1,0)</f>
        <v>0</v>
      </c>
      <c r="AG3" s="3">
        <f t="shared" ref="AG3:AG39" si="7">IF(I3=$I$41,1,0)</f>
        <v>1</v>
      </c>
      <c r="AH3" s="3">
        <f t="shared" ref="AH3:AH39" si="8">IF(J3=$J$41,1,0)</f>
        <v>1</v>
      </c>
      <c r="AI3" s="3">
        <f t="shared" ref="AI3:AI39" si="9">IF(K3=$K$41,1,0)</f>
        <v>0</v>
      </c>
      <c r="AJ3" s="3">
        <f t="shared" ref="AJ3:AJ39" si="10">IF(L3=$L$41,1,0)</f>
        <v>1</v>
      </c>
      <c r="AK3" s="3">
        <f t="shared" ref="AK3:AK39" si="11">IF(M3=$M$41,1,0)</f>
        <v>1</v>
      </c>
      <c r="AL3" s="3">
        <f t="shared" ref="AL3:AL39" si="12">IF(N3=$N$41,1,0)</f>
        <v>1</v>
      </c>
      <c r="AM3" s="3">
        <f t="shared" ref="AM3:AM39" si="13">IF(O3=$O$41,1,0)</f>
        <v>1</v>
      </c>
      <c r="AN3" s="3">
        <f t="shared" ref="AN3:AN39" si="14">IF(P3=$P$41,1,0)</f>
        <v>1</v>
      </c>
      <c r="AO3" s="3">
        <f t="shared" ref="AO3:AO39" si="15">IF(Q3=$Q$41,1,0)</f>
        <v>0</v>
      </c>
      <c r="AP3" s="3">
        <f t="shared" ref="AP3:AP39" si="16">IF(R3=$R$41,1,0)</f>
        <v>1</v>
      </c>
      <c r="AQ3" s="3">
        <f t="shared" ref="AQ3:AQ39" si="17">IF(S3=$S$41,1,0)</f>
        <v>1</v>
      </c>
      <c r="AR3" s="3">
        <f t="shared" ref="AR3:AR39" si="18">IF(T3=$T$41,1,0)</f>
        <v>1</v>
      </c>
      <c r="AS3" s="3">
        <f t="shared" ref="AS3:AS39" si="19">IF(U3=$U$41,1,0)</f>
        <v>0</v>
      </c>
      <c r="AT3" s="3">
        <f t="shared" ref="AT3:AT39" si="20">IF(V3=$V$41,1,0)</f>
        <v>1</v>
      </c>
      <c r="AU3" s="3">
        <f t="shared" ref="AU3:AU39" si="21">IF(W3=$W$41,1,0)</f>
        <v>1</v>
      </c>
      <c r="AW3" s="3">
        <f t="shared" ref="AW3:AW39" si="22">HLOOKUP(Y3,$D$41:$W$42,2,FALSE)</f>
        <v>1</v>
      </c>
      <c r="AX3" s="3">
        <f t="shared" ref="AX3:AX39" si="23">HLOOKUP(Z3,$D$41:$W$42,2,FALSE)</f>
        <v>1</v>
      </c>
    </row>
    <row r="4" spans="1:50" x14ac:dyDescent="0.25">
      <c r="A4" s="8" t="s">
        <v>61</v>
      </c>
      <c r="B4" s="4">
        <f t="shared" si="0"/>
        <v>12</v>
      </c>
      <c r="C4" s="5">
        <f t="shared" si="1"/>
        <v>2</v>
      </c>
      <c r="D4" s="28" t="s">
        <v>507</v>
      </c>
      <c r="E4" s="4" t="s">
        <v>493</v>
      </c>
      <c r="F4" s="4" t="s">
        <v>508</v>
      </c>
      <c r="G4" s="4" t="s">
        <v>509</v>
      </c>
      <c r="H4" s="4" t="s">
        <v>494</v>
      </c>
      <c r="I4" s="4" t="s">
        <v>298</v>
      </c>
      <c r="J4" s="4" t="s">
        <v>495</v>
      </c>
      <c r="K4" s="4" t="s">
        <v>177</v>
      </c>
      <c r="L4" s="4" t="s">
        <v>510</v>
      </c>
      <c r="M4" s="4" t="s">
        <v>497</v>
      </c>
      <c r="N4" s="4" t="s">
        <v>498</v>
      </c>
      <c r="O4" s="4" t="s">
        <v>136</v>
      </c>
      <c r="P4" s="4" t="s">
        <v>500</v>
      </c>
      <c r="Q4" s="4" t="s">
        <v>501</v>
      </c>
      <c r="R4" s="4" t="s">
        <v>502</v>
      </c>
      <c r="S4" s="4" t="s">
        <v>503</v>
      </c>
      <c r="T4" s="4" t="s">
        <v>504</v>
      </c>
      <c r="U4" s="4" t="s">
        <v>511</v>
      </c>
      <c r="V4" s="4" t="s">
        <v>505</v>
      </c>
      <c r="W4" s="4" t="s">
        <v>506</v>
      </c>
      <c r="Y4" s="4" t="s">
        <v>506</v>
      </c>
      <c r="Z4" s="4" t="s">
        <v>177</v>
      </c>
      <c r="AB4" s="3">
        <f t="shared" si="2"/>
        <v>0</v>
      </c>
      <c r="AC4" s="3">
        <f t="shared" si="3"/>
        <v>0</v>
      </c>
      <c r="AD4" s="3">
        <f t="shared" si="4"/>
        <v>1</v>
      </c>
      <c r="AE4" s="3">
        <f t="shared" si="5"/>
        <v>0</v>
      </c>
      <c r="AF4" s="3">
        <f t="shared" si="6"/>
        <v>0</v>
      </c>
      <c r="AG4" s="3">
        <f t="shared" si="7"/>
        <v>0</v>
      </c>
      <c r="AH4" s="3">
        <f t="shared" si="8"/>
        <v>1</v>
      </c>
      <c r="AI4" s="3">
        <f t="shared" si="9"/>
        <v>1</v>
      </c>
      <c r="AJ4" s="3">
        <f t="shared" si="10"/>
        <v>0</v>
      </c>
      <c r="AK4" s="3">
        <f t="shared" si="11"/>
        <v>1</v>
      </c>
      <c r="AL4" s="3">
        <f t="shared" si="12"/>
        <v>1</v>
      </c>
      <c r="AM4" s="3">
        <f t="shared" si="13"/>
        <v>0</v>
      </c>
      <c r="AN4" s="3">
        <f t="shared" si="14"/>
        <v>1</v>
      </c>
      <c r="AO4" s="3">
        <f t="shared" si="15"/>
        <v>0</v>
      </c>
      <c r="AP4" s="3">
        <f t="shared" si="16"/>
        <v>1</v>
      </c>
      <c r="AQ4" s="3">
        <f t="shared" si="17"/>
        <v>1</v>
      </c>
      <c r="AR4" s="3">
        <f t="shared" si="18"/>
        <v>1</v>
      </c>
      <c r="AS4" s="3">
        <f t="shared" si="19"/>
        <v>1</v>
      </c>
      <c r="AT4" s="3">
        <f t="shared" si="20"/>
        <v>1</v>
      </c>
      <c r="AU4" s="3">
        <f t="shared" si="21"/>
        <v>1</v>
      </c>
      <c r="AW4" s="3">
        <f t="shared" si="22"/>
        <v>1</v>
      </c>
      <c r="AX4" s="3">
        <f t="shared" si="23"/>
        <v>1</v>
      </c>
    </row>
    <row r="5" spans="1:50" x14ac:dyDescent="0.25">
      <c r="A5" s="8" t="s">
        <v>80</v>
      </c>
      <c r="B5" s="4">
        <f t="shared" si="0"/>
        <v>11</v>
      </c>
      <c r="C5" s="5">
        <f t="shared" si="1"/>
        <v>2</v>
      </c>
      <c r="D5" s="28" t="s">
        <v>507</v>
      </c>
      <c r="E5" s="4" t="s">
        <v>493</v>
      </c>
      <c r="F5" s="4" t="s">
        <v>508</v>
      </c>
      <c r="G5" s="4" t="s">
        <v>509</v>
      </c>
      <c r="H5" s="4" t="s">
        <v>494</v>
      </c>
      <c r="I5" s="4" t="s">
        <v>298</v>
      </c>
      <c r="J5" s="4" t="s">
        <v>495</v>
      </c>
      <c r="K5" s="4" t="s">
        <v>496</v>
      </c>
      <c r="L5" s="4" t="s">
        <v>510</v>
      </c>
      <c r="M5" s="4" t="s">
        <v>497</v>
      </c>
      <c r="N5" s="4" t="s">
        <v>139</v>
      </c>
      <c r="O5" s="4" t="s">
        <v>499</v>
      </c>
      <c r="P5" s="4" t="s">
        <v>500</v>
      </c>
      <c r="Q5" s="4" t="s">
        <v>501</v>
      </c>
      <c r="R5" s="4" t="s">
        <v>502</v>
      </c>
      <c r="S5" s="4" t="s">
        <v>503</v>
      </c>
      <c r="T5" s="4" t="s">
        <v>504</v>
      </c>
      <c r="U5" s="4" t="s">
        <v>511</v>
      </c>
      <c r="V5" s="4" t="s">
        <v>505</v>
      </c>
      <c r="W5" s="4" t="s">
        <v>506</v>
      </c>
      <c r="Y5" s="4" t="s">
        <v>502</v>
      </c>
      <c r="Z5" s="4" t="s">
        <v>508</v>
      </c>
      <c r="AB5" s="3">
        <f t="shared" si="2"/>
        <v>0</v>
      </c>
      <c r="AC5" s="3">
        <f t="shared" si="3"/>
        <v>0</v>
      </c>
      <c r="AD5" s="3">
        <f t="shared" si="4"/>
        <v>1</v>
      </c>
      <c r="AE5" s="3">
        <f t="shared" si="5"/>
        <v>0</v>
      </c>
      <c r="AF5" s="3">
        <f t="shared" si="6"/>
        <v>0</v>
      </c>
      <c r="AG5" s="3">
        <f t="shared" si="7"/>
        <v>0</v>
      </c>
      <c r="AH5" s="3">
        <f t="shared" si="8"/>
        <v>1</v>
      </c>
      <c r="AI5" s="3">
        <f t="shared" si="9"/>
        <v>0</v>
      </c>
      <c r="AJ5" s="3">
        <f t="shared" si="10"/>
        <v>0</v>
      </c>
      <c r="AK5" s="3">
        <f t="shared" si="11"/>
        <v>1</v>
      </c>
      <c r="AL5" s="3">
        <f t="shared" si="12"/>
        <v>0</v>
      </c>
      <c r="AM5" s="3">
        <f t="shared" si="13"/>
        <v>1</v>
      </c>
      <c r="AN5" s="3">
        <f t="shared" si="14"/>
        <v>1</v>
      </c>
      <c r="AO5" s="3">
        <f t="shared" si="15"/>
        <v>0</v>
      </c>
      <c r="AP5" s="3">
        <f t="shared" si="16"/>
        <v>1</v>
      </c>
      <c r="AQ5" s="3">
        <f t="shared" si="17"/>
        <v>1</v>
      </c>
      <c r="AR5" s="3">
        <f t="shared" si="18"/>
        <v>1</v>
      </c>
      <c r="AS5" s="3">
        <f t="shared" si="19"/>
        <v>1</v>
      </c>
      <c r="AT5" s="3">
        <f t="shared" si="20"/>
        <v>1</v>
      </c>
      <c r="AU5" s="3">
        <f t="shared" si="21"/>
        <v>1</v>
      </c>
      <c r="AW5" s="3">
        <f t="shared" si="22"/>
        <v>1</v>
      </c>
      <c r="AX5" s="3">
        <f t="shared" si="23"/>
        <v>1</v>
      </c>
    </row>
    <row r="6" spans="1:50" x14ac:dyDescent="0.25">
      <c r="A6" s="8" t="s">
        <v>66</v>
      </c>
      <c r="B6" s="4">
        <f t="shared" si="0"/>
        <v>13</v>
      </c>
      <c r="C6" s="5">
        <f t="shared" si="1"/>
        <v>2</v>
      </c>
      <c r="D6" s="28" t="s">
        <v>507</v>
      </c>
      <c r="E6" s="4" t="s">
        <v>493</v>
      </c>
      <c r="F6" s="4" t="s">
        <v>508</v>
      </c>
      <c r="G6" s="4" t="s">
        <v>509</v>
      </c>
      <c r="H6" s="4" t="s">
        <v>237</v>
      </c>
      <c r="I6" s="4" t="s">
        <v>298</v>
      </c>
      <c r="J6" s="4" t="s">
        <v>495</v>
      </c>
      <c r="K6" s="4" t="s">
        <v>496</v>
      </c>
      <c r="L6" s="4" t="s">
        <v>510</v>
      </c>
      <c r="M6" s="4" t="s">
        <v>497</v>
      </c>
      <c r="N6" s="4" t="s">
        <v>498</v>
      </c>
      <c r="O6" s="4" t="s">
        <v>499</v>
      </c>
      <c r="P6" s="4" t="s">
        <v>500</v>
      </c>
      <c r="Q6" s="4" t="s">
        <v>501</v>
      </c>
      <c r="R6" s="4" t="s">
        <v>502</v>
      </c>
      <c r="S6" s="4" t="s">
        <v>503</v>
      </c>
      <c r="T6" s="4" t="s">
        <v>504</v>
      </c>
      <c r="U6" s="4" t="s">
        <v>511</v>
      </c>
      <c r="V6" s="4" t="s">
        <v>505</v>
      </c>
      <c r="W6" s="4" t="s">
        <v>506</v>
      </c>
      <c r="Y6" s="4" t="s">
        <v>503</v>
      </c>
      <c r="Z6" s="4" t="s">
        <v>511</v>
      </c>
      <c r="AB6" s="3">
        <f t="shared" si="2"/>
        <v>0</v>
      </c>
      <c r="AC6" s="3">
        <f t="shared" si="3"/>
        <v>0</v>
      </c>
      <c r="AD6" s="3">
        <f t="shared" si="4"/>
        <v>1</v>
      </c>
      <c r="AE6" s="3">
        <f t="shared" si="5"/>
        <v>0</v>
      </c>
      <c r="AF6" s="3">
        <f t="shared" si="6"/>
        <v>1</v>
      </c>
      <c r="AG6" s="3">
        <f t="shared" si="7"/>
        <v>0</v>
      </c>
      <c r="AH6" s="3">
        <f t="shared" si="8"/>
        <v>1</v>
      </c>
      <c r="AI6" s="3">
        <f t="shared" si="9"/>
        <v>0</v>
      </c>
      <c r="AJ6" s="3">
        <f t="shared" si="10"/>
        <v>0</v>
      </c>
      <c r="AK6" s="3">
        <f t="shared" si="11"/>
        <v>1</v>
      </c>
      <c r="AL6" s="3">
        <f t="shared" si="12"/>
        <v>1</v>
      </c>
      <c r="AM6" s="3">
        <f t="shared" si="13"/>
        <v>1</v>
      </c>
      <c r="AN6" s="3">
        <f t="shared" si="14"/>
        <v>1</v>
      </c>
      <c r="AO6" s="3">
        <f t="shared" si="15"/>
        <v>0</v>
      </c>
      <c r="AP6" s="3">
        <f t="shared" si="16"/>
        <v>1</v>
      </c>
      <c r="AQ6" s="3">
        <f t="shared" si="17"/>
        <v>1</v>
      </c>
      <c r="AR6" s="3">
        <f t="shared" si="18"/>
        <v>1</v>
      </c>
      <c r="AS6" s="3">
        <f t="shared" si="19"/>
        <v>1</v>
      </c>
      <c r="AT6" s="3">
        <f t="shared" si="20"/>
        <v>1</v>
      </c>
      <c r="AU6" s="3">
        <f t="shared" si="21"/>
        <v>1</v>
      </c>
      <c r="AW6" s="3">
        <f t="shared" si="22"/>
        <v>1</v>
      </c>
      <c r="AX6" s="3">
        <f t="shared" si="23"/>
        <v>1</v>
      </c>
    </row>
    <row r="7" spans="1:50" x14ac:dyDescent="0.25">
      <c r="A7" s="8" t="s">
        <v>76</v>
      </c>
      <c r="B7" s="4">
        <f t="shared" si="0"/>
        <v>10</v>
      </c>
      <c r="C7" s="5">
        <f t="shared" si="1"/>
        <v>2</v>
      </c>
      <c r="D7" s="28" t="s">
        <v>492</v>
      </c>
      <c r="E7" s="4" t="s">
        <v>493</v>
      </c>
      <c r="F7" s="4" t="s">
        <v>239</v>
      </c>
      <c r="G7" s="4" t="s">
        <v>271</v>
      </c>
      <c r="H7" s="4" t="s">
        <v>237</v>
      </c>
      <c r="I7" s="4" t="s">
        <v>298</v>
      </c>
      <c r="J7" s="4" t="s">
        <v>124</v>
      </c>
      <c r="K7" s="4" t="s">
        <v>496</v>
      </c>
      <c r="L7" s="4" t="s">
        <v>510</v>
      </c>
      <c r="M7" s="4" t="s">
        <v>497</v>
      </c>
      <c r="N7" s="4" t="s">
        <v>440</v>
      </c>
      <c r="O7" s="4" t="s">
        <v>136</v>
      </c>
      <c r="P7" s="4" t="s">
        <v>500</v>
      </c>
      <c r="Q7" s="4" t="s">
        <v>172</v>
      </c>
      <c r="R7" s="4" t="s">
        <v>502</v>
      </c>
      <c r="S7" s="4" t="s">
        <v>288</v>
      </c>
      <c r="T7" s="4" t="s">
        <v>504</v>
      </c>
      <c r="U7" s="4" t="s">
        <v>511</v>
      </c>
      <c r="V7" s="4" t="s">
        <v>327</v>
      </c>
      <c r="W7" s="4" t="s">
        <v>506</v>
      </c>
      <c r="Y7" s="4" t="s">
        <v>506</v>
      </c>
      <c r="Z7" s="4" t="s">
        <v>511</v>
      </c>
      <c r="AB7" s="3">
        <f t="shared" si="2"/>
        <v>1</v>
      </c>
      <c r="AC7" s="3">
        <f t="shared" si="3"/>
        <v>0</v>
      </c>
      <c r="AD7" s="3">
        <f t="shared" si="4"/>
        <v>0</v>
      </c>
      <c r="AE7" s="3">
        <f t="shared" si="5"/>
        <v>1</v>
      </c>
      <c r="AF7" s="3">
        <f t="shared" si="6"/>
        <v>1</v>
      </c>
      <c r="AG7" s="3">
        <f t="shared" si="7"/>
        <v>0</v>
      </c>
      <c r="AH7" s="3">
        <f t="shared" si="8"/>
        <v>0</v>
      </c>
      <c r="AI7" s="3">
        <f t="shared" si="9"/>
        <v>0</v>
      </c>
      <c r="AJ7" s="3">
        <f t="shared" si="10"/>
        <v>0</v>
      </c>
      <c r="AK7" s="3">
        <f t="shared" si="11"/>
        <v>1</v>
      </c>
      <c r="AL7" s="3">
        <f t="shared" si="12"/>
        <v>0</v>
      </c>
      <c r="AM7" s="3">
        <f t="shared" si="13"/>
        <v>0</v>
      </c>
      <c r="AN7" s="3">
        <f t="shared" si="14"/>
        <v>1</v>
      </c>
      <c r="AO7" s="3">
        <f t="shared" si="15"/>
        <v>1</v>
      </c>
      <c r="AP7" s="3">
        <f t="shared" si="16"/>
        <v>1</v>
      </c>
      <c r="AQ7" s="3">
        <f t="shared" si="17"/>
        <v>0</v>
      </c>
      <c r="AR7" s="3">
        <f t="shared" si="18"/>
        <v>1</v>
      </c>
      <c r="AS7" s="3">
        <f t="shared" si="19"/>
        <v>1</v>
      </c>
      <c r="AT7" s="3">
        <f t="shared" si="20"/>
        <v>0</v>
      </c>
      <c r="AU7" s="3">
        <f t="shared" si="21"/>
        <v>1</v>
      </c>
      <c r="AW7" s="3">
        <f t="shared" si="22"/>
        <v>1</v>
      </c>
      <c r="AX7" s="3">
        <f t="shared" si="23"/>
        <v>1</v>
      </c>
    </row>
    <row r="8" spans="1:50" x14ac:dyDescent="0.25">
      <c r="A8" s="8" t="s">
        <v>186</v>
      </c>
      <c r="B8" s="4">
        <f t="shared" si="0"/>
        <v>11</v>
      </c>
      <c r="C8" s="5">
        <f t="shared" si="1"/>
        <v>2</v>
      </c>
      <c r="D8" s="28" t="s">
        <v>492</v>
      </c>
      <c r="E8" s="4" t="s">
        <v>493</v>
      </c>
      <c r="F8" s="4" t="s">
        <v>239</v>
      </c>
      <c r="G8" s="4" t="s">
        <v>271</v>
      </c>
      <c r="H8" s="4" t="s">
        <v>494</v>
      </c>
      <c r="I8" s="4" t="s">
        <v>170</v>
      </c>
      <c r="J8" s="4" t="s">
        <v>124</v>
      </c>
      <c r="K8" s="4" t="s">
        <v>496</v>
      </c>
      <c r="L8" s="4" t="s">
        <v>510</v>
      </c>
      <c r="M8" s="4" t="s">
        <v>497</v>
      </c>
      <c r="N8" s="4" t="s">
        <v>498</v>
      </c>
      <c r="O8" s="4" t="s">
        <v>499</v>
      </c>
      <c r="P8" s="4" t="s">
        <v>279</v>
      </c>
      <c r="Q8" s="4" t="s">
        <v>501</v>
      </c>
      <c r="R8" s="4" t="s">
        <v>502</v>
      </c>
      <c r="S8" s="4" t="s">
        <v>503</v>
      </c>
      <c r="T8" s="4" t="s">
        <v>504</v>
      </c>
      <c r="U8" s="4" t="s">
        <v>216</v>
      </c>
      <c r="V8" s="4" t="s">
        <v>505</v>
      </c>
      <c r="W8" s="4" t="s">
        <v>506</v>
      </c>
      <c r="Y8" s="4" t="s">
        <v>505</v>
      </c>
      <c r="Z8" s="4" t="s">
        <v>506</v>
      </c>
      <c r="AB8" s="3">
        <f t="shared" si="2"/>
        <v>1</v>
      </c>
      <c r="AC8" s="3">
        <f t="shared" si="3"/>
        <v>0</v>
      </c>
      <c r="AD8" s="3">
        <f t="shared" si="4"/>
        <v>0</v>
      </c>
      <c r="AE8" s="3">
        <f t="shared" si="5"/>
        <v>1</v>
      </c>
      <c r="AF8" s="3">
        <f t="shared" si="6"/>
        <v>0</v>
      </c>
      <c r="AG8" s="3">
        <f t="shared" si="7"/>
        <v>1</v>
      </c>
      <c r="AH8" s="3">
        <f t="shared" si="8"/>
        <v>0</v>
      </c>
      <c r="AI8" s="3">
        <f t="shared" si="9"/>
        <v>0</v>
      </c>
      <c r="AJ8" s="3">
        <f t="shared" si="10"/>
        <v>0</v>
      </c>
      <c r="AK8" s="3">
        <f t="shared" si="11"/>
        <v>1</v>
      </c>
      <c r="AL8" s="3">
        <f t="shared" si="12"/>
        <v>1</v>
      </c>
      <c r="AM8" s="3">
        <f t="shared" si="13"/>
        <v>1</v>
      </c>
      <c r="AN8" s="3">
        <f t="shared" si="14"/>
        <v>0</v>
      </c>
      <c r="AO8" s="3">
        <f t="shared" si="15"/>
        <v>0</v>
      </c>
      <c r="AP8" s="3">
        <f t="shared" si="16"/>
        <v>1</v>
      </c>
      <c r="AQ8" s="3">
        <f t="shared" si="17"/>
        <v>1</v>
      </c>
      <c r="AR8" s="3">
        <f t="shared" si="18"/>
        <v>1</v>
      </c>
      <c r="AS8" s="3">
        <f t="shared" si="19"/>
        <v>0</v>
      </c>
      <c r="AT8" s="3">
        <f t="shared" si="20"/>
        <v>1</v>
      </c>
      <c r="AU8" s="3">
        <f t="shared" si="21"/>
        <v>1</v>
      </c>
      <c r="AW8" s="3">
        <f t="shared" si="22"/>
        <v>1</v>
      </c>
      <c r="AX8" s="3">
        <f t="shared" si="23"/>
        <v>1</v>
      </c>
    </row>
    <row r="9" spans="1:50" x14ac:dyDescent="0.25">
      <c r="A9" s="8" t="s">
        <v>69</v>
      </c>
      <c r="B9" s="4">
        <f t="shared" si="0"/>
        <v>11</v>
      </c>
      <c r="C9" s="5">
        <f t="shared" si="1"/>
        <v>1</v>
      </c>
      <c r="D9" s="28" t="s">
        <v>507</v>
      </c>
      <c r="E9" s="4" t="s">
        <v>493</v>
      </c>
      <c r="F9" s="4" t="s">
        <v>508</v>
      </c>
      <c r="G9" s="4" t="s">
        <v>509</v>
      </c>
      <c r="H9" s="4" t="s">
        <v>494</v>
      </c>
      <c r="I9" s="4" t="s">
        <v>298</v>
      </c>
      <c r="J9" s="4" t="s">
        <v>495</v>
      </c>
      <c r="K9" s="4" t="s">
        <v>496</v>
      </c>
      <c r="L9" s="4" t="s">
        <v>510</v>
      </c>
      <c r="M9" s="4" t="s">
        <v>497</v>
      </c>
      <c r="N9" s="4" t="s">
        <v>498</v>
      </c>
      <c r="O9" s="4" t="s">
        <v>499</v>
      </c>
      <c r="P9" s="4" t="s">
        <v>279</v>
      </c>
      <c r="Q9" s="4" t="s">
        <v>501</v>
      </c>
      <c r="R9" s="4" t="s">
        <v>502</v>
      </c>
      <c r="S9" s="4" t="s">
        <v>503</v>
      </c>
      <c r="T9" s="4" t="s">
        <v>504</v>
      </c>
      <c r="U9" s="4" t="s">
        <v>511</v>
      </c>
      <c r="V9" s="4" t="s">
        <v>505</v>
      </c>
      <c r="W9" s="4" t="s">
        <v>506</v>
      </c>
      <c r="Y9" s="4" t="s">
        <v>499</v>
      </c>
      <c r="Z9" s="4" t="s">
        <v>494</v>
      </c>
      <c r="AB9" s="3">
        <f t="shared" si="2"/>
        <v>0</v>
      </c>
      <c r="AC9" s="3">
        <f t="shared" si="3"/>
        <v>0</v>
      </c>
      <c r="AD9" s="3">
        <f t="shared" si="4"/>
        <v>1</v>
      </c>
      <c r="AE9" s="3">
        <f t="shared" si="5"/>
        <v>0</v>
      </c>
      <c r="AF9" s="3">
        <f t="shared" si="6"/>
        <v>0</v>
      </c>
      <c r="AG9" s="3">
        <f t="shared" si="7"/>
        <v>0</v>
      </c>
      <c r="AH9" s="3">
        <f t="shared" si="8"/>
        <v>1</v>
      </c>
      <c r="AI9" s="3">
        <f t="shared" si="9"/>
        <v>0</v>
      </c>
      <c r="AJ9" s="3">
        <f t="shared" si="10"/>
        <v>0</v>
      </c>
      <c r="AK9" s="3">
        <f t="shared" si="11"/>
        <v>1</v>
      </c>
      <c r="AL9" s="3">
        <f t="shared" si="12"/>
        <v>1</v>
      </c>
      <c r="AM9" s="3">
        <f t="shared" si="13"/>
        <v>1</v>
      </c>
      <c r="AN9" s="3">
        <f t="shared" si="14"/>
        <v>0</v>
      </c>
      <c r="AO9" s="3">
        <f t="shared" si="15"/>
        <v>0</v>
      </c>
      <c r="AP9" s="3">
        <f t="shared" si="16"/>
        <v>1</v>
      </c>
      <c r="AQ9" s="3">
        <f t="shared" si="17"/>
        <v>1</v>
      </c>
      <c r="AR9" s="3">
        <f t="shared" si="18"/>
        <v>1</v>
      </c>
      <c r="AS9" s="3">
        <f t="shared" si="19"/>
        <v>1</v>
      </c>
      <c r="AT9" s="3">
        <f t="shared" si="20"/>
        <v>1</v>
      </c>
      <c r="AU9" s="3">
        <f t="shared" si="21"/>
        <v>1</v>
      </c>
      <c r="AW9" s="3">
        <f t="shared" si="22"/>
        <v>1</v>
      </c>
      <c r="AX9" s="3" t="e">
        <f t="shared" si="23"/>
        <v>#N/A</v>
      </c>
    </row>
    <row r="10" spans="1:50" x14ac:dyDescent="0.25">
      <c r="A10" s="8" t="s">
        <v>81</v>
      </c>
      <c r="B10" s="4">
        <f t="shared" si="0"/>
        <v>11</v>
      </c>
      <c r="C10" s="5">
        <f t="shared" si="1"/>
        <v>1</v>
      </c>
      <c r="D10" s="28" t="s">
        <v>139</v>
      </c>
      <c r="E10" s="4" t="s">
        <v>493</v>
      </c>
      <c r="F10" s="4" t="s">
        <v>508</v>
      </c>
      <c r="G10" s="4" t="s">
        <v>509</v>
      </c>
      <c r="H10" s="4" t="s">
        <v>494</v>
      </c>
      <c r="I10" s="4" t="s">
        <v>298</v>
      </c>
      <c r="J10" s="4" t="s">
        <v>495</v>
      </c>
      <c r="K10" s="4" t="s">
        <v>496</v>
      </c>
      <c r="L10" s="4" t="s">
        <v>510</v>
      </c>
      <c r="M10" s="4" t="s">
        <v>497</v>
      </c>
      <c r="N10" s="4" t="s">
        <v>498</v>
      </c>
      <c r="O10" s="4" t="s">
        <v>499</v>
      </c>
      <c r="P10" s="4" t="s">
        <v>500</v>
      </c>
      <c r="Q10" s="4" t="s">
        <v>501</v>
      </c>
      <c r="R10" s="4" t="s">
        <v>502</v>
      </c>
      <c r="S10" s="4" t="s">
        <v>503</v>
      </c>
      <c r="T10" s="4" t="s">
        <v>504</v>
      </c>
      <c r="U10" s="4" t="s">
        <v>511</v>
      </c>
      <c r="V10" s="4" t="s">
        <v>505</v>
      </c>
      <c r="W10" s="4" t="s">
        <v>512</v>
      </c>
      <c r="Y10" s="4" t="s">
        <v>498</v>
      </c>
      <c r="Z10" s="4" t="s">
        <v>298</v>
      </c>
      <c r="AB10" s="3">
        <f t="shared" si="2"/>
        <v>0</v>
      </c>
      <c r="AC10" s="3">
        <f t="shared" si="3"/>
        <v>0</v>
      </c>
      <c r="AD10" s="3">
        <f t="shared" si="4"/>
        <v>1</v>
      </c>
      <c r="AE10" s="3">
        <f t="shared" si="5"/>
        <v>0</v>
      </c>
      <c r="AF10" s="3">
        <f t="shared" si="6"/>
        <v>0</v>
      </c>
      <c r="AG10" s="3">
        <f t="shared" si="7"/>
        <v>0</v>
      </c>
      <c r="AH10" s="3">
        <f t="shared" si="8"/>
        <v>1</v>
      </c>
      <c r="AI10" s="3">
        <f t="shared" si="9"/>
        <v>0</v>
      </c>
      <c r="AJ10" s="3">
        <f t="shared" si="10"/>
        <v>0</v>
      </c>
      <c r="AK10" s="3">
        <f t="shared" si="11"/>
        <v>1</v>
      </c>
      <c r="AL10" s="3">
        <f t="shared" si="12"/>
        <v>1</v>
      </c>
      <c r="AM10" s="3">
        <f t="shared" si="13"/>
        <v>1</v>
      </c>
      <c r="AN10" s="3">
        <f t="shared" si="14"/>
        <v>1</v>
      </c>
      <c r="AO10" s="3">
        <f t="shared" si="15"/>
        <v>0</v>
      </c>
      <c r="AP10" s="3">
        <f t="shared" si="16"/>
        <v>1</v>
      </c>
      <c r="AQ10" s="3">
        <f t="shared" si="17"/>
        <v>1</v>
      </c>
      <c r="AR10" s="3">
        <f t="shared" si="18"/>
        <v>1</v>
      </c>
      <c r="AS10" s="3">
        <f t="shared" si="19"/>
        <v>1</v>
      </c>
      <c r="AT10" s="3">
        <f t="shared" si="20"/>
        <v>1</v>
      </c>
      <c r="AU10" s="3">
        <f t="shared" si="21"/>
        <v>0</v>
      </c>
      <c r="AW10" s="3">
        <f t="shared" si="22"/>
        <v>1</v>
      </c>
      <c r="AX10" s="3" t="e">
        <f t="shared" si="23"/>
        <v>#N/A</v>
      </c>
    </row>
    <row r="11" spans="1:50" x14ac:dyDescent="0.25">
      <c r="A11" s="8" t="s">
        <v>74</v>
      </c>
      <c r="B11" s="4">
        <f t="shared" si="0"/>
        <v>10</v>
      </c>
      <c r="C11" s="5">
        <f t="shared" si="1"/>
        <v>1</v>
      </c>
      <c r="D11" s="28" t="s">
        <v>507</v>
      </c>
      <c r="E11" s="4" t="s">
        <v>493</v>
      </c>
      <c r="F11" s="4" t="s">
        <v>508</v>
      </c>
      <c r="G11" s="4" t="s">
        <v>271</v>
      </c>
      <c r="H11" s="4" t="s">
        <v>494</v>
      </c>
      <c r="I11" s="4" t="s">
        <v>298</v>
      </c>
      <c r="J11" s="4" t="s">
        <v>495</v>
      </c>
      <c r="K11" s="4" t="s">
        <v>496</v>
      </c>
      <c r="L11" s="4" t="s">
        <v>510</v>
      </c>
      <c r="M11" s="4" t="s">
        <v>497</v>
      </c>
      <c r="N11" s="4" t="s">
        <v>498</v>
      </c>
      <c r="O11" s="4" t="s">
        <v>499</v>
      </c>
      <c r="P11" s="4" t="s">
        <v>279</v>
      </c>
      <c r="Q11" s="4" t="s">
        <v>501</v>
      </c>
      <c r="R11" s="4" t="s">
        <v>502</v>
      </c>
      <c r="S11" s="4" t="s">
        <v>288</v>
      </c>
      <c r="T11" s="4" t="s">
        <v>169</v>
      </c>
      <c r="U11" s="4" t="s">
        <v>511</v>
      </c>
      <c r="V11" s="4" t="s">
        <v>505</v>
      </c>
      <c r="W11" s="4" t="s">
        <v>506</v>
      </c>
      <c r="Y11" s="4" t="s">
        <v>507</v>
      </c>
      <c r="Z11" s="4" t="s">
        <v>495</v>
      </c>
      <c r="AB11" s="3">
        <f t="shared" si="2"/>
        <v>0</v>
      </c>
      <c r="AC11" s="3">
        <f t="shared" si="3"/>
        <v>0</v>
      </c>
      <c r="AD11" s="3">
        <f t="shared" si="4"/>
        <v>1</v>
      </c>
      <c r="AE11" s="3">
        <f t="shared" si="5"/>
        <v>1</v>
      </c>
      <c r="AF11" s="3">
        <f t="shared" si="6"/>
        <v>0</v>
      </c>
      <c r="AG11" s="3">
        <f t="shared" si="7"/>
        <v>0</v>
      </c>
      <c r="AH11" s="3">
        <f t="shared" si="8"/>
        <v>1</v>
      </c>
      <c r="AI11" s="3">
        <f t="shared" si="9"/>
        <v>0</v>
      </c>
      <c r="AJ11" s="3">
        <f t="shared" si="10"/>
        <v>0</v>
      </c>
      <c r="AK11" s="3">
        <f t="shared" si="11"/>
        <v>1</v>
      </c>
      <c r="AL11" s="3">
        <f t="shared" si="12"/>
        <v>1</v>
      </c>
      <c r="AM11" s="3">
        <f t="shared" si="13"/>
        <v>1</v>
      </c>
      <c r="AN11" s="3">
        <f t="shared" si="14"/>
        <v>0</v>
      </c>
      <c r="AO11" s="3">
        <f t="shared" si="15"/>
        <v>0</v>
      </c>
      <c r="AP11" s="3">
        <f t="shared" si="16"/>
        <v>1</v>
      </c>
      <c r="AQ11" s="3">
        <f t="shared" si="17"/>
        <v>0</v>
      </c>
      <c r="AR11" s="3">
        <f t="shared" si="18"/>
        <v>0</v>
      </c>
      <c r="AS11" s="3">
        <f t="shared" si="19"/>
        <v>1</v>
      </c>
      <c r="AT11" s="3">
        <f t="shared" si="20"/>
        <v>1</v>
      </c>
      <c r="AU11" s="3">
        <f t="shared" si="21"/>
        <v>1</v>
      </c>
      <c r="AW11" s="3" t="e">
        <f t="shared" si="22"/>
        <v>#N/A</v>
      </c>
      <c r="AX11" s="3">
        <f t="shared" si="23"/>
        <v>1</v>
      </c>
    </row>
    <row r="12" spans="1:50" x14ac:dyDescent="0.25">
      <c r="A12" s="8" t="s">
        <v>72</v>
      </c>
      <c r="B12" s="4">
        <f t="shared" si="0"/>
        <v>11</v>
      </c>
      <c r="C12" s="5">
        <f t="shared" si="1"/>
        <v>2</v>
      </c>
      <c r="D12" s="28" t="s">
        <v>507</v>
      </c>
      <c r="E12" s="4" t="s">
        <v>194</v>
      </c>
      <c r="F12" s="4" t="s">
        <v>239</v>
      </c>
      <c r="G12" s="4" t="s">
        <v>271</v>
      </c>
      <c r="H12" s="4" t="s">
        <v>237</v>
      </c>
      <c r="I12" s="4" t="s">
        <v>170</v>
      </c>
      <c r="J12" s="4" t="s">
        <v>124</v>
      </c>
      <c r="K12" s="4" t="s">
        <v>496</v>
      </c>
      <c r="L12" s="4" t="s">
        <v>219</v>
      </c>
      <c r="M12" s="4" t="s">
        <v>497</v>
      </c>
      <c r="N12" s="4" t="s">
        <v>498</v>
      </c>
      <c r="O12" s="4" t="s">
        <v>136</v>
      </c>
      <c r="P12" s="4" t="s">
        <v>500</v>
      </c>
      <c r="Q12" s="4" t="s">
        <v>501</v>
      </c>
      <c r="R12" s="4" t="s">
        <v>173</v>
      </c>
      <c r="S12" s="4" t="s">
        <v>503</v>
      </c>
      <c r="T12" s="4" t="s">
        <v>169</v>
      </c>
      <c r="U12" s="4" t="s">
        <v>511</v>
      </c>
      <c r="V12" s="4" t="s">
        <v>327</v>
      </c>
      <c r="W12" s="4" t="s">
        <v>506</v>
      </c>
      <c r="Y12" s="4" t="s">
        <v>194</v>
      </c>
      <c r="Z12" s="4" t="s">
        <v>271</v>
      </c>
      <c r="AB12" s="3">
        <f t="shared" si="2"/>
        <v>0</v>
      </c>
      <c r="AC12" s="3">
        <f t="shared" si="3"/>
        <v>1</v>
      </c>
      <c r="AD12" s="3">
        <f t="shared" si="4"/>
        <v>0</v>
      </c>
      <c r="AE12" s="3">
        <f t="shared" si="5"/>
        <v>1</v>
      </c>
      <c r="AF12" s="3">
        <f t="shared" si="6"/>
        <v>1</v>
      </c>
      <c r="AG12" s="3">
        <f t="shared" si="7"/>
        <v>1</v>
      </c>
      <c r="AH12" s="3">
        <f t="shared" si="8"/>
        <v>0</v>
      </c>
      <c r="AI12" s="3">
        <f t="shared" si="9"/>
        <v>0</v>
      </c>
      <c r="AJ12" s="3">
        <f t="shared" si="10"/>
        <v>1</v>
      </c>
      <c r="AK12" s="3">
        <f t="shared" si="11"/>
        <v>1</v>
      </c>
      <c r="AL12" s="3">
        <f t="shared" si="12"/>
        <v>1</v>
      </c>
      <c r="AM12" s="3">
        <f t="shared" si="13"/>
        <v>0</v>
      </c>
      <c r="AN12" s="3">
        <f t="shared" si="14"/>
        <v>1</v>
      </c>
      <c r="AO12" s="3">
        <f t="shared" si="15"/>
        <v>0</v>
      </c>
      <c r="AP12" s="3">
        <f t="shared" si="16"/>
        <v>0</v>
      </c>
      <c r="AQ12" s="3">
        <f t="shared" si="17"/>
        <v>1</v>
      </c>
      <c r="AR12" s="3">
        <f t="shared" si="18"/>
        <v>0</v>
      </c>
      <c r="AS12" s="3">
        <f t="shared" si="19"/>
        <v>1</v>
      </c>
      <c r="AT12" s="3">
        <f t="shared" si="20"/>
        <v>0</v>
      </c>
      <c r="AU12" s="3">
        <f t="shared" si="21"/>
        <v>1</v>
      </c>
      <c r="AW12" s="3">
        <f t="shared" si="22"/>
        <v>1</v>
      </c>
      <c r="AX12" s="3">
        <f t="shared" si="23"/>
        <v>1</v>
      </c>
    </row>
    <row r="13" spans="1:50" x14ac:dyDescent="0.25">
      <c r="A13" s="8" t="s">
        <v>63</v>
      </c>
      <c r="B13" s="4">
        <f t="shared" si="0"/>
        <v>12</v>
      </c>
      <c r="C13" s="5">
        <f t="shared" si="1"/>
        <v>1</v>
      </c>
      <c r="D13" s="28" t="s">
        <v>507</v>
      </c>
      <c r="E13" s="4" t="s">
        <v>493</v>
      </c>
      <c r="F13" s="4" t="s">
        <v>508</v>
      </c>
      <c r="G13" s="4" t="s">
        <v>509</v>
      </c>
      <c r="H13" s="4" t="s">
        <v>494</v>
      </c>
      <c r="I13" s="4" t="s">
        <v>298</v>
      </c>
      <c r="J13" s="4" t="s">
        <v>495</v>
      </c>
      <c r="K13" s="4" t="s">
        <v>496</v>
      </c>
      <c r="L13" s="4" t="s">
        <v>510</v>
      </c>
      <c r="M13" s="4" t="s">
        <v>497</v>
      </c>
      <c r="N13" s="4" t="s">
        <v>498</v>
      </c>
      <c r="O13" s="4" t="s">
        <v>499</v>
      </c>
      <c r="P13" s="4" t="s">
        <v>500</v>
      </c>
      <c r="Q13" s="4" t="s">
        <v>501</v>
      </c>
      <c r="R13" s="4" t="s">
        <v>502</v>
      </c>
      <c r="S13" s="4" t="s">
        <v>503</v>
      </c>
      <c r="T13" s="4" t="s">
        <v>504</v>
      </c>
      <c r="U13" s="4" t="s">
        <v>511</v>
      </c>
      <c r="V13" s="4" t="s">
        <v>505</v>
      </c>
      <c r="W13" s="4" t="s">
        <v>506</v>
      </c>
      <c r="Y13" s="4" t="s">
        <v>499</v>
      </c>
      <c r="Z13" s="4" t="s">
        <v>510</v>
      </c>
      <c r="AB13" s="3">
        <f t="shared" si="2"/>
        <v>0</v>
      </c>
      <c r="AC13" s="3">
        <f t="shared" si="3"/>
        <v>0</v>
      </c>
      <c r="AD13" s="3">
        <f t="shared" si="4"/>
        <v>1</v>
      </c>
      <c r="AE13" s="3">
        <f t="shared" si="5"/>
        <v>0</v>
      </c>
      <c r="AF13" s="3">
        <f t="shared" si="6"/>
        <v>0</v>
      </c>
      <c r="AG13" s="3">
        <f t="shared" si="7"/>
        <v>0</v>
      </c>
      <c r="AH13" s="3">
        <f t="shared" si="8"/>
        <v>1</v>
      </c>
      <c r="AI13" s="3">
        <f t="shared" si="9"/>
        <v>0</v>
      </c>
      <c r="AJ13" s="3">
        <f t="shared" si="10"/>
        <v>0</v>
      </c>
      <c r="AK13" s="3">
        <f t="shared" si="11"/>
        <v>1</v>
      </c>
      <c r="AL13" s="3">
        <f t="shared" si="12"/>
        <v>1</v>
      </c>
      <c r="AM13" s="3">
        <f t="shared" si="13"/>
        <v>1</v>
      </c>
      <c r="AN13" s="3">
        <f t="shared" si="14"/>
        <v>1</v>
      </c>
      <c r="AO13" s="3">
        <f t="shared" si="15"/>
        <v>0</v>
      </c>
      <c r="AP13" s="3">
        <f t="shared" si="16"/>
        <v>1</v>
      </c>
      <c r="AQ13" s="3">
        <f t="shared" si="17"/>
        <v>1</v>
      </c>
      <c r="AR13" s="3">
        <f t="shared" si="18"/>
        <v>1</v>
      </c>
      <c r="AS13" s="3">
        <f t="shared" si="19"/>
        <v>1</v>
      </c>
      <c r="AT13" s="3">
        <f t="shared" si="20"/>
        <v>1</v>
      </c>
      <c r="AU13" s="3">
        <f t="shared" si="21"/>
        <v>1</v>
      </c>
      <c r="AW13" s="3">
        <f t="shared" si="22"/>
        <v>1</v>
      </c>
      <c r="AX13" s="3" t="e">
        <f t="shared" si="23"/>
        <v>#N/A</v>
      </c>
    </row>
    <row r="14" spans="1:50" x14ac:dyDescent="0.25">
      <c r="A14" s="8" t="s">
        <v>71</v>
      </c>
      <c r="B14" s="4">
        <f t="shared" si="0"/>
        <v>11</v>
      </c>
      <c r="C14" s="5">
        <f t="shared" si="1"/>
        <v>0</v>
      </c>
      <c r="D14" s="28" t="s">
        <v>507</v>
      </c>
      <c r="E14" s="4" t="s">
        <v>194</v>
      </c>
      <c r="F14" s="4" t="s">
        <v>239</v>
      </c>
      <c r="G14" s="4" t="s">
        <v>271</v>
      </c>
      <c r="H14" s="4" t="s">
        <v>494</v>
      </c>
      <c r="I14" s="4" t="s">
        <v>298</v>
      </c>
      <c r="J14" s="4" t="s">
        <v>495</v>
      </c>
      <c r="K14" s="4" t="s">
        <v>496</v>
      </c>
      <c r="L14" s="4" t="s">
        <v>510</v>
      </c>
      <c r="M14" s="4" t="s">
        <v>497</v>
      </c>
      <c r="N14" s="4" t="s">
        <v>498</v>
      </c>
      <c r="O14" s="4" t="s">
        <v>499</v>
      </c>
      <c r="P14" s="4" t="s">
        <v>500</v>
      </c>
      <c r="Q14" s="4" t="s">
        <v>501</v>
      </c>
      <c r="R14" s="4" t="s">
        <v>502</v>
      </c>
      <c r="S14" s="4" t="s">
        <v>503</v>
      </c>
      <c r="T14" s="4" t="s">
        <v>504</v>
      </c>
      <c r="U14" s="4" t="s">
        <v>216</v>
      </c>
      <c r="V14" s="4" t="s">
        <v>505</v>
      </c>
      <c r="W14" s="4" t="s">
        <v>512</v>
      </c>
      <c r="Y14" s="4" t="s">
        <v>512</v>
      </c>
      <c r="Z14" s="4" t="s">
        <v>501</v>
      </c>
      <c r="AB14" s="3">
        <f t="shared" si="2"/>
        <v>0</v>
      </c>
      <c r="AC14" s="3">
        <f t="shared" si="3"/>
        <v>1</v>
      </c>
      <c r="AD14" s="3">
        <f t="shared" si="4"/>
        <v>0</v>
      </c>
      <c r="AE14" s="3">
        <f t="shared" si="5"/>
        <v>1</v>
      </c>
      <c r="AF14" s="3">
        <f t="shared" si="6"/>
        <v>0</v>
      </c>
      <c r="AG14" s="3">
        <f t="shared" si="7"/>
        <v>0</v>
      </c>
      <c r="AH14" s="3">
        <f t="shared" si="8"/>
        <v>1</v>
      </c>
      <c r="AI14" s="3">
        <f t="shared" si="9"/>
        <v>0</v>
      </c>
      <c r="AJ14" s="3">
        <f t="shared" si="10"/>
        <v>0</v>
      </c>
      <c r="AK14" s="3">
        <f t="shared" si="11"/>
        <v>1</v>
      </c>
      <c r="AL14" s="3">
        <f t="shared" si="12"/>
        <v>1</v>
      </c>
      <c r="AM14" s="3">
        <f t="shared" si="13"/>
        <v>1</v>
      </c>
      <c r="AN14" s="3">
        <f t="shared" si="14"/>
        <v>1</v>
      </c>
      <c r="AO14" s="3">
        <f t="shared" si="15"/>
        <v>0</v>
      </c>
      <c r="AP14" s="3">
        <f t="shared" si="16"/>
        <v>1</v>
      </c>
      <c r="AQ14" s="3">
        <f t="shared" si="17"/>
        <v>1</v>
      </c>
      <c r="AR14" s="3">
        <f t="shared" si="18"/>
        <v>1</v>
      </c>
      <c r="AS14" s="3">
        <f t="shared" si="19"/>
        <v>0</v>
      </c>
      <c r="AT14" s="3">
        <f t="shared" si="20"/>
        <v>1</v>
      </c>
      <c r="AU14" s="3">
        <f t="shared" si="21"/>
        <v>0</v>
      </c>
      <c r="AW14" s="3" t="e">
        <f t="shared" si="22"/>
        <v>#N/A</v>
      </c>
      <c r="AX14" s="3" t="e">
        <f t="shared" si="23"/>
        <v>#N/A</v>
      </c>
    </row>
    <row r="15" spans="1:50" x14ac:dyDescent="0.25">
      <c r="A15" s="8" t="s">
        <v>60</v>
      </c>
      <c r="B15" s="4">
        <f t="shared" si="0"/>
        <v>11</v>
      </c>
      <c r="C15" s="5">
        <f t="shared" si="1"/>
        <v>2</v>
      </c>
      <c r="D15" s="28" t="s">
        <v>139</v>
      </c>
      <c r="E15" s="4" t="s">
        <v>493</v>
      </c>
      <c r="F15" s="4" t="s">
        <v>508</v>
      </c>
      <c r="G15" s="4" t="s">
        <v>509</v>
      </c>
      <c r="H15" s="4" t="s">
        <v>494</v>
      </c>
      <c r="I15" s="4" t="s">
        <v>298</v>
      </c>
      <c r="J15" s="4" t="s">
        <v>495</v>
      </c>
      <c r="K15" s="4" t="s">
        <v>496</v>
      </c>
      <c r="L15" s="4" t="s">
        <v>510</v>
      </c>
      <c r="M15" s="4" t="s">
        <v>497</v>
      </c>
      <c r="N15" s="4" t="s">
        <v>498</v>
      </c>
      <c r="O15" s="4" t="s">
        <v>499</v>
      </c>
      <c r="P15" s="4" t="s">
        <v>500</v>
      </c>
      <c r="Q15" s="4" t="s">
        <v>501</v>
      </c>
      <c r="R15" s="4" t="s">
        <v>502</v>
      </c>
      <c r="S15" s="4" t="s">
        <v>288</v>
      </c>
      <c r="T15" s="4" t="s">
        <v>504</v>
      </c>
      <c r="U15" s="4" t="s">
        <v>511</v>
      </c>
      <c r="V15" s="4" t="s">
        <v>505</v>
      </c>
      <c r="W15" s="4" t="s">
        <v>506</v>
      </c>
      <c r="Y15" s="4" t="s">
        <v>505</v>
      </c>
      <c r="Z15" s="4" t="s">
        <v>500</v>
      </c>
      <c r="AB15" s="3">
        <f t="shared" si="2"/>
        <v>0</v>
      </c>
      <c r="AC15" s="3">
        <f t="shared" si="3"/>
        <v>0</v>
      </c>
      <c r="AD15" s="3">
        <f t="shared" si="4"/>
        <v>1</v>
      </c>
      <c r="AE15" s="3">
        <f t="shared" si="5"/>
        <v>0</v>
      </c>
      <c r="AF15" s="3">
        <f t="shared" si="6"/>
        <v>0</v>
      </c>
      <c r="AG15" s="3">
        <f t="shared" si="7"/>
        <v>0</v>
      </c>
      <c r="AH15" s="3">
        <f t="shared" si="8"/>
        <v>1</v>
      </c>
      <c r="AI15" s="3">
        <f t="shared" si="9"/>
        <v>0</v>
      </c>
      <c r="AJ15" s="3">
        <f t="shared" si="10"/>
        <v>0</v>
      </c>
      <c r="AK15" s="3">
        <f t="shared" si="11"/>
        <v>1</v>
      </c>
      <c r="AL15" s="3">
        <f t="shared" si="12"/>
        <v>1</v>
      </c>
      <c r="AM15" s="3">
        <f t="shared" si="13"/>
        <v>1</v>
      </c>
      <c r="AN15" s="3">
        <f t="shared" si="14"/>
        <v>1</v>
      </c>
      <c r="AO15" s="3">
        <f t="shared" si="15"/>
        <v>0</v>
      </c>
      <c r="AP15" s="3">
        <f t="shared" si="16"/>
        <v>1</v>
      </c>
      <c r="AQ15" s="3">
        <f t="shared" si="17"/>
        <v>0</v>
      </c>
      <c r="AR15" s="3">
        <f t="shared" si="18"/>
        <v>1</v>
      </c>
      <c r="AS15" s="3">
        <f t="shared" si="19"/>
        <v>1</v>
      </c>
      <c r="AT15" s="3">
        <f t="shared" si="20"/>
        <v>1</v>
      </c>
      <c r="AU15" s="3">
        <f t="shared" si="21"/>
        <v>1</v>
      </c>
      <c r="AW15" s="3">
        <f t="shared" si="22"/>
        <v>1</v>
      </c>
      <c r="AX15" s="3">
        <f t="shared" si="23"/>
        <v>1</v>
      </c>
    </row>
    <row r="16" spans="1:50" x14ac:dyDescent="0.25">
      <c r="A16" s="8" t="s">
        <v>75</v>
      </c>
      <c r="B16" s="4">
        <f t="shared" si="0"/>
        <v>13</v>
      </c>
      <c r="C16" s="5">
        <f t="shared" si="1"/>
        <v>2</v>
      </c>
      <c r="D16" s="28" t="s">
        <v>492</v>
      </c>
      <c r="E16" s="4" t="s">
        <v>194</v>
      </c>
      <c r="F16" s="4" t="s">
        <v>239</v>
      </c>
      <c r="G16" s="4" t="s">
        <v>271</v>
      </c>
      <c r="H16" s="4" t="s">
        <v>237</v>
      </c>
      <c r="I16" s="4" t="s">
        <v>298</v>
      </c>
      <c r="J16" s="4" t="s">
        <v>124</v>
      </c>
      <c r="K16" s="4" t="s">
        <v>177</v>
      </c>
      <c r="L16" s="4" t="s">
        <v>510</v>
      </c>
      <c r="M16" s="4" t="s">
        <v>497</v>
      </c>
      <c r="N16" s="4" t="s">
        <v>498</v>
      </c>
      <c r="O16" s="4" t="s">
        <v>499</v>
      </c>
      <c r="P16" s="4" t="s">
        <v>279</v>
      </c>
      <c r="Q16" s="4" t="s">
        <v>172</v>
      </c>
      <c r="R16" s="4" t="s">
        <v>502</v>
      </c>
      <c r="S16" s="4" t="s">
        <v>503</v>
      </c>
      <c r="T16" s="4" t="s">
        <v>504</v>
      </c>
      <c r="U16" s="4" t="s">
        <v>511</v>
      </c>
      <c r="V16" s="4" t="s">
        <v>327</v>
      </c>
      <c r="W16" s="4" t="s">
        <v>512</v>
      </c>
      <c r="Y16" s="4" t="s">
        <v>172</v>
      </c>
      <c r="Z16" s="4" t="s">
        <v>177</v>
      </c>
      <c r="AB16" s="3">
        <f t="shared" si="2"/>
        <v>1</v>
      </c>
      <c r="AC16" s="3">
        <f t="shared" si="3"/>
        <v>1</v>
      </c>
      <c r="AD16" s="3">
        <f t="shared" si="4"/>
        <v>0</v>
      </c>
      <c r="AE16" s="3">
        <f t="shared" si="5"/>
        <v>1</v>
      </c>
      <c r="AF16" s="3">
        <f t="shared" si="6"/>
        <v>1</v>
      </c>
      <c r="AG16" s="3">
        <f t="shared" si="7"/>
        <v>0</v>
      </c>
      <c r="AH16" s="3">
        <f t="shared" si="8"/>
        <v>0</v>
      </c>
      <c r="AI16" s="3">
        <f t="shared" si="9"/>
        <v>1</v>
      </c>
      <c r="AJ16" s="3">
        <f t="shared" si="10"/>
        <v>0</v>
      </c>
      <c r="AK16" s="3">
        <f t="shared" si="11"/>
        <v>1</v>
      </c>
      <c r="AL16" s="3">
        <f t="shared" si="12"/>
        <v>1</v>
      </c>
      <c r="AM16" s="3">
        <f t="shared" si="13"/>
        <v>1</v>
      </c>
      <c r="AN16" s="3">
        <f t="shared" si="14"/>
        <v>0</v>
      </c>
      <c r="AO16" s="3">
        <f t="shared" si="15"/>
        <v>1</v>
      </c>
      <c r="AP16" s="3">
        <f t="shared" si="16"/>
        <v>1</v>
      </c>
      <c r="AQ16" s="3">
        <f t="shared" si="17"/>
        <v>1</v>
      </c>
      <c r="AR16" s="3">
        <f t="shared" si="18"/>
        <v>1</v>
      </c>
      <c r="AS16" s="3">
        <f t="shared" si="19"/>
        <v>1</v>
      </c>
      <c r="AT16" s="3">
        <f t="shared" si="20"/>
        <v>0</v>
      </c>
      <c r="AU16" s="3">
        <f t="shared" si="21"/>
        <v>0</v>
      </c>
      <c r="AW16" s="3">
        <f t="shared" si="22"/>
        <v>1</v>
      </c>
      <c r="AX16" s="3">
        <f t="shared" si="23"/>
        <v>1</v>
      </c>
    </row>
    <row r="17" spans="1:50" x14ac:dyDescent="0.25">
      <c r="A17" s="8" t="s">
        <v>82</v>
      </c>
      <c r="B17" s="4">
        <f t="shared" si="0"/>
        <v>11</v>
      </c>
      <c r="C17" s="5">
        <f t="shared" si="1"/>
        <v>0</v>
      </c>
      <c r="D17" s="28" t="s">
        <v>507</v>
      </c>
      <c r="E17" s="4" t="s">
        <v>493</v>
      </c>
      <c r="F17" s="4" t="s">
        <v>508</v>
      </c>
      <c r="G17" s="4" t="s">
        <v>271</v>
      </c>
      <c r="H17" s="4" t="s">
        <v>494</v>
      </c>
      <c r="I17" s="4" t="s">
        <v>298</v>
      </c>
      <c r="J17" s="4" t="s">
        <v>495</v>
      </c>
      <c r="K17" s="4" t="s">
        <v>496</v>
      </c>
      <c r="L17" s="4" t="s">
        <v>510</v>
      </c>
      <c r="M17" s="4" t="s">
        <v>497</v>
      </c>
      <c r="N17" s="4" t="s">
        <v>498</v>
      </c>
      <c r="O17" s="4" t="s">
        <v>499</v>
      </c>
      <c r="P17" s="4" t="s">
        <v>500</v>
      </c>
      <c r="Q17" s="4" t="s">
        <v>501</v>
      </c>
      <c r="R17" s="4" t="s">
        <v>502</v>
      </c>
      <c r="S17" s="4" t="s">
        <v>503</v>
      </c>
      <c r="T17" s="4" t="s">
        <v>504</v>
      </c>
      <c r="U17" s="4" t="s">
        <v>216</v>
      </c>
      <c r="V17" s="4" t="s">
        <v>505</v>
      </c>
      <c r="W17" s="4" t="s">
        <v>512</v>
      </c>
      <c r="Y17" s="4" t="s">
        <v>216</v>
      </c>
      <c r="Z17" s="4" t="s">
        <v>512</v>
      </c>
      <c r="AB17" s="3">
        <f t="shared" si="2"/>
        <v>0</v>
      </c>
      <c r="AC17" s="3">
        <f t="shared" si="3"/>
        <v>0</v>
      </c>
      <c r="AD17" s="3">
        <f t="shared" si="4"/>
        <v>1</v>
      </c>
      <c r="AE17" s="3">
        <f t="shared" si="5"/>
        <v>1</v>
      </c>
      <c r="AF17" s="3">
        <f t="shared" si="6"/>
        <v>0</v>
      </c>
      <c r="AG17" s="3">
        <f t="shared" si="7"/>
        <v>0</v>
      </c>
      <c r="AH17" s="3">
        <f t="shared" si="8"/>
        <v>1</v>
      </c>
      <c r="AI17" s="3">
        <f t="shared" si="9"/>
        <v>0</v>
      </c>
      <c r="AJ17" s="3">
        <f t="shared" si="10"/>
        <v>0</v>
      </c>
      <c r="AK17" s="3">
        <f t="shared" si="11"/>
        <v>1</v>
      </c>
      <c r="AL17" s="3">
        <f t="shared" si="12"/>
        <v>1</v>
      </c>
      <c r="AM17" s="3">
        <f t="shared" si="13"/>
        <v>1</v>
      </c>
      <c r="AN17" s="3">
        <f t="shared" si="14"/>
        <v>1</v>
      </c>
      <c r="AO17" s="3">
        <f t="shared" si="15"/>
        <v>0</v>
      </c>
      <c r="AP17" s="3">
        <f t="shared" si="16"/>
        <v>1</v>
      </c>
      <c r="AQ17" s="3">
        <f t="shared" si="17"/>
        <v>1</v>
      </c>
      <c r="AR17" s="3">
        <f t="shared" si="18"/>
        <v>1</v>
      </c>
      <c r="AS17" s="3">
        <f t="shared" si="19"/>
        <v>0</v>
      </c>
      <c r="AT17" s="3">
        <f t="shared" si="20"/>
        <v>1</v>
      </c>
      <c r="AU17" s="3">
        <f t="shared" si="21"/>
        <v>0</v>
      </c>
      <c r="AW17" s="3" t="e">
        <f t="shared" si="22"/>
        <v>#N/A</v>
      </c>
      <c r="AX17" s="3" t="e">
        <f t="shared" si="23"/>
        <v>#N/A</v>
      </c>
    </row>
    <row r="18" spans="1:50" x14ac:dyDescent="0.25">
      <c r="A18" s="8" t="s">
        <v>187</v>
      </c>
      <c r="B18" s="4">
        <f t="shared" si="0"/>
        <v>12</v>
      </c>
      <c r="C18" s="5">
        <f t="shared" si="1"/>
        <v>1</v>
      </c>
      <c r="D18" s="28" t="s">
        <v>507</v>
      </c>
      <c r="E18" s="4" t="s">
        <v>493</v>
      </c>
      <c r="F18" s="4" t="s">
        <v>508</v>
      </c>
      <c r="G18" s="4" t="s">
        <v>509</v>
      </c>
      <c r="H18" s="4" t="s">
        <v>494</v>
      </c>
      <c r="I18" s="4" t="s">
        <v>298</v>
      </c>
      <c r="J18" s="4" t="s">
        <v>495</v>
      </c>
      <c r="K18" s="4" t="s">
        <v>496</v>
      </c>
      <c r="L18" s="4" t="s">
        <v>219</v>
      </c>
      <c r="M18" s="4" t="s">
        <v>497</v>
      </c>
      <c r="N18" s="4" t="s">
        <v>498</v>
      </c>
      <c r="O18" s="4" t="s">
        <v>499</v>
      </c>
      <c r="P18" s="4" t="s">
        <v>500</v>
      </c>
      <c r="Q18" s="4" t="s">
        <v>501</v>
      </c>
      <c r="R18" s="4" t="s">
        <v>502</v>
      </c>
      <c r="S18" s="4" t="s">
        <v>503</v>
      </c>
      <c r="T18" s="4" t="s">
        <v>504</v>
      </c>
      <c r="U18" s="4" t="s">
        <v>511</v>
      </c>
      <c r="V18" s="4" t="s">
        <v>505</v>
      </c>
      <c r="W18" s="4" t="s">
        <v>512</v>
      </c>
      <c r="Y18" s="4" t="s">
        <v>494</v>
      </c>
      <c r="Z18" s="4" t="s">
        <v>505</v>
      </c>
      <c r="AB18" s="3">
        <f t="shared" si="2"/>
        <v>0</v>
      </c>
      <c r="AC18" s="3">
        <f t="shared" si="3"/>
        <v>0</v>
      </c>
      <c r="AD18" s="3">
        <f t="shared" si="4"/>
        <v>1</v>
      </c>
      <c r="AE18" s="3">
        <f t="shared" si="5"/>
        <v>0</v>
      </c>
      <c r="AF18" s="3">
        <f t="shared" si="6"/>
        <v>0</v>
      </c>
      <c r="AG18" s="3">
        <f t="shared" si="7"/>
        <v>0</v>
      </c>
      <c r="AH18" s="3">
        <f t="shared" si="8"/>
        <v>1</v>
      </c>
      <c r="AI18" s="3">
        <f t="shared" si="9"/>
        <v>0</v>
      </c>
      <c r="AJ18" s="3">
        <f t="shared" si="10"/>
        <v>1</v>
      </c>
      <c r="AK18" s="3">
        <f t="shared" si="11"/>
        <v>1</v>
      </c>
      <c r="AL18" s="3">
        <f t="shared" si="12"/>
        <v>1</v>
      </c>
      <c r="AM18" s="3">
        <f t="shared" si="13"/>
        <v>1</v>
      </c>
      <c r="AN18" s="3">
        <f t="shared" si="14"/>
        <v>1</v>
      </c>
      <c r="AO18" s="3">
        <f t="shared" si="15"/>
        <v>0</v>
      </c>
      <c r="AP18" s="3">
        <f t="shared" si="16"/>
        <v>1</v>
      </c>
      <c r="AQ18" s="3">
        <f t="shared" si="17"/>
        <v>1</v>
      </c>
      <c r="AR18" s="3">
        <f t="shared" si="18"/>
        <v>1</v>
      </c>
      <c r="AS18" s="3">
        <f t="shared" si="19"/>
        <v>1</v>
      </c>
      <c r="AT18" s="3">
        <f t="shared" si="20"/>
        <v>1</v>
      </c>
      <c r="AU18" s="3">
        <f t="shared" si="21"/>
        <v>0</v>
      </c>
      <c r="AW18" s="3" t="e">
        <f t="shared" si="22"/>
        <v>#N/A</v>
      </c>
      <c r="AX18" s="3">
        <f t="shared" si="23"/>
        <v>1</v>
      </c>
    </row>
    <row r="19" spans="1:50" x14ac:dyDescent="0.25">
      <c r="A19" s="8" t="s">
        <v>58</v>
      </c>
      <c r="B19" s="4">
        <f t="shared" si="0"/>
        <v>17</v>
      </c>
      <c r="C19" s="5">
        <f t="shared" si="1"/>
        <v>0</v>
      </c>
      <c r="D19" s="28" t="s">
        <v>492</v>
      </c>
      <c r="E19" s="4" t="s">
        <v>194</v>
      </c>
      <c r="F19" s="4" t="s">
        <v>508</v>
      </c>
      <c r="G19" s="4" t="s">
        <v>271</v>
      </c>
      <c r="H19" s="4" t="s">
        <v>237</v>
      </c>
      <c r="I19" s="4" t="s">
        <v>298</v>
      </c>
      <c r="J19" s="4" t="s">
        <v>495</v>
      </c>
      <c r="K19" s="4" t="s">
        <v>177</v>
      </c>
      <c r="L19" s="4" t="s">
        <v>510</v>
      </c>
      <c r="M19" s="4" t="s">
        <v>497</v>
      </c>
      <c r="N19" s="4" t="s">
        <v>498</v>
      </c>
      <c r="O19" s="4" t="s">
        <v>499</v>
      </c>
      <c r="P19" s="4" t="s">
        <v>500</v>
      </c>
      <c r="Q19" s="4" t="s">
        <v>172</v>
      </c>
      <c r="R19" s="4" t="s">
        <v>173</v>
      </c>
      <c r="S19" s="4" t="s">
        <v>503</v>
      </c>
      <c r="T19" s="4" t="s">
        <v>504</v>
      </c>
      <c r="U19" s="4" t="s">
        <v>511</v>
      </c>
      <c r="V19" s="4" t="s">
        <v>505</v>
      </c>
      <c r="W19" s="4" t="s">
        <v>506</v>
      </c>
      <c r="Y19" s="4" t="s">
        <v>139</v>
      </c>
      <c r="Z19" s="4" t="s">
        <v>139</v>
      </c>
      <c r="AB19" s="3">
        <f t="shared" si="2"/>
        <v>1</v>
      </c>
      <c r="AC19" s="3">
        <f t="shared" si="3"/>
        <v>1</v>
      </c>
      <c r="AD19" s="3">
        <f t="shared" si="4"/>
        <v>1</v>
      </c>
      <c r="AE19" s="3">
        <f t="shared" si="5"/>
        <v>1</v>
      </c>
      <c r="AF19" s="3">
        <f t="shared" si="6"/>
        <v>1</v>
      </c>
      <c r="AG19" s="3">
        <f t="shared" si="7"/>
        <v>0</v>
      </c>
      <c r="AH19" s="3">
        <f t="shared" si="8"/>
        <v>1</v>
      </c>
      <c r="AI19" s="3">
        <f t="shared" si="9"/>
        <v>1</v>
      </c>
      <c r="AJ19" s="3">
        <f t="shared" si="10"/>
        <v>0</v>
      </c>
      <c r="AK19" s="3">
        <f t="shared" si="11"/>
        <v>1</v>
      </c>
      <c r="AL19" s="3">
        <f t="shared" si="12"/>
        <v>1</v>
      </c>
      <c r="AM19" s="3">
        <f t="shared" si="13"/>
        <v>1</v>
      </c>
      <c r="AN19" s="3">
        <f t="shared" si="14"/>
        <v>1</v>
      </c>
      <c r="AO19" s="3">
        <f t="shared" si="15"/>
        <v>1</v>
      </c>
      <c r="AP19" s="3">
        <f t="shared" si="16"/>
        <v>0</v>
      </c>
      <c r="AQ19" s="3">
        <f t="shared" si="17"/>
        <v>1</v>
      </c>
      <c r="AR19" s="3">
        <f t="shared" si="18"/>
        <v>1</v>
      </c>
      <c r="AS19" s="3">
        <f t="shared" si="19"/>
        <v>1</v>
      </c>
      <c r="AT19" s="3">
        <f t="shared" si="20"/>
        <v>1</v>
      </c>
      <c r="AU19" s="3">
        <f t="shared" si="21"/>
        <v>1</v>
      </c>
      <c r="AW19" s="3" t="e">
        <f t="shared" si="22"/>
        <v>#N/A</v>
      </c>
      <c r="AX19" s="3" t="e">
        <f t="shared" si="23"/>
        <v>#N/A</v>
      </c>
    </row>
    <row r="20" spans="1:50" x14ac:dyDescent="0.25">
      <c r="A20" s="8" t="s">
        <v>70</v>
      </c>
      <c r="B20" s="4">
        <f t="shared" si="0"/>
        <v>13</v>
      </c>
      <c r="C20" s="5">
        <f t="shared" si="1"/>
        <v>1</v>
      </c>
      <c r="D20" s="28" t="s">
        <v>507</v>
      </c>
      <c r="E20" s="4" t="s">
        <v>194</v>
      </c>
      <c r="F20" s="4" t="s">
        <v>508</v>
      </c>
      <c r="G20" s="4" t="s">
        <v>271</v>
      </c>
      <c r="H20" s="4" t="s">
        <v>494</v>
      </c>
      <c r="I20" s="4" t="s">
        <v>170</v>
      </c>
      <c r="J20" s="4" t="s">
        <v>495</v>
      </c>
      <c r="K20" s="4" t="s">
        <v>496</v>
      </c>
      <c r="L20" s="4" t="s">
        <v>510</v>
      </c>
      <c r="M20" s="4" t="s">
        <v>497</v>
      </c>
      <c r="N20" s="4" t="s">
        <v>440</v>
      </c>
      <c r="O20" s="4" t="s">
        <v>499</v>
      </c>
      <c r="P20" s="4" t="s">
        <v>500</v>
      </c>
      <c r="Q20" s="4" t="s">
        <v>501</v>
      </c>
      <c r="R20" s="4" t="s">
        <v>502</v>
      </c>
      <c r="S20" s="4" t="s">
        <v>503</v>
      </c>
      <c r="T20" s="4" t="s">
        <v>504</v>
      </c>
      <c r="U20" s="4" t="s">
        <v>216</v>
      </c>
      <c r="V20" s="4" t="s">
        <v>505</v>
      </c>
      <c r="W20" s="4" t="s">
        <v>506</v>
      </c>
      <c r="Y20" s="4" t="s">
        <v>506</v>
      </c>
      <c r="Z20" s="4" t="s">
        <v>501</v>
      </c>
      <c r="AB20" s="3">
        <f t="shared" si="2"/>
        <v>0</v>
      </c>
      <c r="AC20" s="3">
        <f t="shared" si="3"/>
        <v>1</v>
      </c>
      <c r="AD20" s="3">
        <f t="shared" si="4"/>
        <v>1</v>
      </c>
      <c r="AE20" s="3">
        <f t="shared" si="5"/>
        <v>1</v>
      </c>
      <c r="AF20" s="3">
        <f t="shared" si="6"/>
        <v>0</v>
      </c>
      <c r="AG20" s="3">
        <f t="shared" si="7"/>
        <v>1</v>
      </c>
      <c r="AH20" s="3">
        <f t="shared" si="8"/>
        <v>1</v>
      </c>
      <c r="AI20" s="3">
        <f t="shared" si="9"/>
        <v>0</v>
      </c>
      <c r="AJ20" s="3">
        <f t="shared" si="10"/>
        <v>0</v>
      </c>
      <c r="AK20" s="3">
        <f t="shared" si="11"/>
        <v>1</v>
      </c>
      <c r="AL20" s="3">
        <f t="shared" si="12"/>
        <v>0</v>
      </c>
      <c r="AM20" s="3">
        <f t="shared" si="13"/>
        <v>1</v>
      </c>
      <c r="AN20" s="3">
        <f t="shared" si="14"/>
        <v>1</v>
      </c>
      <c r="AO20" s="3">
        <f t="shared" si="15"/>
        <v>0</v>
      </c>
      <c r="AP20" s="3">
        <f t="shared" si="16"/>
        <v>1</v>
      </c>
      <c r="AQ20" s="3">
        <f t="shared" si="17"/>
        <v>1</v>
      </c>
      <c r="AR20" s="3">
        <f t="shared" si="18"/>
        <v>1</v>
      </c>
      <c r="AS20" s="3">
        <f t="shared" si="19"/>
        <v>0</v>
      </c>
      <c r="AT20" s="3">
        <f t="shared" si="20"/>
        <v>1</v>
      </c>
      <c r="AU20" s="3">
        <f t="shared" si="21"/>
        <v>1</v>
      </c>
      <c r="AW20" s="3">
        <f t="shared" si="22"/>
        <v>1</v>
      </c>
      <c r="AX20" s="3" t="e">
        <f t="shared" si="23"/>
        <v>#N/A</v>
      </c>
    </row>
    <row r="21" spans="1:50" x14ac:dyDescent="0.25">
      <c r="A21" s="8" t="s">
        <v>83</v>
      </c>
      <c r="B21" s="4">
        <f t="shared" si="0"/>
        <v>10</v>
      </c>
      <c r="C21" s="5">
        <f t="shared" si="1"/>
        <v>1</v>
      </c>
      <c r="D21" s="28" t="s">
        <v>507</v>
      </c>
      <c r="E21" s="4" t="s">
        <v>493</v>
      </c>
      <c r="F21" s="4" t="s">
        <v>508</v>
      </c>
      <c r="G21" s="4" t="s">
        <v>509</v>
      </c>
      <c r="H21" s="4" t="s">
        <v>494</v>
      </c>
      <c r="I21" s="4" t="s">
        <v>170</v>
      </c>
      <c r="J21" s="4" t="s">
        <v>124</v>
      </c>
      <c r="K21" s="4" t="s">
        <v>496</v>
      </c>
      <c r="L21" s="4" t="s">
        <v>510</v>
      </c>
      <c r="M21" s="4" t="s">
        <v>497</v>
      </c>
      <c r="N21" s="4" t="s">
        <v>440</v>
      </c>
      <c r="O21" s="4" t="s">
        <v>499</v>
      </c>
      <c r="P21" s="4" t="s">
        <v>500</v>
      </c>
      <c r="Q21" s="4" t="s">
        <v>172</v>
      </c>
      <c r="R21" s="4" t="s">
        <v>502</v>
      </c>
      <c r="S21" s="4" t="s">
        <v>288</v>
      </c>
      <c r="T21" s="4" t="s">
        <v>504</v>
      </c>
      <c r="U21" s="4" t="s">
        <v>511</v>
      </c>
      <c r="V21" s="4" t="s">
        <v>505</v>
      </c>
      <c r="W21" s="4" t="s">
        <v>512</v>
      </c>
      <c r="Y21" s="4" t="s">
        <v>506</v>
      </c>
      <c r="Z21" s="4" t="s">
        <v>510</v>
      </c>
      <c r="AB21" s="3">
        <f t="shared" si="2"/>
        <v>0</v>
      </c>
      <c r="AC21" s="3">
        <f t="shared" si="3"/>
        <v>0</v>
      </c>
      <c r="AD21" s="3">
        <f t="shared" si="4"/>
        <v>1</v>
      </c>
      <c r="AE21" s="3">
        <f t="shared" si="5"/>
        <v>0</v>
      </c>
      <c r="AF21" s="3">
        <f t="shared" si="6"/>
        <v>0</v>
      </c>
      <c r="AG21" s="3">
        <f t="shared" si="7"/>
        <v>1</v>
      </c>
      <c r="AH21" s="3">
        <f t="shared" si="8"/>
        <v>0</v>
      </c>
      <c r="AI21" s="3">
        <f t="shared" si="9"/>
        <v>0</v>
      </c>
      <c r="AJ21" s="3">
        <f t="shared" si="10"/>
        <v>0</v>
      </c>
      <c r="AK21" s="3">
        <f t="shared" si="11"/>
        <v>1</v>
      </c>
      <c r="AL21" s="3">
        <f t="shared" si="12"/>
        <v>0</v>
      </c>
      <c r="AM21" s="3">
        <f t="shared" si="13"/>
        <v>1</v>
      </c>
      <c r="AN21" s="3">
        <f t="shared" si="14"/>
        <v>1</v>
      </c>
      <c r="AO21" s="3">
        <f t="shared" si="15"/>
        <v>1</v>
      </c>
      <c r="AP21" s="3">
        <f t="shared" si="16"/>
        <v>1</v>
      </c>
      <c r="AQ21" s="3">
        <f t="shared" si="17"/>
        <v>0</v>
      </c>
      <c r="AR21" s="3">
        <f t="shared" si="18"/>
        <v>1</v>
      </c>
      <c r="AS21" s="3">
        <f t="shared" si="19"/>
        <v>1</v>
      </c>
      <c r="AT21" s="3">
        <f t="shared" si="20"/>
        <v>1</v>
      </c>
      <c r="AU21" s="3">
        <f t="shared" si="21"/>
        <v>0</v>
      </c>
      <c r="AW21" s="3">
        <f t="shared" si="22"/>
        <v>1</v>
      </c>
      <c r="AX21" s="3" t="e">
        <f t="shared" si="23"/>
        <v>#N/A</v>
      </c>
    </row>
    <row r="22" spans="1:50" x14ac:dyDescent="0.25">
      <c r="A22" s="8" t="s">
        <v>84</v>
      </c>
      <c r="B22" s="4">
        <f t="shared" si="0"/>
        <v>14</v>
      </c>
      <c r="C22" s="5">
        <f t="shared" si="1"/>
        <v>2</v>
      </c>
      <c r="D22" s="28" t="s">
        <v>139</v>
      </c>
      <c r="E22" s="4" t="s">
        <v>493</v>
      </c>
      <c r="F22" s="4" t="s">
        <v>508</v>
      </c>
      <c r="G22" s="4" t="s">
        <v>271</v>
      </c>
      <c r="H22" s="4" t="s">
        <v>237</v>
      </c>
      <c r="I22" s="4" t="s">
        <v>170</v>
      </c>
      <c r="J22" s="4" t="s">
        <v>124</v>
      </c>
      <c r="K22" s="4" t="s">
        <v>177</v>
      </c>
      <c r="L22" s="4" t="s">
        <v>510</v>
      </c>
      <c r="M22" s="4" t="s">
        <v>497</v>
      </c>
      <c r="N22" s="4" t="s">
        <v>498</v>
      </c>
      <c r="O22" s="4" t="s">
        <v>499</v>
      </c>
      <c r="P22" s="4" t="s">
        <v>279</v>
      </c>
      <c r="Q22" s="4" t="s">
        <v>501</v>
      </c>
      <c r="R22" s="4" t="s">
        <v>502</v>
      </c>
      <c r="S22" s="4" t="s">
        <v>503</v>
      </c>
      <c r="T22" s="4" t="s">
        <v>504</v>
      </c>
      <c r="U22" s="4" t="s">
        <v>511</v>
      </c>
      <c r="V22" s="4" t="s">
        <v>505</v>
      </c>
      <c r="W22" s="4" t="s">
        <v>506</v>
      </c>
      <c r="Y22" s="4" t="s">
        <v>506</v>
      </c>
      <c r="Z22" s="4" t="s">
        <v>502</v>
      </c>
      <c r="AB22" s="3">
        <f t="shared" si="2"/>
        <v>0</v>
      </c>
      <c r="AC22" s="3">
        <f t="shared" si="3"/>
        <v>0</v>
      </c>
      <c r="AD22" s="3">
        <f t="shared" si="4"/>
        <v>1</v>
      </c>
      <c r="AE22" s="3">
        <f t="shared" si="5"/>
        <v>1</v>
      </c>
      <c r="AF22" s="3">
        <f t="shared" si="6"/>
        <v>1</v>
      </c>
      <c r="AG22" s="3">
        <f t="shared" si="7"/>
        <v>1</v>
      </c>
      <c r="AH22" s="3">
        <f t="shared" si="8"/>
        <v>0</v>
      </c>
      <c r="AI22" s="3">
        <f t="shared" si="9"/>
        <v>1</v>
      </c>
      <c r="AJ22" s="3">
        <f t="shared" si="10"/>
        <v>0</v>
      </c>
      <c r="AK22" s="3">
        <f t="shared" si="11"/>
        <v>1</v>
      </c>
      <c r="AL22" s="3">
        <f t="shared" si="12"/>
        <v>1</v>
      </c>
      <c r="AM22" s="3">
        <f t="shared" si="13"/>
        <v>1</v>
      </c>
      <c r="AN22" s="3">
        <f t="shared" si="14"/>
        <v>0</v>
      </c>
      <c r="AO22" s="3">
        <f t="shared" si="15"/>
        <v>0</v>
      </c>
      <c r="AP22" s="3">
        <f t="shared" si="16"/>
        <v>1</v>
      </c>
      <c r="AQ22" s="3">
        <f t="shared" si="17"/>
        <v>1</v>
      </c>
      <c r="AR22" s="3">
        <f t="shared" si="18"/>
        <v>1</v>
      </c>
      <c r="AS22" s="3">
        <f t="shared" si="19"/>
        <v>1</v>
      </c>
      <c r="AT22" s="3">
        <f t="shared" si="20"/>
        <v>1</v>
      </c>
      <c r="AU22" s="3">
        <f t="shared" si="21"/>
        <v>1</v>
      </c>
      <c r="AW22" s="3">
        <f t="shared" si="22"/>
        <v>1</v>
      </c>
      <c r="AX22" s="3">
        <f t="shared" si="23"/>
        <v>1</v>
      </c>
    </row>
    <row r="23" spans="1:50" x14ac:dyDescent="0.25">
      <c r="A23" s="8" t="s">
        <v>85</v>
      </c>
      <c r="B23" s="4">
        <f t="shared" si="0"/>
        <v>10</v>
      </c>
      <c r="C23" s="5">
        <f t="shared" si="1"/>
        <v>1</v>
      </c>
      <c r="D23" s="28" t="s">
        <v>507</v>
      </c>
      <c r="E23" s="4" t="s">
        <v>493</v>
      </c>
      <c r="F23" s="4" t="s">
        <v>239</v>
      </c>
      <c r="G23" s="4" t="s">
        <v>271</v>
      </c>
      <c r="H23" s="4" t="s">
        <v>494</v>
      </c>
      <c r="I23" s="4" t="s">
        <v>298</v>
      </c>
      <c r="J23" s="4" t="s">
        <v>495</v>
      </c>
      <c r="K23" s="4" t="s">
        <v>177</v>
      </c>
      <c r="L23" s="4" t="s">
        <v>510</v>
      </c>
      <c r="M23" s="4" t="s">
        <v>497</v>
      </c>
      <c r="N23" s="4" t="s">
        <v>498</v>
      </c>
      <c r="O23" s="4" t="s">
        <v>136</v>
      </c>
      <c r="P23" s="4" t="s">
        <v>279</v>
      </c>
      <c r="Q23" s="4" t="s">
        <v>501</v>
      </c>
      <c r="R23" s="4" t="s">
        <v>502</v>
      </c>
      <c r="S23" s="4" t="s">
        <v>503</v>
      </c>
      <c r="T23" s="4" t="s">
        <v>504</v>
      </c>
      <c r="U23" s="4" t="s">
        <v>511</v>
      </c>
      <c r="V23" s="4" t="s">
        <v>505</v>
      </c>
      <c r="W23" s="4" t="s">
        <v>512</v>
      </c>
      <c r="Y23" s="4" t="s">
        <v>512</v>
      </c>
      <c r="Z23" s="4" t="s">
        <v>502</v>
      </c>
      <c r="AB23" s="3">
        <f t="shared" si="2"/>
        <v>0</v>
      </c>
      <c r="AC23" s="3">
        <f t="shared" si="3"/>
        <v>0</v>
      </c>
      <c r="AD23" s="3">
        <f t="shared" si="4"/>
        <v>0</v>
      </c>
      <c r="AE23" s="3">
        <f t="shared" si="5"/>
        <v>1</v>
      </c>
      <c r="AF23" s="3">
        <f t="shared" si="6"/>
        <v>0</v>
      </c>
      <c r="AG23" s="3">
        <f t="shared" si="7"/>
        <v>0</v>
      </c>
      <c r="AH23" s="3">
        <f t="shared" si="8"/>
        <v>1</v>
      </c>
      <c r="AI23" s="3">
        <f t="shared" si="9"/>
        <v>1</v>
      </c>
      <c r="AJ23" s="3">
        <f t="shared" si="10"/>
        <v>0</v>
      </c>
      <c r="AK23" s="3">
        <f t="shared" si="11"/>
        <v>1</v>
      </c>
      <c r="AL23" s="3">
        <f t="shared" si="12"/>
        <v>1</v>
      </c>
      <c r="AM23" s="3">
        <f t="shared" si="13"/>
        <v>0</v>
      </c>
      <c r="AN23" s="3">
        <f t="shared" si="14"/>
        <v>0</v>
      </c>
      <c r="AO23" s="3">
        <f t="shared" si="15"/>
        <v>0</v>
      </c>
      <c r="AP23" s="3">
        <f t="shared" si="16"/>
        <v>1</v>
      </c>
      <c r="AQ23" s="3">
        <f t="shared" si="17"/>
        <v>1</v>
      </c>
      <c r="AR23" s="3">
        <f t="shared" si="18"/>
        <v>1</v>
      </c>
      <c r="AS23" s="3">
        <f t="shared" si="19"/>
        <v>1</v>
      </c>
      <c r="AT23" s="3">
        <f t="shared" si="20"/>
        <v>1</v>
      </c>
      <c r="AU23" s="3">
        <f t="shared" si="21"/>
        <v>0</v>
      </c>
      <c r="AW23" s="3" t="e">
        <f t="shared" si="22"/>
        <v>#N/A</v>
      </c>
      <c r="AX23" s="3">
        <f t="shared" si="23"/>
        <v>1</v>
      </c>
    </row>
    <row r="24" spans="1:50" x14ac:dyDescent="0.25">
      <c r="A24" s="8" t="s">
        <v>86</v>
      </c>
      <c r="B24" s="4">
        <f t="shared" si="0"/>
        <v>10</v>
      </c>
      <c r="C24" s="5">
        <f t="shared" si="1"/>
        <v>2</v>
      </c>
      <c r="D24" s="28" t="s">
        <v>507</v>
      </c>
      <c r="E24" s="4" t="s">
        <v>194</v>
      </c>
      <c r="F24" s="4" t="s">
        <v>508</v>
      </c>
      <c r="G24" s="4" t="s">
        <v>509</v>
      </c>
      <c r="H24" s="4" t="s">
        <v>494</v>
      </c>
      <c r="I24" s="4" t="s">
        <v>298</v>
      </c>
      <c r="J24" s="4" t="s">
        <v>495</v>
      </c>
      <c r="K24" s="4" t="s">
        <v>177</v>
      </c>
      <c r="L24" s="4" t="s">
        <v>510</v>
      </c>
      <c r="M24" s="4" t="s">
        <v>301</v>
      </c>
      <c r="N24" s="4" t="s">
        <v>498</v>
      </c>
      <c r="O24" s="4" t="s">
        <v>499</v>
      </c>
      <c r="P24" s="4" t="s">
        <v>279</v>
      </c>
      <c r="Q24" s="4" t="s">
        <v>501</v>
      </c>
      <c r="R24" s="4" t="s">
        <v>502</v>
      </c>
      <c r="S24" s="4" t="s">
        <v>503</v>
      </c>
      <c r="T24" s="4" t="s">
        <v>169</v>
      </c>
      <c r="U24" s="4" t="s">
        <v>511</v>
      </c>
      <c r="V24" s="4" t="s">
        <v>505</v>
      </c>
      <c r="W24" s="4" t="s">
        <v>512</v>
      </c>
      <c r="Y24" s="4" t="s">
        <v>177</v>
      </c>
      <c r="Z24" s="4" t="s">
        <v>503</v>
      </c>
      <c r="AB24" s="3">
        <f t="shared" si="2"/>
        <v>0</v>
      </c>
      <c r="AC24" s="3">
        <f t="shared" si="3"/>
        <v>1</v>
      </c>
      <c r="AD24" s="3">
        <f t="shared" si="4"/>
        <v>1</v>
      </c>
      <c r="AE24" s="3">
        <f t="shared" si="5"/>
        <v>0</v>
      </c>
      <c r="AF24" s="3">
        <f t="shared" si="6"/>
        <v>0</v>
      </c>
      <c r="AG24" s="3">
        <f t="shared" si="7"/>
        <v>0</v>
      </c>
      <c r="AH24" s="3">
        <f t="shared" si="8"/>
        <v>1</v>
      </c>
      <c r="AI24" s="3">
        <f t="shared" si="9"/>
        <v>1</v>
      </c>
      <c r="AJ24" s="3">
        <f t="shared" si="10"/>
        <v>0</v>
      </c>
      <c r="AK24" s="3">
        <f t="shared" si="11"/>
        <v>0</v>
      </c>
      <c r="AL24" s="3">
        <f t="shared" si="12"/>
        <v>1</v>
      </c>
      <c r="AM24" s="3">
        <f t="shared" si="13"/>
        <v>1</v>
      </c>
      <c r="AN24" s="3">
        <f t="shared" si="14"/>
        <v>0</v>
      </c>
      <c r="AO24" s="3">
        <f t="shared" si="15"/>
        <v>0</v>
      </c>
      <c r="AP24" s="3">
        <f t="shared" si="16"/>
        <v>1</v>
      </c>
      <c r="AQ24" s="3">
        <f t="shared" si="17"/>
        <v>1</v>
      </c>
      <c r="AR24" s="3">
        <f t="shared" si="18"/>
        <v>0</v>
      </c>
      <c r="AS24" s="3">
        <f t="shared" si="19"/>
        <v>1</v>
      </c>
      <c r="AT24" s="3">
        <f t="shared" si="20"/>
        <v>1</v>
      </c>
      <c r="AU24" s="3">
        <f t="shared" si="21"/>
        <v>0</v>
      </c>
      <c r="AW24" s="3">
        <f t="shared" si="22"/>
        <v>1</v>
      </c>
      <c r="AX24" s="3">
        <f t="shared" si="23"/>
        <v>1</v>
      </c>
    </row>
    <row r="25" spans="1:50" x14ac:dyDescent="0.25">
      <c r="A25" s="8" t="s">
        <v>224</v>
      </c>
      <c r="B25" s="4">
        <f t="shared" si="0"/>
        <v>7</v>
      </c>
      <c r="C25" s="5">
        <f t="shared" si="1"/>
        <v>1</v>
      </c>
      <c r="D25" s="28" t="s">
        <v>507</v>
      </c>
      <c r="E25" s="4" t="s">
        <v>493</v>
      </c>
      <c r="F25" s="4" t="s">
        <v>239</v>
      </c>
      <c r="G25" s="4" t="s">
        <v>509</v>
      </c>
      <c r="H25" s="4" t="s">
        <v>237</v>
      </c>
      <c r="I25" s="4" t="s">
        <v>298</v>
      </c>
      <c r="J25" s="4" t="s">
        <v>124</v>
      </c>
      <c r="K25" s="4" t="s">
        <v>177</v>
      </c>
      <c r="L25" s="4" t="s">
        <v>510</v>
      </c>
      <c r="M25" s="4" t="s">
        <v>301</v>
      </c>
      <c r="N25" s="4" t="s">
        <v>440</v>
      </c>
      <c r="O25" s="4" t="s">
        <v>136</v>
      </c>
      <c r="P25" s="4" t="s">
        <v>500</v>
      </c>
      <c r="Q25" s="4" t="s">
        <v>172</v>
      </c>
      <c r="R25" s="4" t="s">
        <v>502</v>
      </c>
      <c r="S25" s="4" t="s">
        <v>503</v>
      </c>
      <c r="T25" s="4" t="s">
        <v>504</v>
      </c>
      <c r="U25" s="4" t="s">
        <v>216</v>
      </c>
      <c r="V25" s="4" t="s">
        <v>327</v>
      </c>
      <c r="W25" s="4" t="s">
        <v>512</v>
      </c>
      <c r="Y25" s="4" t="s">
        <v>510</v>
      </c>
      <c r="Z25" s="4" t="s">
        <v>177</v>
      </c>
      <c r="AB25" s="3">
        <f t="shared" si="2"/>
        <v>0</v>
      </c>
      <c r="AC25" s="3">
        <f t="shared" si="3"/>
        <v>0</v>
      </c>
      <c r="AD25" s="3">
        <f t="shared" si="4"/>
        <v>0</v>
      </c>
      <c r="AE25" s="3">
        <f t="shared" si="5"/>
        <v>0</v>
      </c>
      <c r="AF25" s="3">
        <f t="shared" si="6"/>
        <v>1</v>
      </c>
      <c r="AG25" s="3">
        <f t="shared" si="7"/>
        <v>0</v>
      </c>
      <c r="AH25" s="3">
        <f t="shared" si="8"/>
        <v>0</v>
      </c>
      <c r="AI25" s="3">
        <f t="shared" si="9"/>
        <v>1</v>
      </c>
      <c r="AJ25" s="3">
        <f t="shared" si="10"/>
        <v>0</v>
      </c>
      <c r="AK25" s="3">
        <f t="shared" si="11"/>
        <v>0</v>
      </c>
      <c r="AL25" s="3">
        <f t="shared" si="12"/>
        <v>0</v>
      </c>
      <c r="AM25" s="3">
        <f t="shared" si="13"/>
        <v>0</v>
      </c>
      <c r="AN25" s="3">
        <f t="shared" si="14"/>
        <v>1</v>
      </c>
      <c r="AO25" s="3">
        <f t="shared" si="15"/>
        <v>1</v>
      </c>
      <c r="AP25" s="3">
        <f t="shared" si="16"/>
        <v>1</v>
      </c>
      <c r="AQ25" s="3">
        <f t="shared" si="17"/>
        <v>1</v>
      </c>
      <c r="AR25" s="3">
        <f t="shared" si="18"/>
        <v>1</v>
      </c>
      <c r="AS25" s="3">
        <f t="shared" si="19"/>
        <v>0</v>
      </c>
      <c r="AT25" s="3">
        <f t="shared" si="20"/>
        <v>0</v>
      </c>
      <c r="AU25" s="3">
        <f t="shared" si="21"/>
        <v>0</v>
      </c>
      <c r="AW25" s="3" t="e">
        <f t="shared" si="22"/>
        <v>#N/A</v>
      </c>
      <c r="AX25" s="3">
        <f t="shared" si="23"/>
        <v>1</v>
      </c>
    </row>
    <row r="26" spans="1:50" x14ac:dyDescent="0.25">
      <c r="A26" s="8" t="s">
        <v>79</v>
      </c>
      <c r="B26" s="4">
        <f t="shared" si="0"/>
        <v>11</v>
      </c>
      <c r="C26" s="5">
        <f t="shared" si="1"/>
        <v>2</v>
      </c>
      <c r="D26" s="28" t="s">
        <v>507</v>
      </c>
      <c r="E26" s="4" t="s">
        <v>493</v>
      </c>
      <c r="F26" s="4" t="s">
        <v>508</v>
      </c>
      <c r="G26" s="4" t="s">
        <v>509</v>
      </c>
      <c r="H26" s="4" t="s">
        <v>494</v>
      </c>
      <c r="I26" s="4" t="s">
        <v>298</v>
      </c>
      <c r="J26" s="4" t="s">
        <v>495</v>
      </c>
      <c r="K26" s="4" t="s">
        <v>496</v>
      </c>
      <c r="L26" s="4" t="s">
        <v>510</v>
      </c>
      <c r="M26" s="4" t="s">
        <v>497</v>
      </c>
      <c r="N26" s="4" t="s">
        <v>498</v>
      </c>
      <c r="O26" s="4" t="s">
        <v>499</v>
      </c>
      <c r="P26" s="4" t="s">
        <v>500</v>
      </c>
      <c r="Q26" s="4" t="s">
        <v>501</v>
      </c>
      <c r="R26" s="4" t="s">
        <v>502</v>
      </c>
      <c r="S26" s="4" t="s">
        <v>503</v>
      </c>
      <c r="T26" s="4" t="s">
        <v>504</v>
      </c>
      <c r="U26" s="4" t="s">
        <v>511</v>
      </c>
      <c r="V26" s="4" t="s">
        <v>505</v>
      </c>
      <c r="W26" s="4" t="s">
        <v>512</v>
      </c>
      <c r="Y26" s="4" t="s">
        <v>505</v>
      </c>
      <c r="Z26" s="4" t="s">
        <v>502</v>
      </c>
      <c r="AB26" s="3">
        <f t="shared" si="2"/>
        <v>0</v>
      </c>
      <c r="AC26" s="3">
        <f t="shared" si="3"/>
        <v>0</v>
      </c>
      <c r="AD26" s="3">
        <f t="shared" si="4"/>
        <v>1</v>
      </c>
      <c r="AE26" s="3">
        <f t="shared" si="5"/>
        <v>0</v>
      </c>
      <c r="AF26" s="3">
        <f t="shared" si="6"/>
        <v>0</v>
      </c>
      <c r="AG26" s="3">
        <f t="shared" si="7"/>
        <v>0</v>
      </c>
      <c r="AH26" s="3">
        <f t="shared" si="8"/>
        <v>1</v>
      </c>
      <c r="AI26" s="3">
        <f t="shared" si="9"/>
        <v>0</v>
      </c>
      <c r="AJ26" s="3">
        <f t="shared" si="10"/>
        <v>0</v>
      </c>
      <c r="AK26" s="3">
        <f t="shared" si="11"/>
        <v>1</v>
      </c>
      <c r="AL26" s="3">
        <f t="shared" si="12"/>
        <v>1</v>
      </c>
      <c r="AM26" s="3">
        <f t="shared" si="13"/>
        <v>1</v>
      </c>
      <c r="AN26" s="3">
        <f t="shared" si="14"/>
        <v>1</v>
      </c>
      <c r="AO26" s="3">
        <f t="shared" si="15"/>
        <v>0</v>
      </c>
      <c r="AP26" s="3">
        <f t="shared" si="16"/>
        <v>1</v>
      </c>
      <c r="AQ26" s="3">
        <f t="shared" si="17"/>
        <v>1</v>
      </c>
      <c r="AR26" s="3">
        <f t="shared" si="18"/>
        <v>1</v>
      </c>
      <c r="AS26" s="3">
        <f t="shared" si="19"/>
        <v>1</v>
      </c>
      <c r="AT26" s="3">
        <f t="shared" si="20"/>
        <v>1</v>
      </c>
      <c r="AU26" s="3">
        <f t="shared" si="21"/>
        <v>0</v>
      </c>
      <c r="AW26" s="3">
        <f t="shared" si="22"/>
        <v>1</v>
      </c>
      <c r="AX26" s="3">
        <f t="shared" si="23"/>
        <v>1</v>
      </c>
    </row>
    <row r="27" spans="1:50" x14ac:dyDescent="0.25">
      <c r="A27" s="8" t="s">
        <v>62</v>
      </c>
      <c r="B27" s="4">
        <f t="shared" si="0"/>
        <v>12</v>
      </c>
      <c r="C27" s="5">
        <f t="shared" si="1"/>
        <v>2</v>
      </c>
      <c r="D27" s="28" t="s">
        <v>507</v>
      </c>
      <c r="E27" s="4" t="s">
        <v>493</v>
      </c>
      <c r="F27" s="4" t="s">
        <v>239</v>
      </c>
      <c r="G27" s="4" t="s">
        <v>509</v>
      </c>
      <c r="H27" s="4" t="s">
        <v>494</v>
      </c>
      <c r="I27" s="4" t="s">
        <v>170</v>
      </c>
      <c r="J27" s="4" t="s">
        <v>495</v>
      </c>
      <c r="K27" s="4" t="s">
        <v>177</v>
      </c>
      <c r="L27" s="4" t="s">
        <v>510</v>
      </c>
      <c r="M27" s="4" t="s">
        <v>497</v>
      </c>
      <c r="N27" s="4" t="s">
        <v>498</v>
      </c>
      <c r="O27" s="4" t="s">
        <v>499</v>
      </c>
      <c r="P27" s="4" t="s">
        <v>500</v>
      </c>
      <c r="Q27" s="4" t="s">
        <v>501</v>
      </c>
      <c r="R27" s="4" t="s">
        <v>502</v>
      </c>
      <c r="S27" s="4" t="s">
        <v>503</v>
      </c>
      <c r="T27" s="4" t="s">
        <v>504</v>
      </c>
      <c r="U27" s="4" t="s">
        <v>511</v>
      </c>
      <c r="V27" s="4" t="s">
        <v>505</v>
      </c>
      <c r="W27" s="4" t="s">
        <v>512</v>
      </c>
      <c r="Y27" s="4" t="s">
        <v>505</v>
      </c>
      <c r="Z27" s="4" t="s">
        <v>502</v>
      </c>
      <c r="AB27" s="3">
        <f t="shared" si="2"/>
        <v>0</v>
      </c>
      <c r="AC27" s="3">
        <f t="shared" si="3"/>
        <v>0</v>
      </c>
      <c r="AD27" s="3">
        <f t="shared" si="4"/>
        <v>0</v>
      </c>
      <c r="AE27" s="3">
        <f t="shared" si="5"/>
        <v>0</v>
      </c>
      <c r="AF27" s="3">
        <f t="shared" si="6"/>
        <v>0</v>
      </c>
      <c r="AG27" s="3">
        <f t="shared" si="7"/>
        <v>1</v>
      </c>
      <c r="AH27" s="3">
        <f t="shared" si="8"/>
        <v>1</v>
      </c>
      <c r="AI27" s="3">
        <f t="shared" si="9"/>
        <v>1</v>
      </c>
      <c r="AJ27" s="3">
        <f t="shared" si="10"/>
        <v>0</v>
      </c>
      <c r="AK27" s="3">
        <f t="shared" si="11"/>
        <v>1</v>
      </c>
      <c r="AL27" s="3">
        <f t="shared" si="12"/>
        <v>1</v>
      </c>
      <c r="AM27" s="3">
        <f t="shared" si="13"/>
        <v>1</v>
      </c>
      <c r="AN27" s="3">
        <f t="shared" si="14"/>
        <v>1</v>
      </c>
      <c r="AO27" s="3">
        <f t="shared" si="15"/>
        <v>0</v>
      </c>
      <c r="AP27" s="3">
        <f t="shared" si="16"/>
        <v>1</v>
      </c>
      <c r="AQ27" s="3">
        <f t="shared" si="17"/>
        <v>1</v>
      </c>
      <c r="AR27" s="3">
        <f t="shared" si="18"/>
        <v>1</v>
      </c>
      <c r="AS27" s="3">
        <f t="shared" si="19"/>
        <v>1</v>
      </c>
      <c r="AT27" s="3">
        <f t="shared" si="20"/>
        <v>1</v>
      </c>
      <c r="AU27" s="3">
        <f t="shared" si="21"/>
        <v>0</v>
      </c>
      <c r="AW27" s="3">
        <f t="shared" si="22"/>
        <v>1</v>
      </c>
      <c r="AX27" s="3">
        <f t="shared" si="23"/>
        <v>1</v>
      </c>
    </row>
    <row r="28" spans="1:50" x14ac:dyDescent="0.25">
      <c r="A28" s="8" t="s">
        <v>67</v>
      </c>
      <c r="B28" s="4">
        <f t="shared" si="0"/>
        <v>13</v>
      </c>
      <c r="C28" s="5">
        <f t="shared" si="1"/>
        <v>1</v>
      </c>
      <c r="D28" s="28" t="s">
        <v>492</v>
      </c>
      <c r="E28" s="4" t="s">
        <v>194</v>
      </c>
      <c r="F28" s="4" t="s">
        <v>239</v>
      </c>
      <c r="G28" s="4" t="s">
        <v>271</v>
      </c>
      <c r="H28" s="4" t="s">
        <v>494</v>
      </c>
      <c r="I28" s="4" t="s">
        <v>170</v>
      </c>
      <c r="J28" s="4" t="s">
        <v>495</v>
      </c>
      <c r="K28" s="4" t="s">
        <v>496</v>
      </c>
      <c r="L28" s="4" t="s">
        <v>510</v>
      </c>
      <c r="M28" s="4" t="s">
        <v>497</v>
      </c>
      <c r="N28" s="4" t="s">
        <v>440</v>
      </c>
      <c r="O28" s="4" t="s">
        <v>499</v>
      </c>
      <c r="P28" s="4" t="s">
        <v>500</v>
      </c>
      <c r="Q28" s="4" t="s">
        <v>501</v>
      </c>
      <c r="R28" s="4" t="s">
        <v>502</v>
      </c>
      <c r="S28" s="4" t="s">
        <v>503</v>
      </c>
      <c r="T28" s="4" t="s">
        <v>504</v>
      </c>
      <c r="U28" s="4" t="s">
        <v>216</v>
      </c>
      <c r="V28" s="4" t="s">
        <v>505</v>
      </c>
      <c r="W28" s="4" t="s">
        <v>506</v>
      </c>
      <c r="Y28" s="4" t="s">
        <v>496</v>
      </c>
      <c r="Z28" s="4" t="s">
        <v>506</v>
      </c>
      <c r="AB28" s="3">
        <f t="shared" si="2"/>
        <v>1</v>
      </c>
      <c r="AC28" s="3">
        <f t="shared" si="3"/>
        <v>1</v>
      </c>
      <c r="AD28" s="3">
        <f t="shared" si="4"/>
        <v>0</v>
      </c>
      <c r="AE28" s="3">
        <f t="shared" si="5"/>
        <v>1</v>
      </c>
      <c r="AF28" s="3">
        <f t="shared" si="6"/>
        <v>0</v>
      </c>
      <c r="AG28" s="3">
        <f t="shared" si="7"/>
        <v>1</v>
      </c>
      <c r="AH28" s="3">
        <f t="shared" si="8"/>
        <v>1</v>
      </c>
      <c r="AI28" s="3">
        <f t="shared" si="9"/>
        <v>0</v>
      </c>
      <c r="AJ28" s="3">
        <f t="shared" si="10"/>
        <v>0</v>
      </c>
      <c r="AK28" s="3">
        <f t="shared" si="11"/>
        <v>1</v>
      </c>
      <c r="AL28" s="3">
        <f t="shared" si="12"/>
        <v>0</v>
      </c>
      <c r="AM28" s="3">
        <f t="shared" si="13"/>
        <v>1</v>
      </c>
      <c r="AN28" s="3">
        <f t="shared" si="14"/>
        <v>1</v>
      </c>
      <c r="AO28" s="3">
        <f t="shared" si="15"/>
        <v>0</v>
      </c>
      <c r="AP28" s="3">
        <f t="shared" si="16"/>
        <v>1</v>
      </c>
      <c r="AQ28" s="3">
        <f t="shared" si="17"/>
        <v>1</v>
      </c>
      <c r="AR28" s="3">
        <f t="shared" si="18"/>
        <v>1</v>
      </c>
      <c r="AS28" s="3">
        <f t="shared" si="19"/>
        <v>0</v>
      </c>
      <c r="AT28" s="3">
        <f t="shared" si="20"/>
        <v>1</v>
      </c>
      <c r="AU28" s="3">
        <f t="shared" si="21"/>
        <v>1</v>
      </c>
      <c r="AW28" s="3" t="e">
        <f t="shared" si="22"/>
        <v>#N/A</v>
      </c>
      <c r="AX28" s="3">
        <f t="shared" si="23"/>
        <v>1</v>
      </c>
    </row>
    <row r="29" spans="1:50" x14ac:dyDescent="0.25">
      <c r="A29" s="8" t="s">
        <v>64</v>
      </c>
      <c r="B29" s="4">
        <f t="shared" si="0"/>
        <v>6</v>
      </c>
      <c r="C29" s="5">
        <f t="shared" si="1"/>
        <v>1</v>
      </c>
      <c r="D29" s="28" t="s">
        <v>492</v>
      </c>
      <c r="E29" s="4" t="s">
        <v>493</v>
      </c>
      <c r="F29" s="4" t="s">
        <v>239</v>
      </c>
      <c r="G29" s="4" t="s">
        <v>509</v>
      </c>
      <c r="H29" s="4" t="s">
        <v>237</v>
      </c>
      <c r="I29" s="4" t="s">
        <v>170</v>
      </c>
      <c r="J29" s="4" t="s">
        <v>124</v>
      </c>
      <c r="K29" s="4" t="s">
        <v>177</v>
      </c>
      <c r="L29" s="4" t="s">
        <v>219</v>
      </c>
      <c r="M29" s="4" t="s">
        <v>301</v>
      </c>
      <c r="N29" s="4" t="s">
        <v>440</v>
      </c>
      <c r="O29" s="4" t="s">
        <v>136</v>
      </c>
      <c r="P29" s="4" t="s">
        <v>279</v>
      </c>
      <c r="Q29" s="4" t="s">
        <v>172</v>
      </c>
      <c r="R29" s="4" t="s">
        <v>173</v>
      </c>
      <c r="S29" s="4" t="s">
        <v>288</v>
      </c>
      <c r="T29" s="4" t="s">
        <v>169</v>
      </c>
      <c r="U29" s="4" t="s">
        <v>216</v>
      </c>
      <c r="V29" s="4" t="s">
        <v>327</v>
      </c>
      <c r="W29" s="4" t="s">
        <v>512</v>
      </c>
      <c r="Y29" s="4" t="s">
        <v>510</v>
      </c>
      <c r="Z29" s="4" t="s">
        <v>506</v>
      </c>
      <c r="AB29" s="3">
        <f t="shared" si="2"/>
        <v>1</v>
      </c>
      <c r="AC29" s="3">
        <f t="shared" si="3"/>
        <v>0</v>
      </c>
      <c r="AD29" s="3">
        <f t="shared" si="4"/>
        <v>0</v>
      </c>
      <c r="AE29" s="3">
        <f t="shared" si="5"/>
        <v>0</v>
      </c>
      <c r="AF29" s="3">
        <f t="shared" si="6"/>
        <v>1</v>
      </c>
      <c r="AG29" s="3">
        <f t="shared" si="7"/>
        <v>1</v>
      </c>
      <c r="AH29" s="3">
        <f t="shared" si="8"/>
        <v>0</v>
      </c>
      <c r="AI29" s="3">
        <f t="shared" si="9"/>
        <v>1</v>
      </c>
      <c r="AJ29" s="3">
        <f t="shared" si="10"/>
        <v>1</v>
      </c>
      <c r="AK29" s="3">
        <f t="shared" si="11"/>
        <v>0</v>
      </c>
      <c r="AL29" s="3">
        <f t="shared" si="12"/>
        <v>0</v>
      </c>
      <c r="AM29" s="3">
        <f t="shared" si="13"/>
        <v>0</v>
      </c>
      <c r="AN29" s="3">
        <f t="shared" si="14"/>
        <v>0</v>
      </c>
      <c r="AO29" s="3">
        <f t="shared" si="15"/>
        <v>1</v>
      </c>
      <c r="AP29" s="3">
        <f t="shared" si="16"/>
        <v>0</v>
      </c>
      <c r="AQ29" s="3">
        <f t="shared" si="17"/>
        <v>0</v>
      </c>
      <c r="AR29" s="3">
        <f t="shared" si="18"/>
        <v>0</v>
      </c>
      <c r="AS29" s="3">
        <f t="shared" si="19"/>
        <v>0</v>
      </c>
      <c r="AT29" s="3">
        <f t="shared" si="20"/>
        <v>0</v>
      </c>
      <c r="AU29" s="3">
        <f t="shared" si="21"/>
        <v>0</v>
      </c>
      <c r="AW29" s="3" t="e">
        <f t="shared" si="22"/>
        <v>#N/A</v>
      </c>
      <c r="AX29" s="3">
        <f t="shared" si="23"/>
        <v>1</v>
      </c>
    </row>
    <row r="30" spans="1:50" x14ac:dyDescent="0.25">
      <c r="A30" s="8" t="s">
        <v>65</v>
      </c>
      <c r="B30" s="4">
        <f t="shared" si="0"/>
        <v>13</v>
      </c>
      <c r="C30" s="5">
        <f t="shared" si="1"/>
        <v>1</v>
      </c>
      <c r="D30" s="28" t="s">
        <v>507</v>
      </c>
      <c r="E30" s="4" t="s">
        <v>493</v>
      </c>
      <c r="F30" s="4" t="s">
        <v>508</v>
      </c>
      <c r="G30" s="4" t="s">
        <v>271</v>
      </c>
      <c r="H30" s="4" t="s">
        <v>494</v>
      </c>
      <c r="I30" s="4" t="s">
        <v>170</v>
      </c>
      <c r="J30" s="4" t="s">
        <v>495</v>
      </c>
      <c r="K30" s="4" t="s">
        <v>496</v>
      </c>
      <c r="L30" s="4" t="s">
        <v>510</v>
      </c>
      <c r="M30" s="4" t="s">
        <v>497</v>
      </c>
      <c r="N30" s="4" t="s">
        <v>498</v>
      </c>
      <c r="O30" s="4" t="s">
        <v>499</v>
      </c>
      <c r="P30" s="4" t="s">
        <v>500</v>
      </c>
      <c r="Q30" s="4" t="s">
        <v>501</v>
      </c>
      <c r="R30" s="4" t="s">
        <v>502</v>
      </c>
      <c r="S30" s="4" t="s">
        <v>503</v>
      </c>
      <c r="T30" s="4" t="s">
        <v>504</v>
      </c>
      <c r="U30" s="4" t="s">
        <v>511</v>
      </c>
      <c r="V30" s="4" t="s">
        <v>327</v>
      </c>
      <c r="W30" s="4" t="s">
        <v>506</v>
      </c>
      <c r="Y30" s="4" t="s">
        <v>507</v>
      </c>
      <c r="Z30" s="4" t="s">
        <v>499</v>
      </c>
      <c r="AB30" s="3">
        <f t="shared" si="2"/>
        <v>0</v>
      </c>
      <c r="AC30" s="3">
        <f t="shared" si="3"/>
        <v>0</v>
      </c>
      <c r="AD30" s="3">
        <f t="shared" si="4"/>
        <v>1</v>
      </c>
      <c r="AE30" s="3">
        <f t="shared" si="5"/>
        <v>1</v>
      </c>
      <c r="AF30" s="3">
        <f t="shared" si="6"/>
        <v>0</v>
      </c>
      <c r="AG30" s="3">
        <f t="shared" si="7"/>
        <v>1</v>
      </c>
      <c r="AH30" s="3">
        <f t="shared" si="8"/>
        <v>1</v>
      </c>
      <c r="AI30" s="3">
        <f t="shared" si="9"/>
        <v>0</v>
      </c>
      <c r="AJ30" s="3">
        <f t="shared" si="10"/>
        <v>0</v>
      </c>
      <c r="AK30" s="3">
        <f t="shared" si="11"/>
        <v>1</v>
      </c>
      <c r="AL30" s="3">
        <f t="shared" si="12"/>
        <v>1</v>
      </c>
      <c r="AM30" s="3">
        <f t="shared" si="13"/>
        <v>1</v>
      </c>
      <c r="AN30" s="3">
        <f t="shared" si="14"/>
        <v>1</v>
      </c>
      <c r="AO30" s="3">
        <f t="shared" si="15"/>
        <v>0</v>
      </c>
      <c r="AP30" s="3">
        <f t="shared" si="16"/>
        <v>1</v>
      </c>
      <c r="AQ30" s="3">
        <f t="shared" si="17"/>
        <v>1</v>
      </c>
      <c r="AR30" s="3">
        <f t="shared" si="18"/>
        <v>1</v>
      </c>
      <c r="AS30" s="3">
        <f t="shared" si="19"/>
        <v>1</v>
      </c>
      <c r="AT30" s="3">
        <f t="shared" si="20"/>
        <v>0</v>
      </c>
      <c r="AU30" s="3">
        <f t="shared" si="21"/>
        <v>1</v>
      </c>
      <c r="AW30" s="3" t="e">
        <f t="shared" si="22"/>
        <v>#N/A</v>
      </c>
      <c r="AX30" s="3">
        <f t="shared" si="23"/>
        <v>1</v>
      </c>
    </row>
    <row r="31" spans="1:50" x14ac:dyDescent="0.25">
      <c r="A31" s="8" t="s">
        <v>87</v>
      </c>
      <c r="B31" s="4">
        <f t="shared" si="0"/>
        <v>12</v>
      </c>
      <c r="C31" s="5">
        <f t="shared" si="1"/>
        <v>1</v>
      </c>
      <c r="D31" s="28" t="s">
        <v>507</v>
      </c>
      <c r="E31" s="4" t="s">
        <v>493</v>
      </c>
      <c r="F31" s="4" t="s">
        <v>508</v>
      </c>
      <c r="G31" s="4" t="s">
        <v>509</v>
      </c>
      <c r="H31" s="4" t="s">
        <v>494</v>
      </c>
      <c r="I31" s="4" t="s">
        <v>298</v>
      </c>
      <c r="J31" s="4" t="s">
        <v>495</v>
      </c>
      <c r="K31" s="4" t="s">
        <v>177</v>
      </c>
      <c r="L31" s="4" t="s">
        <v>510</v>
      </c>
      <c r="M31" s="4" t="s">
        <v>497</v>
      </c>
      <c r="N31" s="4" t="s">
        <v>498</v>
      </c>
      <c r="O31" s="4" t="s">
        <v>499</v>
      </c>
      <c r="P31" s="4" t="s">
        <v>279</v>
      </c>
      <c r="Q31" s="4" t="s">
        <v>501</v>
      </c>
      <c r="R31" s="4" t="s">
        <v>502</v>
      </c>
      <c r="S31" s="4" t="s">
        <v>503</v>
      </c>
      <c r="T31" s="4" t="s">
        <v>504</v>
      </c>
      <c r="U31" s="4" t="s">
        <v>511</v>
      </c>
      <c r="V31" s="4" t="s">
        <v>505</v>
      </c>
      <c r="W31" s="4" t="s">
        <v>506</v>
      </c>
      <c r="Y31" s="4" t="s">
        <v>506</v>
      </c>
      <c r="Z31" s="4" t="s">
        <v>279</v>
      </c>
      <c r="AB31" s="3">
        <f t="shared" si="2"/>
        <v>0</v>
      </c>
      <c r="AC31" s="3">
        <f t="shared" si="3"/>
        <v>0</v>
      </c>
      <c r="AD31" s="3">
        <f t="shared" si="4"/>
        <v>1</v>
      </c>
      <c r="AE31" s="3">
        <f t="shared" si="5"/>
        <v>0</v>
      </c>
      <c r="AF31" s="3">
        <f t="shared" si="6"/>
        <v>0</v>
      </c>
      <c r="AG31" s="3">
        <f t="shared" si="7"/>
        <v>0</v>
      </c>
      <c r="AH31" s="3">
        <f t="shared" si="8"/>
        <v>1</v>
      </c>
      <c r="AI31" s="3">
        <f t="shared" si="9"/>
        <v>1</v>
      </c>
      <c r="AJ31" s="3">
        <f t="shared" si="10"/>
        <v>0</v>
      </c>
      <c r="AK31" s="3">
        <f t="shared" si="11"/>
        <v>1</v>
      </c>
      <c r="AL31" s="3">
        <f t="shared" si="12"/>
        <v>1</v>
      </c>
      <c r="AM31" s="3">
        <f t="shared" si="13"/>
        <v>1</v>
      </c>
      <c r="AN31" s="3">
        <f t="shared" si="14"/>
        <v>0</v>
      </c>
      <c r="AO31" s="3">
        <f t="shared" si="15"/>
        <v>0</v>
      </c>
      <c r="AP31" s="3">
        <f t="shared" si="16"/>
        <v>1</v>
      </c>
      <c r="AQ31" s="3">
        <f t="shared" si="17"/>
        <v>1</v>
      </c>
      <c r="AR31" s="3">
        <f t="shared" si="18"/>
        <v>1</v>
      </c>
      <c r="AS31" s="3">
        <f t="shared" si="19"/>
        <v>1</v>
      </c>
      <c r="AT31" s="3">
        <f t="shared" si="20"/>
        <v>1</v>
      </c>
      <c r="AU31" s="3">
        <f t="shared" si="21"/>
        <v>1</v>
      </c>
      <c r="AW31" s="3">
        <f t="shared" si="22"/>
        <v>1</v>
      </c>
      <c r="AX31" s="3" t="e">
        <f t="shared" si="23"/>
        <v>#N/A</v>
      </c>
    </row>
    <row r="32" spans="1:50" x14ac:dyDescent="0.25">
      <c r="A32" s="8" t="s">
        <v>78</v>
      </c>
      <c r="B32" s="4">
        <f t="shared" si="0"/>
        <v>13</v>
      </c>
      <c r="C32" s="5">
        <f t="shared" si="1"/>
        <v>2</v>
      </c>
      <c r="D32" s="28" t="s">
        <v>139</v>
      </c>
      <c r="E32" s="4" t="s">
        <v>493</v>
      </c>
      <c r="F32" s="4" t="s">
        <v>508</v>
      </c>
      <c r="G32" s="4" t="s">
        <v>509</v>
      </c>
      <c r="H32" s="4" t="s">
        <v>494</v>
      </c>
      <c r="I32" s="4" t="s">
        <v>298</v>
      </c>
      <c r="J32" s="4" t="s">
        <v>495</v>
      </c>
      <c r="K32" s="4" t="s">
        <v>496</v>
      </c>
      <c r="L32" s="4" t="s">
        <v>219</v>
      </c>
      <c r="M32" s="4" t="s">
        <v>497</v>
      </c>
      <c r="N32" s="4" t="s">
        <v>498</v>
      </c>
      <c r="O32" s="4" t="s">
        <v>499</v>
      </c>
      <c r="P32" s="4" t="s">
        <v>500</v>
      </c>
      <c r="Q32" s="4" t="s">
        <v>501</v>
      </c>
      <c r="R32" s="4" t="s">
        <v>502</v>
      </c>
      <c r="S32" s="4" t="s">
        <v>503</v>
      </c>
      <c r="T32" s="4" t="s">
        <v>504</v>
      </c>
      <c r="U32" s="4" t="s">
        <v>511</v>
      </c>
      <c r="V32" s="4" t="s">
        <v>505</v>
      </c>
      <c r="W32" s="4" t="s">
        <v>506</v>
      </c>
      <c r="Y32" s="4" t="s">
        <v>506</v>
      </c>
      <c r="Z32" s="4" t="s">
        <v>502</v>
      </c>
      <c r="AB32" s="3">
        <f t="shared" si="2"/>
        <v>0</v>
      </c>
      <c r="AC32" s="3">
        <f t="shared" si="3"/>
        <v>0</v>
      </c>
      <c r="AD32" s="3">
        <f t="shared" si="4"/>
        <v>1</v>
      </c>
      <c r="AE32" s="3">
        <f t="shared" si="5"/>
        <v>0</v>
      </c>
      <c r="AF32" s="3">
        <f t="shared" si="6"/>
        <v>0</v>
      </c>
      <c r="AG32" s="3">
        <f t="shared" si="7"/>
        <v>0</v>
      </c>
      <c r="AH32" s="3">
        <f t="shared" si="8"/>
        <v>1</v>
      </c>
      <c r="AI32" s="3">
        <f t="shared" si="9"/>
        <v>0</v>
      </c>
      <c r="AJ32" s="3">
        <f t="shared" si="10"/>
        <v>1</v>
      </c>
      <c r="AK32" s="3">
        <f t="shared" si="11"/>
        <v>1</v>
      </c>
      <c r="AL32" s="3">
        <f t="shared" si="12"/>
        <v>1</v>
      </c>
      <c r="AM32" s="3">
        <f t="shared" si="13"/>
        <v>1</v>
      </c>
      <c r="AN32" s="3">
        <f t="shared" si="14"/>
        <v>1</v>
      </c>
      <c r="AO32" s="3">
        <f t="shared" si="15"/>
        <v>0</v>
      </c>
      <c r="AP32" s="3">
        <f t="shared" si="16"/>
        <v>1</v>
      </c>
      <c r="AQ32" s="3">
        <f t="shared" si="17"/>
        <v>1</v>
      </c>
      <c r="AR32" s="3">
        <f t="shared" si="18"/>
        <v>1</v>
      </c>
      <c r="AS32" s="3">
        <f t="shared" si="19"/>
        <v>1</v>
      </c>
      <c r="AT32" s="3">
        <f t="shared" si="20"/>
        <v>1</v>
      </c>
      <c r="AU32" s="3">
        <f t="shared" si="21"/>
        <v>1</v>
      </c>
      <c r="AW32" s="3">
        <f t="shared" si="22"/>
        <v>1</v>
      </c>
      <c r="AX32" s="3">
        <f t="shared" si="23"/>
        <v>1</v>
      </c>
    </row>
    <row r="33" spans="1:50" x14ac:dyDescent="0.25">
      <c r="A33" s="8" t="s">
        <v>68</v>
      </c>
      <c r="B33" s="4">
        <f t="shared" si="0"/>
        <v>14</v>
      </c>
      <c r="C33" s="5">
        <f t="shared" si="1"/>
        <v>1</v>
      </c>
      <c r="D33" s="28" t="s">
        <v>507</v>
      </c>
      <c r="E33" s="4" t="s">
        <v>493</v>
      </c>
      <c r="F33" s="4" t="s">
        <v>508</v>
      </c>
      <c r="G33" s="4" t="s">
        <v>271</v>
      </c>
      <c r="H33" s="4" t="s">
        <v>494</v>
      </c>
      <c r="I33" s="4" t="s">
        <v>170</v>
      </c>
      <c r="J33" s="4" t="s">
        <v>495</v>
      </c>
      <c r="K33" s="4" t="s">
        <v>496</v>
      </c>
      <c r="L33" s="4" t="s">
        <v>510</v>
      </c>
      <c r="M33" s="4" t="s">
        <v>497</v>
      </c>
      <c r="N33" s="4" t="s">
        <v>498</v>
      </c>
      <c r="O33" s="4" t="s">
        <v>499</v>
      </c>
      <c r="P33" s="4" t="s">
        <v>500</v>
      </c>
      <c r="Q33" s="4" t="s">
        <v>501</v>
      </c>
      <c r="R33" s="4" t="s">
        <v>502</v>
      </c>
      <c r="S33" s="4" t="s">
        <v>503</v>
      </c>
      <c r="T33" s="4" t="s">
        <v>504</v>
      </c>
      <c r="U33" s="4" t="s">
        <v>511</v>
      </c>
      <c r="V33" s="4" t="s">
        <v>505</v>
      </c>
      <c r="W33" s="4" t="s">
        <v>506</v>
      </c>
      <c r="Y33" s="4" t="s">
        <v>503</v>
      </c>
      <c r="Z33" s="4" t="s">
        <v>510</v>
      </c>
      <c r="AB33" s="3">
        <f t="shared" si="2"/>
        <v>0</v>
      </c>
      <c r="AC33" s="3">
        <f t="shared" si="3"/>
        <v>0</v>
      </c>
      <c r="AD33" s="3">
        <f t="shared" si="4"/>
        <v>1</v>
      </c>
      <c r="AE33" s="3">
        <f t="shared" si="5"/>
        <v>1</v>
      </c>
      <c r="AF33" s="3">
        <f t="shared" si="6"/>
        <v>0</v>
      </c>
      <c r="AG33" s="3">
        <f t="shared" si="7"/>
        <v>1</v>
      </c>
      <c r="AH33" s="3">
        <f t="shared" si="8"/>
        <v>1</v>
      </c>
      <c r="AI33" s="3">
        <f t="shared" si="9"/>
        <v>0</v>
      </c>
      <c r="AJ33" s="3">
        <f t="shared" si="10"/>
        <v>0</v>
      </c>
      <c r="AK33" s="3">
        <f t="shared" si="11"/>
        <v>1</v>
      </c>
      <c r="AL33" s="3">
        <f t="shared" si="12"/>
        <v>1</v>
      </c>
      <c r="AM33" s="3">
        <f t="shared" si="13"/>
        <v>1</v>
      </c>
      <c r="AN33" s="3">
        <f t="shared" si="14"/>
        <v>1</v>
      </c>
      <c r="AO33" s="3">
        <f t="shared" si="15"/>
        <v>0</v>
      </c>
      <c r="AP33" s="3">
        <f t="shared" si="16"/>
        <v>1</v>
      </c>
      <c r="AQ33" s="3">
        <f t="shared" si="17"/>
        <v>1</v>
      </c>
      <c r="AR33" s="3">
        <f t="shared" si="18"/>
        <v>1</v>
      </c>
      <c r="AS33" s="3">
        <f t="shared" si="19"/>
        <v>1</v>
      </c>
      <c r="AT33" s="3">
        <f t="shared" si="20"/>
        <v>1</v>
      </c>
      <c r="AU33" s="3">
        <f t="shared" si="21"/>
        <v>1</v>
      </c>
      <c r="AW33" s="3">
        <f t="shared" si="22"/>
        <v>1</v>
      </c>
      <c r="AX33" s="3" t="e">
        <f t="shared" si="23"/>
        <v>#N/A</v>
      </c>
    </row>
    <row r="34" spans="1:50" x14ac:dyDescent="0.25">
      <c r="A34" s="8" t="s">
        <v>57</v>
      </c>
      <c r="B34" s="45">
        <v>5</v>
      </c>
      <c r="C34" s="5">
        <f t="shared" si="1"/>
        <v>0</v>
      </c>
      <c r="D34" s="28" t="s">
        <v>139</v>
      </c>
      <c r="E34" s="4" t="s">
        <v>139</v>
      </c>
      <c r="F34" s="4" t="s">
        <v>139</v>
      </c>
      <c r="G34" s="4" t="s">
        <v>139</v>
      </c>
      <c r="H34" s="4" t="s">
        <v>139</v>
      </c>
      <c r="I34" s="4" t="s">
        <v>139</v>
      </c>
      <c r="J34" s="4" t="s">
        <v>139</v>
      </c>
      <c r="K34" s="4" t="s">
        <v>139</v>
      </c>
      <c r="L34" s="4" t="s">
        <v>139</v>
      </c>
      <c r="M34" s="4" t="s">
        <v>139</v>
      </c>
      <c r="N34" s="4" t="s">
        <v>139</v>
      </c>
      <c r="O34" s="4" t="s">
        <v>139</v>
      </c>
      <c r="P34" s="4" t="s">
        <v>139</v>
      </c>
      <c r="Q34" s="4" t="s">
        <v>139</v>
      </c>
      <c r="R34" s="4" t="s">
        <v>139</v>
      </c>
      <c r="S34" s="4" t="s">
        <v>139</v>
      </c>
      <c r="T34" s="4" t="s">
        <v>139</v>
      </c>
      <c r="U34" s="4" t="s">
        <v>139</v>
      </c>
      <c r="V34" s="4" t="s">
        <v>139</v>
      </c>
      <c r="W34" s="4" t="s">
        <v>139</v>
      </c>
      <c r="Y34" s="4" t="s">
        <v>139</v>
      </c>
      <c r="Z34" s="4" t="s">
        <v>139</v>
      </c>
      <c r="AB34" s="3">
        <f t="shared" si="2"/>
        <v>0</v>
      </c>
      <c r="AC34" s="3">
        <f t="shared" si="3"/>
        <v>0</v>
      </c>
      <c r="AD34" s="3">
        <f t="shared" si="4"/>
        <v>0</v>
      </c>
      <c r="AE34" s="3">
        <f t="shared" si="5"/>
        <v>0</v>
      </c>
      <c r="AF34" s="3">
        <f t="shared" si="6"/>
        <v>0</v>
      </c>
      <c r="AG34" s="3">
        <f t="shared" si="7"/>
        <v>0</v>
      </c>
      <c r="AH34" s="3">
        <f t="shared" si="8"/>
        <v>0</v>
      </c>
      <c r="AI34" s="3">
        <f t="shared" si="9"/>
        <v>0</v>
      </c>
      <c r="AJ34" s="3">
        <f t="shared" si="10"/>
        <v>0</v>
      </c>
      <c r="AK34" s="3">
        <f t="shared" si="11"/>
        <v>0</v>
      </c>
      <c r="AL34" s="3">
        <f t="shared" si="12"/>
        <v>0</v>
      </c>
      <c r="AM34" s="3">
        <f t="shared" si="13"/>
        <v>0</v>
      </c>
      <c r="AN34" s="3">
        <f t="shared" si="14"/>
        <v>0</v>
      </c>
      <c r="AO34" s="3">
        <f t="shared" si="15"/>
        <v>0</v>
      </c>
      <c r="AP34" s="3">
        <f t="shared" si="16"/>
        <v>0</v>
      </c>
      <c r="AQ34" s="3">
        <f t="shared" si="17"/>
        <v>0</v>
      </c>
      <c r="AR34" s="3">
        <f t="shared" si="18"/>
        <v>0</v>
      </c>
      <c r="AS34" s="3">
        <f t="shared" si="19"/>
        <v>0</v>
      </c>
      <c r="AT34" s="3">
        <f t="shared" si="20"/>
        <v>0</v>
      </c>
      <c r="AU34" s="3">
        <f t="shared" si="21"/>
        <v>0</v>
      </c>
      <c r="AW34" s="3" t="e">
        <f t="shared" si="22"/>
        <v>#N/A</v>
      </c>
      <c r="AX34" s="3" t="e">
        <f t="shared" si="23"/>
        <v>#N/A</v>
      </c>
    </row>
    <row r="35" spans="1:50" x14ac:dyDescent="0.25">
      <c r="A35" s="8" t="s">
        <v>88</v>
      </c>
      <c r="B35" s="4">
        <f>SUM(AB35:AU35)</f>
        <v>13</v>
      </c>
      <c r="C35" s="5">
        <f t="shared" si="1"/>
        <v>2</v>
      </c>
      <c r="D35" s="28" t="s">
        <v>507</v>
      </c>
      <c r="E35" s="4" t="s">
        <v>194</v>
      </c>
      <c r="F35" s="4" t="s">
        <v>508</v>
      </c>
      <c r="G35" s="4" t="s">
        <v>271</v>
      </c>
      <c r="H35" s="4" t="s">
        <v>494</v>
      </c>
      <c r="I35" s="4" t="s">
        <v>298</v>
      </c>
      <c r="J35" s="4" t="s">
        <v>495</v>
      </c>
      <c r="K35" s="4" t="s">
        <v>496</v>
      </c>
      <c r="L35" s="4" t="s">
        <v>510</v>
      </c>
      <c r="M35" s="4" t="s">
        <v>497</v>
      </c>
      <c r="N35" s="4" t="s">
        <v>498</v>
      </c>
      <c r="O35" s="4" t="s">
        <v>499</v>
      </c>
      <c r="P35" s="4" t="s">
        <v>279</v>
      </c>
      <c r="Q35" s="4" t="s">
        <v>501</v>
      </c>
      <c r="R35" s="4" t="s">
        <v>502</v>
      </c>
      <c r="S35" s="4" t="s">
        <v>503</v>
      </c>
      <c r="T35" s="4" t="s">
        <v>504</v>
      </c>
      <c r="U35" s="4" t="s">
        <v>511</v>
      </c>
      <c r="V35" s="4" t="s">
        <v>505</v>
      </c>
      <c r="W35" s="4" t="s">
        <v>506</v>
      </c>
      <c r="Y35" s="4" t="s">
        <v>502</v>
      </c>
      <c r="Z35" s="4" t="s">
        <v>498</v>
      </c>
      <c r="AB35" s="3">
        <f t="shared" si="2"/>
        <v>0</v>
      </c>
      <c r="AC35" s="3">
        <f t="shared" si="3"/>
        <v>1</v>
      </c>
      <c r="AD35" s="3">
        <f t="shared" si="4"/>
        <v>1</v>
      </c>
      <c r="AE35" s="3">
        <f t="shared" si="5"/>
        <v>1</v>
      </c>
      <c r="AF35" s="3">
        <f t="shared" si="6"/>
        <v>0</v>
      </c>
      <c r="AG35" s="3">
        <f t="shared" si="7"/>
        <v>0</v>
      </c>
      <c r="AH35" s="3">
        <f t="shared" si="8"/>
        <v>1</v>
      </c>
      <c r="AI35" s="3">
        <f t="shared" si="9"/>
        <v>0</v>
      </c>
      <c r="AJ35" s="3">
        <f t="shared" si="10"/>
        <v>0</v>
      </c>
      <c r="AK35" s="3">
        <f t="shared" si="11"/>
        <v>1</v>
      </c>
      <c r="AL35" s="3">
        <f t="shared" si="12"/>
        <v>1</v>
      </c>
      <c r="AM35" s="3">
        <f t="shared" si="13"/>
        <v>1</v>
      </c>
      <c r="AN35" s="3">
        <f t="shared" si="14"/>
        <v>0</v>
      </c>
      <c r="AO35" s="3">
        <f t="shared" si="15"/>
        <v>0</v>
      </c>
      <c r="AP35" s="3">
        <f t="shared" si="16"/>
        <v>1</v>
      </c>
      <c r="AQ35" s="3">
        <f t="shared" si="17"/>
        <v>1</v>
      </c>
      <c r="AR35" s="3">
        <f t="shared" si="18"/>
        <v>1</v>
      </c>
      <c r="AS35" s="3">
        <f t="shared" si="19"/>
        <v>1</v>
      </c>
      <c r="AT35" s="3">
        <f t="shared" si="20"/>
        <v>1</v>
      </c>
      <c r="AU35" s="3">
        <f t="shared" si="21"/>
        <v>1</v>
      </c>
      <c r="AW35" s="3">
        <f t="shared" si="22"/>
        <v>1</v>
      </c>
      <c r="AX35" s="3">
        <f t="shared" si="23"/>
        <v>1</v>
      </c>
    </row>
    <row r="36" spans="1:50" x14ac:dyDescent="0.25">
      <c r="A36" s="8" t="s">
        <v>138</v>
      </c>
      <c r="B36" s="45">
        <v>5</v>
      </c>
      <c r="C36" s="5">
        <f t="shared" si="1"/>
        <v>0</v>
      </c>
      <c r="D36" s="28" t="s">
        <v>139</v>
      </c>
      <c r="E36" s="4" t="s">
        <v>139</v>
      </c>
      <c r="F36" s="4" t="s">
        <v>139</v>
      </c>
      <c r="G36" s="4" t="s">
        <v>139</v>
      </c>
      <c r="H36" s="4" t="s">
        <v>139</v>
      </c>
      <c r="I36" s="4" t="s">
        <v>139</v>
      </c>
      <c r="J36" s="4" t="s">
        <v>139</v>
      </c>
      <c r="K36" s="4" t="s">
        <v>139</v>
      </c>
      <c r="L36" s="4" t="s">
        <v>139</v>
      </c>
      <c r="M36" s="4" t="s">
        <v>139</v>
      </c>
      <c r="N36" s="4" t="s">
        <v>139</v>
      </c>
      <c r="O36" s="4" t="s">
        <v>139</v>
      </c>
      <c r="P36" s="4" t="s">
        <v>139</v>
      </c>
      <c r="Q36" s="4" t="s">
        <v>139</v>
      </c>
      <c r="R36" s="4" t="s">
        <v>139</v>
      </c>
      <c r="S36" s="4" t="s">
        <v>139</v>
      </c>
      <c r="T36" s="4" t="s">
        <v>139</v>
      </c>
      <c r="U36" s="4" t="s">
        <v>139</v>
      </c>
      <c r="V36" s="4" t="s">
        <v>139</v>
      </c>
      <c r="W36" s="4" t="s">
        <v>139</v>
      </c>
      <c r="Y36" s="4" t="s">
        <v>139</v>
      </c>
      <c r="Z36" s="4" t="s">
        <v>139</v>
      </c>
      <c r="AB36" s="3">
        <f t="shared" si="2"/>
        <v>0</v>
      </c>
      <c r="AC36" s="3">
        <f t="shared" si="3"/>
        <v>0</v>
      </c>
      <c r="AD36" s="3">
        <f t="shared" si="4"/>
        <v>0</v>
      </c>
      <c r="AE36" s="3">
        <f t="shared" si="5"/>
        <v>0</v>
      </c>
      <c r="AF36" s="3">
        <f t="shared" si="6"/>
        <v>0</v>
      </c>
      <c r="AG36" s="3">
        <f t="shared" si="7"/>
        <v>0</v>
      </c>
      <c r="AH36" s="3">
        <f t="shared" si="8"/>
        <v>0</v>
      </c>
      <c r="AI36" s="3">
        <f t="shared" si="9"/>
        <v>0</v>
      </c>
      <c r="AJ36" s="3">
        <f t="shared" si="10"/>
        <v>0</v>
      </c>
      <c r="AK36" s="3">
        <f t="shared" si="11"/>
        <v>0</v>
      </c>
      <c r="AL36" s="3">
        <f t="shared" si="12"/>
        <v>0</v>
      </c>
      <c r="AM36" s="3">
        <f t="shared" si="13"/>
        <v>0</v>
      </c>
      <c r="AN36" s="3">
        <f t="shared" si="14"/>
        <v>0</v>
      </c>
      <c r="AO36" s="3">
        <f t="shared" si="15"/>
        <v>0</v>
      </c>
      <c r="AP36" s="3">
        <f t="shared" si="16"/>
        <v>0</v>
      </c>
      <c r="AQ36" s="3">
        <f t="shared" si="17"/>
        <v>0</v>
      </c>
      <c r="AR36" s="3">
        <f t="shared" si="18"/>
        <v>0</v>
      </c>
      <c r="AS36" s="3">
        <f t="shared" si="19"/>
        <v>0</v>
      </c>
      <c r="AT36" s="3">
        <f t="shared" si="20"/>
        <v>0</v>
      </c>
      <c r="AU36" s="3">
        <f t="shared" si="21"/>
        <v>0</v>
      </c>
      <c r="AW36" s="3" t="e">
        <f t="shared" si="22"/>
        <v>#N/A</v>
      </c>
      <c r="AX36" s="3" t="e">
        <f t="shared" si="23"/>
        <v>#N/A</v>
      </c>
    </row>
    <row r="37" spans="1:50" x14ac:dyDescent="0.25">
      <c r="A37" s="8" t="s">
        <v>59</v>
      </c>
      <c r="B37" s="4">
        <f>SUM(AB37:AU37)</f>
        <v>14</v>
      </c>
      <c r="C37" s="5">
        <f t="shared" si="1"/>
        <v>2</v>
      </c>
      <c r="D37" s="28" t="s">
        <v>507</v>
      </c>
      <c r="E37" s="4" t="s">
        <v>194</v>
      </c>
      <c r="F37" s="4" t="s">
        <v>508</v>
      </c>
      <c r="G37" s="4" t="s">
        <v>271</v>
      </c>
      <c r="H37" s="4" t="s">
        <v>494</v>
      </c>
      <c r="I37" s="4" t="s">
        <v>298</v>
      </c>
      <c r="J37" s="4" t="s">
        <v>495</v>
      </c>
      <c r="K37" s="4" t="s">
        <v>496</v>
      </c>
      <c r="L37" s="4" t="s">
        <v>510</v>
      </c>
      <c r="M37" s="4" t="s">
        <v>497</v>
      </c>
      <c r="N37" s="4" t="s">
        <v>498</v>
      </c>
      <c r="O37" s="4" t="s">
        <v>499</v>
      </c>
      <c r="P37" s="4" t="s">
        <v>500</v>
      </c>
      <c r="Q37" s="4" t="s">
        <v>501</v>
      </c>
      <c r="R37" s="4" t="s">
        <v>502</v>
      </c>
      <c r="S37" s="4" t="s">
        <v>503</v>
      </c>
      <c r="T37" s="4" t="s">
        <v>504</v>
      </c>
      <c r="U37" s="4" t="s">
        <v>511</v>
      </c>
      <c r="V37" s="4" t="s">
        <v>505</v>
      </c>
      <c r="W37" s="4" t="s">
        <v>506</v>
      </c>
      <c r="Y37" s="4" t="s">
        <v>499</v>
      </c>
      <c r="Z37" s="4" t="s">
        <v>495</v>
      </c>
      <c r="AB37" s="3">
        <f t="shared" si="2"/>
        <v>0</v>
      </c>
      <c r="AC37" s="3">
        <f t="shared" si="3"/>
        <v>1</v>
      </c>
      <c r="AD37" s="3">
        <f t="shared" si="4"/>
        <v>1</v>
      </c>
      <c r="AE37" s="3">
        <f t="shared" si="5"/>
        <v>1</v>
      </c>
      <c r="AF37" s="3">
        <f t="shared" si="6"/>
        <v>0</v>
      </c>
      <c r="AG37" s="3">
        <f t="shared" si="7"/>
        <v>0</v>
      </c>
      <c r="AH37" s="3">
        <f t="shared" si="8"/>
        <v>1</v>
      </c>
      <c r="AI37" s="3">
        <f t="shared" si="9"/>
        <v>0</v>
      </c>
      <c r="AJ37" s="3">
        <f t="shared" si="10"/>
        <v>0</v>
      </c>
      <c r="AK37" s="3">
        <f t="shared" si="11"/>
        <v>1</v>
      </c>
      <c r="AL37" s="3">
        <f t="shared" si="12"/>
        <v>1</v>
      </c>
      <c r="AM37" s="3">
        <f t="shared" si="13"/>
        <v>1</v>
      </c>
      <c r="AN37" s="3">
        <f t="shared" si="14"/>
        <v>1</v>
      </c>
      <c r="AO37" s="3">
        <f t="shared" si="15"/>
        <v>0</v>
      </c>
      <c r="AP37" s="3">
        <f t="shared" si="16"/>
        <v>1</v>
      </c>
      <c r="AQ37" s="3">
        <f t="shared" si="17"/>
        <v>1</v>
      </c>
      <c r="AR37" s="3">
        <f t="shared" si="18"/>
        <v>1</v>
      </c>
      <c r="AS37" s="3">
        <f t="shared" si="19"/>
        <v>1</v>
      </c>
      <c r="AT37" s="3">
        <f t="shared" si="20"/>
        <v>1</v>
      </c>
      <c r="AU37" s="3">
        <f t="shared" si="21"/>
        <v>1</v>
      </c>
      <c r="AW37" s="3">
        <f t="shared" si="22"/>
        <v>1</v>
      </c>
      <c r="AX37" s="3">
        <f t="shared" si="23"/>
        <v>1</v>
      </c>
    </row>
    <row r="38" spans="1:50" x14ac:dyDescent="0.25">
      <c r="A38" s="8" t="s">
        <v>77</v>
      </c>
      <c r="B38" s="4">
        <f>SUM(AB38:AU38)</f>
        <v>9</v>
      </c>
      <c r="C38" s="5">
        <f t="shared" si="1"/>
        <v>1</v>
      </c>
      <c r="D38" s="28" t="s">
        <v>492</v>
      </c>
      <c r="E38" s="4" t="s">
        <v>493</v>
      </c>
      <c r="F38" s="4" t="s">
        <v>239</v>
      </c>
      <c r="G38" s="4" t="s">
        <v>271</v>
      </c>
      <c r="H38" s="4" t="s">
        <v>494</v>
      </c>
      <c r="I38" s="4" t="s">
        <v>298</v>
      </c>
      <c r="J38" s="4" t="s">
        <v>124</v>
      </c>
      <c r="K38" s="4" t="s">
        <v>496</v>
      </c>
      <c r="L38" s="4" t="s">
        <v>219</v>
      </c>
      <c r="M38" s="4" t="s">
        <v>497</v>
      </c>
      <c r="N38" s="4" t="s">
        <v>440</v>
      </c>
      <c r="O38" s="4" t="s">
        <v>499</v>
      </c>
      <c r="P38" s="4" t="s">
        <v>279</v>
      </c>
      <c r="Q38" s="4" t="s">
        <v>501</v>
      </c>
      <c r="R38" s="4" t="s">
        <v>502</v>
      </c>
      <c r="S38" s="4" t="s">
        <v>503</v>
      </c>
      <c r="T38" s="4" t="s">
        <v>169</v>
      </c>
      <c r="U38" s="4" t="s">
        <v>216</v>
      </c>
      <c r="V38" s="4" t="s">
        <v>505</v>
      </c>
      <c r="W38" s="4" t="s">
        <v>506</v>
      </c>
      <c r="Y38" s="4" t="s">
        <v>298</v>
      </c>
      <c r="Z38" s="4" t="s">
        <v>502</v>
      </c>
      <c r="AB38" s="3">
        <f t="shared" si="2"/>
        <v>1</v>
      </c>
      <c r="AC38" s="3">
        <f t="shared" si="3"/>
        <v>0</v>
      </c>
      <c r="AD38" s="3">
        <f t="shared" si="4"/>
        <v>0</v>
      </c>
      <c r="AE38" s="3">
        <f t="shared" si="5"/>
        <v>1</v>
      </c>
      <c r="AF38" s="3">
        <f t="shared" si="6"/>
        <v>0</v>
      </c>
      <c r="AG38" s="3">
        <f t="shared" si="7"/>
        <v>0</v>
      </c>
      <c r="AH38" s="3">
        <f t="shared" si="8"/>
        <v>0</v>
      </c>
      <c r="AI38" s="3">
        <f t="shared" si="9"/>
        <v>0</v>
      </c>
      <c r="AJ38" s="3">
        <f t="shared" si="10"/>
        <v>1</v>
      </c>
      <c r="AK38" s="3">
        <f t="shared" si="11"/>
        <v>1</v>
      </c>
      <c r="AL38" s="3">
        <f t="shared" si="12"/>
        <v>0</v>
      </c>
      <c r="AM38" s="3">
        <f t="shared" si="13"/>
        <v>1</v>
      </c>
      <c r="AN38" s="3">
        <f t="shared" si="14"/>
        <v>0</v>
      </c>
      <c r="AO38" s="3">
        <f t="shared" si="15"/>
        <v>0</v>
      </c>
      <c r="AP38" s="3">
        <f t="shared" si="16"/>
        <v>1</v>
      </c>
      <c r="AQ38" s="3">
        <f t="shared" si="17"/>
        <v>1</v>
      </c>
      <c r="AR38" s="3">
        <f t="shared" si="18"/>
        <v>0</v>
      </c>
      <c r="AS38" s="3">
        <f t="shared" si="19"/>
        <v>0</v>
      </c>
      <c r="AT38" s="3">
        <f t="shared" si="20"/>
        <v>1</v>
      </c>
      <c r="AU38" s="3">
        <f t="shared" si="21"/>
        <v>1</v>
      </c>
      <c r="AW38" s="3" t="e">
        <f t="shared" si="22"/>
        <v>#N/A</v>
      </c>
      <c r="AX38" s="3">
        <f t="shared" si="23"/>
        <v>1</v>
      </c>
    </row>
    <row r="39" spans="1:50" ht="15.75" thickBot="1" x14ac:dyDescent="0.3">
      <c r="A39" s="29" t="s">
        <v>55</v>
      </c>
      <c r="B39" s="6">
        <f>SUM(AB39:AU39)</f>
        <v>13</v>
      </c>
      <c r="C39" s="7">
        <f t="shared" si="1"/>
        <v>2</v>
      </c>
      <c r="D39" s="28" t="str">
        <f>IF(D49&gt;0.5, D45, D46)</f>
        <v>TUL (-13.5)</v>
      </c>
      <c r="E39" s="4" t="str">
        <f t="shared" ref="E39:W39" si="24">IF(E49&gt;0.5, E45, E46)</f>
        <v>BSU (-18.5)</v>
      </c>
      <c r="F39" s="4" t="str">
        <f t="shared" si="24"/>
        <v>COL (-16.5)</v>
      </c>
      <c r="G39" s="4" t="str">
        <f t="shared" si="24"/>
        <v>MSST</v>
      </c>
      <c r="H39" s="4" t="str">
        <f t="shared" si="24"/>
        <v>UGA (-19.5)</v>
      </c>
      <c r="I39" s="4" t="str">
        <f t="shared" si="24"/>
        <v>OSU (-20.5)</v>
      </c>
      <c r="J39" s="4" t="str">
        <f t="shared" si="24"/>
        <v>TENN (-11.5)</v>
      </c>
      <c r="K39" s="4" t="str">
        <f t="shared" si="24"/>
        <v>CLEM (-2.5)</v>
      </c>
      <c r="L39" s="4" t="str">
        <f t="shared" si="24"/>
        <v>ARMY (-7.5)</v>
      </c>
      <c r="M39" s="4" t="str">
        <f t="shared" si="24"/>
        <v>ILL (-8.5)</v>
      </c>
      <c r="N39" s="4" t="str">
        <f t="shared" si="24"/>
        <v>PSU (-23.5)</v>
      </c>
      <c r="O39" s="4" t="str">
        <f t="shared" si="24"/>
        <v>ND (-7)</v>
      </c>
      <c r="P39" s="4" t="str">
        <f t="shared" si="24"/>
        <v>ALA (-11.5)</v>
      </c>
      <c r="Q39" s="4" t="str">
        <f t="shared" si="24"/>
        <v>MIA (-10.5)</v>
      </c>
      <c r="R39" s="4" t="str">
        <f t="shared" si="24"/>
        <v>SMU (-12.5)</v>
      </c>
      <c r="S39" s="4" t="str">
        <f t="shared" si="24"/>
        <v>ASU (-8.5)</v>
      </c>
      <c r="T39" s="4" t="str">
        <f t="shared" si="24"/>
        <v>MIZZ (-3.5)</v>
      </c>
      <c r="U39" s="4" t="str">
        <f t="shared" si="24"/>
        <v>IU (-27.5)</v>
      </c>
      <c r="V39" s="4" t="str">
        <f t="shared" si="24"/>
        <v>ORE (-19.5)</v>
      </c>
      <c r="W39" s="4" t="str">
        <f t="shared" si="24"/>
        <v>TEX (-4.5)</v>
      </c>
      <c r="Y39" s="4" t="s">
        <v>506</v>
      </c>
      <c r="Z39" s="4" t="s">
        <v>502</v>
      </c>
      <c r="AB39" s="3">
        <f t="shared" si="2"/>
        <v>0</v>
      </c>
      <c r="AC39" s="3">
        <f t="shared" si="3"/>
        <v>0</v>
      </c>
      <c r="AD39" s="3">
        <f t="shared" si="4"/>
        <v>1</v>
      </c>
      <c r="AE39" s="3">
        <f t="shared" si="5"/>
        <v>1</v>
      </c>
      <c r="AF39" s="3">
        <f t="shared" si="6"/>
        <v>0</v>
      </c>
      <c r="AG39" s="3">
        <f t="shared" si="7"/>
        <v>0</v>
      </c>
      <c r="AH39" s="3">
        <f t="shared" si="8"/>
        <v>1</v>
      </c>
      <c r="AI39" s="3">
        <f t="shared" si="9"/>
        <v>0</v>
      </c>
      <c r="AJ39" s="3">
        <f t="shared" si="10"/>
        <v>0</v>
      </c>
      <c r="AK39" s="3">
        <f t="shared" si="11"/>
        <v>1</v>
      </c>
      <c r="AL39" s="3">
        <f t="shared" si="12"/>
        <v>1</v>
      </c>
      <c r="AM39" s="3">
        <f t="shared" si="13"/>
        <v>1</v>
      </c>
      <c r="AN39" s="3">
        <f t="shared" si="14"/>
        <v>1</v>
      </c>
      <c r="AO39" s="3">
        <f t="shared" si="15"/>
        <v>0</v>
      </c>
      <c r="AP39" s="3">
        <f t="shared" si="16"/>
        <v>1</v>
      </c>
      <c r="AQ39" s="3">
        <f t="shared" si="17"/>
        <v>1</v>
      </c>
      <c r="AR39" s="3">
        <f t="shared" si="18"/>
        <v>1</v>
      </c>
      <c r="AS39" s="3">
        <f t="shared" si="19"/>
        <v>1</v>
      </c>
      <c r="AT39" s="3">
        <f t="shared" si="20"/>
        <v>1</v>
      </c>
      <c r="AU39" s="3">
        <f t="shared" si="21"/>
        <v>1</v>
      </c>
      <c r="AW39" s="3">
        <f t="shared" si="22"/>
        <v>1</v>
      </c>
      <c r="AX39" s="3">
        <f t="shared" si="23"/>
        <v>1</v>
      </c>
    </row>
    <row r="40" spans="1:50" x14ac:dyDescent="0.25">
      <c r="A40" s="3" t="s">
        <v>469</v>
      </c>
      <c r="B40" s="46" t="s">
        <v>322</v>
      </c>
    </row>
    <row r="41" spans="1:50" x14ac:dyDescent="0.25">
      <c r="D41" s="4" t="s">
        <v>492</v>
      </c>
      <c r="E41" s="4" t="s">
        <v>194</v>
      </c>
      <c r="F41" s="4" t="s">
        <v>508</v>
      </c>
      <c r="G41" s="4" t="s">
        <v>271</v>
      </c>
      <c r="H41" s="4" t="s">
        <v>237</v>
      </c>
      <c r="I41" s="4" t="s">
        <v>170</v>
      </c>
      <c r="J41" s="4" t="s">
        <v>495</v>
      </c>
      <c r="K41" s="4" t="s">
        <v>177</v>
      </c>
      <c r="L41" s="4" t="s">
        <v>219</v>
      </c>
      <c r="M41" s="4" t="s">
        <v>497</v>
      </c>
      <c r="N41" s="4" t="s">
        <v>498</v>
      </c>
      <c r="O41" s="4" t="s">
        <v>499</v>
      </c>
      <c r="P41" s="4" t="s">
        <v>500</v>
      </c>
      <c r="Q41" s="4" t="s">
        <v>172</v>
      </c>
      <c r="R41" s="4" t="s">
        <v>502</v>
      </c>
      <c r="S41" s="4" t="s">
        <v>503</v>
      </c>
      <c r="T41" s="4" t="s">
        <v>504</v>
      </c>
      <c r="U41" s="4" t="s">
        <v>511</v>
      </c>
      <c r="V41" s="4" t="s">
        <v>505</v>
      </c>
      <c r="W41" s="4" t="s">
        <v>506</v>
      </c>
    </row>
    <row r="42" spans="1:50" x14ac:dyDescent="0.25">
      <c r="A42"/>
      <c r="D42" s="3">
        <v>1</v>
      </c>
      <c r="E42" s="3">
        <v>1</v>
      </c>
      <c r="F42" s="3">
        <v>1</v>
      </c>
      <c r="G42" s="3">
        <v>1</v>
      </c>
      <c r="H42" s="3">
        <v>1</v>
      </c>
      <c r="I42" s="3">
        <v>1</v>
      </c>
      <c r="J42" s="3">
        <v>1</v>
      </c>
      <c r="K42" s="3">
        <v>1</v>
      </c>
      <c r="L42" s="3">
        <v>1</v>
      </c>
      <c r="M42" s="3">
        <v>1</v>
      </c>
      <c r="N42" s="3">
        <v>1</v>
      </c>
      <c r="O42" s="3">
        <v>1</v>
      </c>
      <c r="P42" s="3">
        <v>1</v>
      </c>
      <c r="Q42" s="3">
        <v>1</v>
      </c>
      <c r="R42" s="3">
        <v>1</v>
      </c>
      <c r="S42" s="3">
        <v>1</v>
      </c>
      <c r="T42" s="3">
        <v>1</v>
      </c>
      <c r="U42" s="3">
        <v>1</v>
      </c>
      <c r="V42" s="3">
        <v>1</v>
      </c>
      <c r="W42" s="3">
        <v>1</v>
      </c>
    </row>
    <row r="44" spans="1:50" s="35" customFormat="1" x14ac:dyDescent="0.25">
      <c r="A44" s="33" t="s">
        <v>91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</row>
    <row r="45" spans="1:50" x14ac:dyDescent="0.25">
      <c r="A45" s="36" t="s">
        <v>92</v>
      </c>
      <c r="D45" s="3" t="s">
        <v>507</v>
      </c>
      <c r="E45" s="3" t="s">
        <v>493</v>
      </c>
      <c r="F45" s="3" t="s">
        <v>508</v>
      </c>
      <c r="G45" s="3" t="s">
        <v>509</v>
      </c>
      <c r="H45" s="3" t="s">
        <v>494</v>
      </c>
      <c r="I45" s="3" t="s">
        <v>298</v>
      </c>
      <c r="J45" s="3" t="s">
        <v>495</v>
      </c>
      <c r="K45" s="3" t="s">
        <v>496</v>
      </c>
      <c r="L45" s="3" t="s">
        <v>510</v>
      </c>
      <c r="M45" s="3" t="s">
        <v>497</v>
      </c>
      <c r="N45" s="3" t="s">
        <v>498</v>
      </c>
      <c r="O45" s="3" t="s">
        <v>499</v>
      </c>
      <c r="P45" s="3" t="s">
        <v>500</v>
      </c>
      <c r="Q45" s="3" t="s">
        <v>501</v>
      </c>
      <c r="R45" s="3" t="s">
        <v>502</v>
      </c>
      <c r="S45" s="3" t="s">
        <v>503</v>
      </c>
      <c r="T45" s="3" t="s">
        <v>504</v>
      </c>
      <c r="U45" s="3" t="s">
        <v>511</v>
      </c>
      <c r="V45" s="3" t="s">
        <v>505</v>
      </c>
      <c r="W45" s="3" t="s">
        <v>506</v>
      </c>
      <c r="AV45"/>
      <c r="AW45"/>
      <c r="AX45"/>
    </row>
    <row r="46" spans="1:50" x14ac:dyDescent="0.25">
      <c r="A46" s="36" t="s">
        <v>93</v>
      </c>
      <c r="D46" s="3" t="s">
        <v>492</v>
      </c>
      <c r="E46" s="3" t="s">
        <v>194</v>
      </c>
      <c r="F46" s="3" t="s">
        <v>239</v>
      </c>
      <c r="G46" s="3" t="s">
        <v>271</v>
      </c>
      <c r="H46" s="3" t="s">
        <v>237</v>
      </c>
      <c r="I46" s="3" t="s">
        <v>170</v>
      </c>
      <c r="J46" s="3" t="s">
        <v>124</v>
      </c>
      <c r="K46" s="3" t="s">
        <v>177</v>
      </c>
      <c r="L46" s="3" t="s">
        <v>219</v>
      </c>
      <c r="M46" s="3" t="s">
        <v>301</v>
      </c>
      <c r="N46" s="3" t="s">
        <v>440</v>
      </c>
      <c r="O46" s="3" t="s">
        <v>136</v>
      </c>
      <c r="P46" s="3" t="s">
        <v>279</v>
      </c>
      <c r="Q46" s="3" t="s">
        <v>172</v>
      </c>
      <c r="R46" s="3" t="s">
        <v>173</v>
      </c>
      <c r="S46" s="3" t="s">
        <v>288</v>
      </c>
      <c r="T46" s="3" t="s">
        <v>169</v>
      </c>
      <c r="U46" s="3" t="s">
        <v>216</v>
      </c>
      <c r="V46" s="3" t="s">
        <v>327</v>
      </c>
      <c r="W46" s="3" t="s">
        <v>512</v>
      </c>
      <c r="AV46"/>
      <c r="AW46"/>
      <c r="AX46"/>
    </row>
    <row r="47" spans="1:50" x14ac:dyDescent="0.25">
      <c r="A47" s="36" t="s">
        <v>94</v>
      </c>
      <c r="D47" s="3">
        <f t="shared" ref="D47:W47" si="25">COUNTIF(D3:D38,D45)</f>
        <v>22</v>
      </c>
      <c r="E47" s="3">
        <f t="shared" si="25"/>
        <v>25</v>
      </c>
      <c r="F47" s="3">
        <f t="shared" si="25"/>
        <v>22</v>
      </c>
      <c r="G47" s="3">
        <f t="shared" si="25"/>
        <v>16</v>
      </c>
      <c r="H47" s="3">
        <f t="shared" si="25"/>
        <v>26</v>
      </c>
      <c r="I47" s="3">
        <f t="shared" si="25"/>
        <v>23</v>
      </c>
      <c r="J47" s="3">
        <f t="shared" si="25"/>
        <v>25</v>
      </c>
      <c r="K47" s="3">
        <f t="shared" si="25"/>
        <v>24</v>
      </c>
      <c r="L47" s="3">
        <f t="shared" si="25"/>
        <v>28</v>
      </c>
      <c r="M47" s="3">
        <f t="shared" si="25"/>
        <v>31</v>
      </c>
      <c r="N47" s="3">
        <f t="shared" si="25"/>
        <v>26</v>
      </c>
      <c r="O47" s="3">
        <f t="shared" si="25"/>
        <v>28</v>
      </c>
      <c r="P47" s="3">
        <f t="shared" si="25"/>
        <v>23</v>
      </c>
      <c r="Q47" s="3">
        <f t="shared" si="25"/>
        <v>28</v>
      </c>
      <c r="R47" s="3">
        <f t="shared" si="25"/>
        <v>31</v>
      </c>
      <c r="S47" s="3">
        <f t="shared" si="25"/>
        <v>29</v>
      </c>
      <c r="T47" s="3">
        <f t="shared" si="25"/>
        <v>29</v>
      </c>
      <c r="U47" s="3">
        <f t="shared" si="25"/>
        <v>25</v>
      </c>
      <c r="V47" s="3">
        <f t="shared" si="25"/>
        <v>28</v>
      </c>
      <c r="W47" s="3">
        <f t="shared" si="25"/>
        <v>22</v>
      </c>
      <c r="AV47"/>
      <c r="AW47"/>
      <c r="AX47"/>
    </row>
    <row r="48" spans="1:50" x14ac:dyDescent="0.25">
      <c r="A48" s="36" t="s">
        <v>95</v>
      </c>
      <c r="D48" s="3">
        <f t="shared" ref="D48:W48" si="26">COUNTIF(D3:D38,D46)</f>
        <v>8</v>
      </c>
      <c r="E48" s="3">
        <f t="shared" si="26"/>
        <v>9</v>
      </c>
      <c r="F48" s="3">
        <f t="shared" si="26"/>
        <v>12</v>
      </c>
      <c r="G48" s="3">
        <f t="shared" si="26"/>
        <v>18</v>
      </c>
      <c r="H48" s="3">
        <f t="shared" si="26"/>
        <v>8</v>
      </c>
      <c r="I48" s="3">
        <f t="shared" si="26"/>
        <v>11</v>
      </c>
      <c r="J48" s="3">
        <f t="shared" si="26"/>
        <v>9</v>
      </c>
      <c r="K48" s="3">
        <f t="shared" si="26"/>
        <v>10</v>
      </c>
      <c r="L48" s="3">
        <f t="shared" si="26"/>
        <v>6</v>
      </c>
      <c r="M48" s="3">
        <f t="shared" si="26"/>
        <v>3</v>
      </c>
      <c r="N48" s="3">
        <f t="shared" si="26"/>
        <v>7</v>
      </c>
      <c r="O48" s="3">
        <f t="shared" si="26"/>
        <v>6</v>
      </c>
      <c r="P48" s="3">
        <f t="shared" si="26"/>
        <v>11</v>
      </c>
      <c r="Q48" s="3">
        <f t="shared" si="26"/>
        <v>6</v>
      </c>
      <c r="R48" s="3">
        <f t="shared" si="26"/>
        <v>3</v>
      </c>
      <c r="S48" s="3">
        <f t="shared" si="26"/>
        <v>5</v>
      </c>
      <c r="T48" s="3">
        <f t="shared" si="26"/>
        <v>5</v>
      </c>
      <c r="U48" s="3">
        <f t="shared" si="26"/>
        <v>9</v>
      </c>
      <c r="V48" s="3">
        <f t="shared" si="26"/>
        <v>6</v>
      </c>
      <c r="W48" s="3">
        <f t="shared" si="26"/>
        <v>12</v>
      </c>
      <c r="AV48"/>
      <c r="AW48"/>
      <c r="AX48"/>
    </row>
    <row r="49" spans="1:50" x14ac:dyDescent="0.25">
      <c r="A49" s="36" t="s">
        <v>96</v>
      </c>
      <c r="D49" s="37">
        <f>D47/SUM(D47:D48)</f>
        <v>0.73333333333333328</v>
      </c>
      <c r="E49" s="37">
        <f t="shared" ref="E49:W49" si="27">E47/SUM(E47:E48)</f>
        <v>0.73529411764705888</v>
      </c>
      <c r="F49" s="37">
        <f t="shared" si="27"/>
        <v>0.6470588235294118</v>
      </c>
      <c r="G49" s="37">
        <f t="shared" si="27"/>
        <v>0.47058823529411764</v>
      </c>
      <c r="H49" s="37">
        <f t="shared" si="27"/>
        <v>0.76470588235294112</v>
      </c>
      <c r="I49" s="37">
        <f t="shared" si="27"/>
        <v>0.67647058823529416</v>
      </c>
      <c r="J49" s="37">
        <f t="shared" si="27"/>
        <v>0.73529411764705888</v>
      </c>
      <c r="K49" s="37">
        <f t="shared" si="27"/>
        <v>0.70588235294117652</v>
      </c>
      <c r="L49" s="37">
        <f t="shared" si="27"/>
        <v>0.82352941176470584</v>
      </c>
      <c r="M49" s="37">
        <f t="shared" si="27"/>
        <v>0.91176470588235292</v>
      </c>
      <c r="N49" s="37">
        <f t="shared" si="27"/>
        <v>0.78787878787878785</v>
      </c>
      <c r="O49" s="37">
        <f t="shared" si="27"/>
        <v>0.82352941176470584</v>
      </c>
      <c r="P49" s="37">
        <f t="shared" si="27"/>
        <v>0.67647058823529416</v>
      </c>
      <c r="Q49" s="37">
        <f t="shared" si="27"/>
        <v>0.82352941176470584</v>
      </c>
      <c r="R49" s="37">
        <f t="shared" si="27"/>
        <v>0.91176470588235292</v>
      </c>
      <c r="S49" s="37">
        <f t="shared" si="27"/>
        <v>0.8529411764705882</v>
      </c>
      <c r="T49" s="37">
        <f t="shared" si="27"/>
        <v>0.8529411764705882</v>
      </c>
      <c r="U49" s="37">
        <f t="shared" si="27"/>
        <v>0.73529411764705888</v>
      </c>
      <c r="V49" s="37">
        <f t="shared" si="27"/>
        <v>0.82352941176470584</v>
      </c>
      <c r="W49" s="37">
        <f t="shared" si="27"/>
        <v>0.6470588235294118</v>
      </c>
      <c r="AV49"/>
      <c r="AW49"/>
      <c r="AX49"/>
    </row>
    <row r="50" spans="1:50" x14ac:dyDescent="0.25">
      <c r="AV50"/>
      <c r="AW50"/>
      <c r="AX50"/>
    </row>
    <row r="51" spans="1:50" s="35" customFormat="1" x14ac:dyDescent="0.25">
      <c r="A51" s="33" t="s">
        <v>36</v>
      </c>
      <c r="B51" s="34">
        <f>COUNTIF(D41:W41,"*(-*")</f>
        <v>12</v>
      </c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</row>
  </sheetData>
  <conditionalFormatting sqref="D3:D39">
    <cfRule type="cellIs" dxfId="48" priority="781" operator="notEqual">
      <formula>$D$41</formula>
    </cfRule>
  </conditionalFormatting>
  <conditionalFormatting sqref="E3:E39">
    <cfRule type="cellIs" dxfId="47" priority="783" operator="notEqual">
      <formula>$E$41</formula>
    </cfRule>
  </conditionalFormatting>
  <conditionalFormatting sqref="F3:F39">
    <cfRule type="cellIs" dxfId="46" priority="785" operator="notEqual">
      <formula>$F$41</formula>
    </cfRule>
  </conditionalFormatting>
  <conditionalFormatting sqref="G3:G39">
    <cfRule type="cellIs" dxfId="45" priority="787" operator="notEqual">
      <formula>$G$41</formula>
    </cfRule>
  </conditionalFormatting>
  <conditionalFormatting sqref="H3:H39">
    <cfRule type="cellIs" dxfId="44" priority="789" operator="notEqual">
      <formula>$H$41</formula>
    </cfRule>
  </conditionalFormatting>
  <conditionalFormatting sqref="I3:I39">
    <cfRule type="cellIs" dxfId="43" priority="791" operator="notEqual">
      <formula>$I$41</formula>
    </cfRule>
  </conditionalFormatting>
  <conditionalFormatting sqref="J3:J39">
    <cfRule type="cellIs" dxfId="42" priority="793" operator="notEqual">
      <formula>$J$41</formula>
    </cfRule>
  </conditionalFormatting>
  <conditionalFormatting sqref="K3:K39">
    <cfRule type="cellIs" dxfId="41" priority="795" operator="notEqual">
      <formula>$K$41</formula>
    </cfRule>
  </conditionalFormatting>
  <conditionalFormatting sqref="L3:L39">
    <cfRule type="cellIs" dxfId="40" priority="797" operator="notEqual">
      <formula>$L$41</formula>
    </cfRule>
  </conditionalFormatting>
  <conditionalFormatting sqref="M3:M39">
    <cfRule type="cellIs" dxfId="39" priority="799" operator="notEqual">
      <formula>$M$41</formula>
    </cfRule>
  </conditionalFormatting>
  <conditionalFormatting sqref="N3:N39">
    <cfRule type="cellIs" dxfId="38" priority="801" operator="notEqual">
      <formula>$N$41</formula>
    </cfRule>
  </conditionalFormatting>
  <conditionalFormatting sqref="O3:O39">
    <cfRule type="cellIs" dxfId="37" priority="803" operator="notEqual">
      <formula>$O$41</formula>
    </cfRule>
  </conditionalFormatting>
  <conditionalFormatting sqref="P3:P39">
    <cfRule type="cellIs" dxfId="36" priority="805" operator="notEqual">
      <formula>$P$41</formula>
    </cfRule>
  </conditionalFormatting>
  <conditionalFormatting sqref="Q3:Q39">
    <cfRule type="cellIs" dxfId="35" priority="807" operator="notEqual">
      <formula>$Q$41</formula>
    </cfRule>
  </conditionalFormatting>
  <conditionalFormatting sqref="R3:R39">
    <cfRule type="cellIs" dxfId="34" priority="809" operator="notEqual">
      <formula>$R$41</formula>
    </cfRule>
  </conditionalFormatting>
  <conditionalFormatting sqref="S3:S39">
    <cfRule type="cellIs" dxfId="33" priority="811" operator="notEqual">
      <formula>$S$41</formula>
    </cfRule>
  </conditionalFormatting>
  <conditionalFormatting sqref="T3:T39">
    <cfRule type="cellIs" dxfId="32" priority="813" operator="notEqual">
      <formula>$T$41</formula>
    </cfRule>
  </conditionalFormatting>
  <conditionalFormatting sqref="U3:U39">
    <cfRule type="cellIs" dxfId="31" priority="815" operator="notEqual">
      <formula>$U$41</formula>
    </cfRule>
  </conditionalFormatting>
  <conditionalFormatting sqref="V3:V39">
    <cfRule type="cellIs" dxfId="30" priority="817" operator="notEqual">
      <formula>$V$41</formula>
    </cfRule>
  </conditionalFormatting>
  <conditionalFormatting sqref="W3:W39">
    <cfRule type="cellIs" dxfId="29" priority="819" operator="notEqual">
      <formula>$W$41</formula>
    </cfRule>
  </conditionalFormatting>
  <pageMargins left="0.7" right="0.7" top="0.75" bottom="0.75" header="0.3" footer="0.3"/>
  <pageSetup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1" customWidth="1"/>
    <col min="2" max="2" width="7.42578125" style="3" bestFit="1" customWidth="1"/>
    <col min="3" max="3" width="5.85546875" style="3" customWidth="1"/>
    <col min="4" max="4" width="8.7109375" style="3" bestFit="1" customWidth="1"/>
    <col min="5" max="5" width="9.28515625" style="3" bestFit="1" customWidth="1"/>
    <col min="6" max="6" width="8.140625" style="3" bestFit="1" customWidth="1"/>
    <col min="7" max="7" width="9.28515625" style="3" bestFit="1" customWidth="1"/>
    <col min="8" max="8" width="9.7109375" style="3" bestFit="1" customWidth="1"/>
    <col min="9" max="9" width="10.140625" style="3" bestFit="1" customWidth="1"/>
    <col min="10" max="10" width="2.7109375" style="3" customWidth="1"/>
    <col min="11" max="12" width="10.140625" style="3" bestFit="1" customWidth="1"/>
    <col min="13" max="13" width="2.7109375" style="3" customWidth="1"/>
    <col min="14" max="19" width="2" style="3" bestFit="1" customWidth="1"/>
    <col min="20" max="20" width="2.7109375" style="3" customWidth="1"/>
    <col min="21" max="22" width="5.42578125" style="3" bestFit="1" customWidth="1"/>
  </cols>
  <sheetData>
    <row r="1" spans="1:22" ht="15.75" x14ac:dyDescent="0.25">
      <c r="A1" s="24" t="s">
        <v>514</v>
      </c>
      <c r="B1" s="25"/>
    </row>
    <row r="2" spans="1:22" ht="15.75" thickBot="1" x14ac:dyDescent="0.3">
      <c r="A2" s="2"/>
      <c r="B2" s="2" t="s">
        <v>0</v>
      </c>
      <c r="C2" s="2" t="s">
        <v>1</v>
      </c>
      <c r="K2" s="2" t="s">
        <v>1</v>
      </c>
    </row>
    <row r="3" spans="1:22" x14ac:dyDescent="0.25">
      <c r="A3" s="23" t="s">
        <v>73</v>
      </c>
      <c r="B3" s="26">
        <f t="shared" ref="B3:B35" si="0">SUM(N3:S3)</f>
        <v>2</v>
      </c>
      <c r="C3" s="27">
        <f t="shared" ref="C3:C39" si="1">COUNT(U3:V3)</f>
        <v>1</v>
      </c>
      <c r="D3" s="28" t="s">
        <v>515</v>
      </c>
      <c r="E3" s="4" t="s">
        <v>516</v>
      </c>
      <c r="F3" s="4" t="s">
        <v>163</v>
      </c>
      <c r="G3" s="4" t="s">
        <v>517</v>
      </c>
      <c r="H3" s="4" t="s">
        <v>518</v>
      </c>
      <c r="I3" s="4" t="s">
        <v>519</v>
      </c>
      <c r="K3" s="4" t="s">
        <v>518</v>
      </c>
      <c r="L3" s="4" t="s">
        <v>519</v>
      </c>
      <c r="N3" s="3">
        <f t="shared" ref="N3:N39" si="2">IF(D3=$D$41,1,0)</f>
        <v>1</v>
      </c>
      <c r="O3" s="3">
        <f t="shared" ref="O3:O39" si="3">IF(E3=$E$41,1,0)</f>
        <v>0</v>
      </c>
      <c r="P3" s="3">
        <f t="shared" ref="P3:P39" si="4">IF(F3=$F$41,1,0)</f>
        <v>0</v>
      </c>
      <c r="Q3" s="3">
        <f t="shared" ref="Q3:Q39" si="5">IF(G3=$G$41,1,0)</f>
        <v>0</v>
      </c>
      <c r="R3" s="3">
        <f t="shared" ref="R3:R39" si="6">IF(H3=$H$41,1,0)</f>
        <v>1</v>
      </c>
      <c r="S3" s="3">
        <f t="shared" ref="S3:S39" si="7">IF(I3=$I$41,1,0)</f>
        <v>0</v>
      </c>
      <c r="U3" s="3">
        <f t="shared" ref="U3:U39" si="8">HLOOKUP(K3,$D$41:$I$42,2,FALSE)</f>
        <v>1</v>
      </c>
      <c r="V3" s="3" t="e">
        <f t="shared" ref="V3:V39" si="9">HLOOKUP(L3,$D$41:$I$42,2,FALSE)</f>
        <v>#N/A</v>
      </c>
    </row>
    <row r="4" spans="1:22" x14ac:dyDescent="0.25">
      <c r="A4" s="8" t="s">
        <v>61</v>
      </c>
      <c r="B4" s="4">
        <f t="shared" si="0"/>
        <v>5</v>
      </c>
      <c r="C4" s="5">
        <f t="shared" si="1"/>
        <v>1</v>
      </c>
      <c r="D4" s="28" t="s">
        <v>515</v>
      </c>
      <c r="E4" s="4" t="s">
        <v>488</v>
      </c>
      <c r="F4" s="4" t="s">
        <v>520</v>
      </c>
      <c r="G4" s="4" t="s">
        <v>517</v>
      </c>
      <c r="H4" s="4" t="s">
        <v>518</v>
      </c>
      <c r="I4" s="4" t="s">
        <v>123</v>
      </c>
      <c r="K4" s="4" t="s">
        <v>123</v>
      </c>
      <c r="L4" s="4" t="s">
        <v>517</v>
      </c>
      <c r="N4" s="3">
        <f t="shared" si="2"/>
        <v>1</v>
      </c>
      <c r="O4" s="3">
        <f t="shared" si="3"/>
        <v>1</v>
      </c>
      <c r="P4" s="3">
        <f t="shared" si="4"/>
        <v>1</v>
      </c>
      <c r="Q4" s="3">
        <f t="shared" si="5"/>
        <v>0</v>
      </c>
      <c r="R4" s="3">
        <f t="shared" si="6"/>
        <v>1</v>
      </c>
      <c r="S4" s="3">
        <f t="shared" si="7"/>
        <v>1</v>
      </c>
      <c r="U4" s="3">
        <f t="shared" si="8"/>
        <v>1</v>
      </c>
      <c r="V4" s="3" t="e">
        <f t="shared" si="9"/>
        <v>#N/A</v>
      </c>
    </row>
    <row r="5" spans="1:22" x14ac:dyDescent="0.25">
      <c r="A5" s="8" t="s">
        <v>80</v>
      </c>
      <c r="B5" s="4">
        <f t="shared" si="0"/>
        <v>3</v>
      </c>
      <c r="C5" s="5">
        <f t="shared" si="1"/>
        <v>0</v>
      </c>
      <c r="D5" s="28" t="s">
        <v>515</v>
      </c>
      <c r="E5" s="4" t="s">
        <v>516</v>
      </c>
      <c r="F5" s="4" t="s">
        <v>520</v>
      </c>
      <c r="G5" s="4" t="s">
        <v>517</v>
      </c>
      <c r="H5" s="4" t="s">
        <v>518</v>
      </c>
      <c r="I5" s="4" t="s">
        <v>519</v>
      </c>
      <c r="K5" s="4" t="s">
        <v>517</v>
      </c>
      <c r="L5" s="4" t="s">
        <v>519</v>
      </c>
      <c r="N5" s="3">
        <f t="shared" si="2"/>
        <v>1</v>
      </c>
      <c r="O5" s="3">
        <f t="shared" si="3"/>
        <v>0</v>
      </c>
      <c r="P5" s="3">
        <f t="shared" si="4"/>
        <v>1</v>
      </c>
      <c r="Q5" s="3">
        <f t="shared" si="5"/>
        <v>0</v>
      </c>
      <c r="R5" s="3">
        <f t="shared" si="6"/>
        <v>1</v>
      </c>
      <c r="S5" s="3">
        <f t="shared" si="7"/>
        <v>0</v>
      </c>
      <c r="U5" s="3" t="e">
        <f t="shared" si="8"/>
        <v>#N/A</v>
      </c>
      <c r="V5" s="3" t="e">
        <f t="shared" si="9"/>
        <v>#N/A</v>
      </c>
    </row>
    <row r="6" spans="1:22" x14ac:dyDescent="0.25">
      <c r="A6" s="8" t="s">
        <v>66</v>
      </c>
      <c r="B6" s="4">
        <f t="shared" si="0"/>
        <v>4</v>
      </c>
      <c r="C6" s="5">
        <f t="shared" si="1"/>
        <v>2</v>
      </c>
      <c r="D6" s="28" t="s">
        <v>515</v>
      </c>
      <c r="E6" s="4" t="s">
        <v>488</v>
      </c>
      <c r="F6" s="4" t="s">
        <v>520</v>
      </c>
      <c r="G6" s="4" t="s">
        <v>517</v>
      </c>
      <c r="H6" s="4" t="s">
        <v>518</v>
      </c>
      <c r="I6" s="4" t="s">
        <v>519</v>
      </c>
      <c r="K6" s="4" t="s">
        <v>518</v>
      </c>
      <c r="L6" s="4" t="s">
        <v>515</v>
      </c>
      <c r="N6" s="3">
        <f t="shared" si="2"/>
        <v>1</v>
      </c>
      <c r="O6" s="3">
        <f t="shared" si="3"/>
        <v>1</v>
      </c>
      <c r="P6" s="3">
        <f t="shared" si="4"/>
        <v>1</v>
      </c>
      <c r="Q6" s="3">
        <f t="shared" si="5"/>
        <v>0</v>
      </c>
      <c r="R6" s="3">
        <f t="shared" si="6"/>
        <v>1</v>
      </c>
      <c r="S6" s="3">
        <f t="shared" si="7"/>
        <v>0</v>
      </c>
      <c r="U6" s="3">
        <f t="shared" si="8"/>
        <v>1</v>
      </c>
      <c r="V6" s="3">
        <f t="shared" si="9"/>
        <v>1</v>
      </c>
    </row>
    <row r="7" spans="1:22" x14ac:dyDescent="0.25">
      <c r="A7" s="8" t="s">
        <v>76</v>
      </c>
      <c r="B7" s="4">
        <f t="shared" si="0"/>
        <v>4</v>
      </c>
      <c r="C7" s="5">
        <f t="shared" si="1"/>
        <v>1</v>
      </c>
      <c r="D7" s="28" t="s">
        <v>515</v>
      </c>
      <c r="E7" s="4" t="s">
        <v>488</v>
      </c>
      <c r="F7" s="4" t="s">
        <v>163</v>
      </c>
      <c r="G7" s="4" t="s">
        <v>362</v>
      </c>
      <c r="H7" s="4" t="s">
        <v>518</v>
      </c>
      <c r="I7" s="4" t="s">
        <v>519</v>
      </c>
      <c r="K7" s="4" t="s">
        <v>163</v>
      </c>
      <c r="L7" s="4" t="s">
        <v>518</v>
      </c>
      <c r="N7" s="3">
        <f t="shared" si="2"/>
        <v>1</v>
      </c>
      <c r="O7" s="3">
        <f t="shared" si="3"/>
        <v>1</v>
      </c>
      <c r="P7" s="3">
        <f t="shared" si="4"/>
        <v>0</v>
      </c>
      <c r="Q7" s="3">
        <f t="shared" si="5"/>
        <v>1</v>
      </c>
      <c r="R7" s="3">
        <f t="shared" si="6"/>
        <v>1</v>
      </c>
      <c r="S7" s="3">
        <f t="shared" si="7"/>
        <v>0</v>
      </c>
      <c r="U7" s="3" t="e">
        <f t="shared" si="8"/>
        <v>#N/A</v>
      </c>
      <c r="V7" s="3">
        <f t="shared" si="9"/>
        <v>1</v>
      </c>
    </row>
    <row r="8" spans="1:22" x14ac:dyDescent="0.25">
      <c r="A8" s="8" t="s">
        <v>186</v>
      </c>
      <c r="B8" s="4">
        <f t="shared" si="0"/>
        <v>5</v>
      </c>
      <c r="C8" s="5">
        <f t="shared" si="1"/>
        <v>2</v>
      </c>
      <c r="D8" s="28" t="s">
        <v>515</v>
      </c>
      <c r="E8" s="4" t="s">
        <v>488</v>
      </c>
      <c r="F8" s="4" t="s">
        <v>520</v>
      </c>
      <c r="G8" s="4" t="s">
        <v>517</v>
      </c>
      <c r="H8" s="4" t="s">
        <v>518</v>
      </c>
      <c r="I8" s="4" t="s">
        <v>123</v>
      </c>
      <c r="K8" s="4" t="s">
        <v>515</v>
      </c>
      <c r="L8" s="4" t="s">
        <v>520</v>
      </c>
      <c r="N8" s="3">
        <f t="shared" si="2"/>
        <v>1</v>
      </c>
      <c r="O8" s="3">
        <f t="shared" si="3"/>
        <v>1</v>
      </c>
      <c r="P8" s="3">
        <f t="shared" si="4"/>
        <v>1</v>
      </c>
      <c r="Q8" s="3">
        <f t="shared" si="5"/>
        <v>0</v>
      </c>
      <c r="R8" s="3">
        <f t="shared" si="6"/>
        <v>1</v>
      </c>
      <c r="S8" s="3">
        <f t="shared" si="7"/>
        <v>1</v>
      </c>
      <c r="U8" s="3">
        <f t="shared" si="8"/>
        <v>1</v>
      </c>
      <c r="V8" s="3">
        <f t="shared" si="9"/>
        <v>1</v>
      </c>
    </row>
    <row r="9" spans="1:22" x14ac:dyDescent="0.25">
      <c r="A9" s="8" t="s">
        <v>69</v>
      </c>
      <c r="B9" s="4">
        <f t="shared" si="0"/>
        <v>4</v>
      </c>
      <c r="C9" s="5">
        <f t="shared" si="1"/>
        <v>1</v>
      </c>
      <c r="D9" s="28" t="s">
        <v>515</v>
      </c>
      <c r="E9" s="4" t="s">
        <v>488</v>
      </c>
      <c r="F9" s="4" t="s">
        <v>163</v>
      </c>
      <c r="G9" s="4" t="s">
        <v>517</v>
      </c>
      <c r="H9" s="4" t="s">
        <v>518</v>
      </c>
      <c r="I9" s="4" t="s">
        <v>123</v>
      </c>
      <c r="K9" s="4" t="s">
        <v>517</v>
      </c>
      <c r="L9" s="4" t="s">
        <v>488</v>
      </c>
      <c r="N9" s="3">
        <f t="shared" si="2"/>
        <v>1</v>
      </c>
      <c r="O9" s="3">
        <f t="shared" si="3"/>
        <v>1</v>
      </c>
      <c r="P9" s="3">
        <f t="shared" si="4"/>
        <v>0</v>
      </c>
      <c r="Q9" s="3">
        <f t="shared" si="5"/>
        <v>0</v>
      </c>
      <c r="R9" s="3">
        <f t="shared" si="6"/>
        <v>1</v>
      </c>
      <c r="S9" s="3">
        <f t="shared" si="7"/>
        <v>1</v>
      </c>
      <c r="U9" s="3" t="e">
        <f t="shared" si="8"/>
        <v>#N/A</v>
      </c>
      <c r="V9" s="3">
        <f t="shared" si="9"/>
        <v>1</v>
      </c>
    </row>
    <row r="10" spans="1:22" x14ac:dyDescent="0.25">
      <c r="A10" s="8" t="s">
        <v>81</v>
      </c>
      <c r="B10" s="4">
        <f t="shared" si="0"/>
        <v>3</v>
      </c>
      <c r="C10" s="5">
        <f t="shared" si="1"/>
        <v>2</v>
      </c>
      <c r="D10" s="28" t="s">
        <v>515</v>
      </c>
      <c r="E10" s="4" t="s">
        <v>516</v>
      </c>
      <c r="F10" s="4" t="s">
        <v>163</v>
      </c>
      <c r="G10" s="4" t="s">
        <v>362</v>
      </c>
      <c r="H10" s="4" t="s">
        <v>518</v>
      </c>
      <c r="I10" s="4" t="s">
        <v>519</v>
      </c>
      <c r="K10" s="4" t="s">
        <v>515</v>
      </c>
      <c r="L10" s="4" t="s">
        <v>518</v>
      </c>
      <c r="N10" s="3">
        <f t="shared" si="2"/>
        <v>1</v>
      </c>
      <c r="O10" s="3">
        <f t="shared" si="3"/>
        <v>0</v>
      </c>
      <c r="P10" s="3">
        <f t="shared" si="4"/>
        <v>0</v>
      </c>
      <c r="Q10" s="3">
        <f t="shared" si="5"/>
        <v>1</v>
      </c>
      <c r="R10" s="3">
        <f t="shared" si="6"/>
        <v>1</v>
      </c>
      <c r="S10" s="3">
        <f t="shared" si="7"/>
        <v>0</v>
      </c>
      <c r="U10" s="3">
        <f t="shared" si="8"/>
        <v>1</v>
      </c>
      <c r="V10" s="3">
        <f t="shared" si="9"/>
        <v>1</v>
      </c>
    </row>
    <row r="11" spans="1:22" x14ac:dyDescent="0.25">
      <c r="A11" s="8" t="s">
        <v>74</v>
      </c>
      <c r="B11" s="4">
        <f t="shared" si="0"/>
        <v>5</v>
      </c>
      <c r="C11" s="5">
        <f t="shared" si="1"/>
        <v>2</v>
      </c>
      <c r="D11" s="28" t="s">
        <v>515</v>
      </c>
      <c r="E11" s="4" t="s">
        <v>488</v>
      </c>
      <c r="F11" s="4" t="s">
        <v>520</v>
      </c>
      <c r="G11" s="4" t="s">
        <v>362</v>
      </c>
      <c r="H11" s="4" t="s">
        <v>518</v>
      </c>
      <c r="I11" s="4" t="s">
        <v>519</v>
      </c>
      <c r="K11" s="4" t="s">
        <v>488</v>
      </c>
      <c r="L11" s="4" t="s">
        <v>518</v>
      </c>
      <c r="N11" s="3">
        <f t="shared" si="2"/>
        <v>1</v>
      </c>
      <c r="O11" s="3">
        <f t="shared" si="3"/>
        <v>1</v>
      </c>
      <c r="P11" s="3">
        <f t="shared" si="4"/>
        <v>1</v>
      </c>
      <c r="Q11" s="3">
        <f t="shared" si="5"/>
        <v>1</v>
      </c>
      <c r="R11" s="3">
        <f t="shared" si="6"/>
        <v>1</v>
      </c>
      <c r="S11" s="3">
        <f t="shared" si="7"/>
        <v>0</v>
      </c>
      <c r="U11" s="3">
        <f t="shared" si="8"/>
        <v>1</v>
      </c>
      <c r="V11" s="3">
        <f t="shared" si="9"/>
        <v>1</v>
      </c>
    </row>
    <row r="12" spans="1:22" x14ac:dyDescent="0.25">
      <c r="A12" s="8" t="s">
        <v>72</v>
      </c>
      <c r="B12" s="4">
        <f t="shared" si="0"/>
        <v>4</v>
      </c>
      <c r="C12" s="5">
        <f t="shared" si="1"/>
        <v>1</v>
      </c>
      <c r="D12" s="28" t="s">
        <v>515</v>
      </c>
      <c r="E12" s="4" t="s">
        <v>516</v>
      </c>
      <c r="F12" s="4" t="s">
        <v>163</v>
      </c>
      <c r="G12" s="4" t="s">
        <v>362</v>
      </c>
      <c r="H12" s="4" t="s">
        <v>518</v>
      </c>
      <c r="I12" s="4" t="s">
        <v>123</v>
      </c>
      <c r="K12" s="4" t="s">
        <v>123</v>
      </c>
      <c r="L12" s="4" t="s">
        <v>163</v>
      </c>
      <c r="N12" s="3">
        <f t="shared" si="2"/>
        <v>1</v>
      </c>
      <c r="O12" s="3">
        <f t="shared" si="3"/>
        <v>0</v>
      </c>
      <c r="P12" s="3">
        <f t="shared" si="4"/>
        <v>0</v>
      </c>
      <c r="Q12" s="3">
        <f t="shared" si="5"/>
        <v>1</v>
      </c>
      <c r="R12" s="3">
        <f t="shared" si="6"/>
        <v>1</v>
      </c>
      <c r="S12" s="3">
        <f t="shared" si="7"/>
        <v>1</v>
      </c>
      <c r="U12" s="3">
        <f t="shared" si="8"/>
        <v>1</v>
      </c>
      <c r="V12" s="3" t="e">
        <f t="shared" si="9"/>
        <v>#N/A</v>
      </c>
    </row>
    <row r="13" spans="1:22" x14ac:dyDescent="0.25">
      <c r="A13" s="8" t="s">
        <v>63</v>
      </c>
      <c r="B13" s="4">
        <f t="shared" si="0"/>
        <v>2</v>
      </c>
      <c r="C13" s="5">
        <f t="shared" si="1"/>
        <v>0</v>
      </c>
      <c r="D13" s="28" t="s">
        <v>139</v>
      </c>
      <c r="E13" s="4" t="s">
        <v>139</v>
      </c>
      <c r="F13" s="4" t="s">
        <v>520</v>
      </c>
      <c r="G13" s="4" t="s">
        <v>517</v>
      </c>
      <c r="H13" s="4" t="s">
        <v>518</v>
      </c>
      <c r="I13" s="4" t="s">
        <v>519</v>
      </c>
      <c r="K13" s="4" t="s">
        <v>517</v>
      </c>
      <c r="L13" s="4" t="s">
        <v>519</v>
      </c>
      <c r="N13" s="3">
        <f t="shared" si="2"/>
        <v>0</v>
      </c>
      <c r="O13" s="3">
        <f t="shared" si="3"/>
        <v>0</v>
      </c>
      <c r="P13" s="3">
        <f t="shared" si="4"/>
        <v>1</v>
      </c>
      <c r="Q13" s="3">
        <f t="shared" si="5"/>
        <v>0</v>
      </c>
      <c r="R13" s="3">
        <f t="shared" si="6"/>
        <v>1</v>
      </c>
      <c r="S13" s="3">
        <f t="shared" si="7"/>
        <v>0</v>
      </c>
      <c r="U13" s="3" t="e">
        <f t="shared" si="8"/>
        <v>#N/A</v>
      </c>
      <c r="V13" s="3" t="e">
        <f t="shared" si="9"/>
        <v>#N/A</v>
      </c>
    </row>
    <row r="14" spans="1:22" x14ac:dyDescent="0.25">
      <c r="A14" s="8" t="s">
        <v>71</v>
      </c>
      <c r="B14" s="4">
        <f t="shared" si="0"/>
        <v>4</v>
      </c>
      <c r="C14" s="5">
        <f t="shared" si="1"/>
        <v>1</v>
      </c>
      <c r="D14" s="28" t="s">
        <v>515</v>
      </c>
      <c r="E14" s="4" t="s">
        <v>488</v>
      </c>
      <c r="F14" s="4" t="s">
        <v>520</v>
      </c>
      <c r="G14" s="4" t="s">
        <v>517</v>
      </c>
      <c r="H14" s="4" t="s">
        <v>400</v>
      </c>
      <c r="I14" s="4" t="s">
        <v>123</v>
      </c>
      <c r="K14" s="4" t="s">
        <v>488</v>
      </c>
      <c r="L14" s="4" t="s">
        <v>517</v>
      </c>
      <c r="N14" s="3">
        <f t="shared" si="2"/>
        <v>1</v>
      </c>
      <c r="O14" s="3">
        <f t="shared" si="3"/>
        <v>1</v>
      </c>
      <c r="P14" s="3">
        <f t="shared" si="4"/>
        <v>1</v>
      </c>
      <c r="Q14" s="3">
        <f t="shared" si="5"/>
        <v>0</v>
      </c>
      <c r="R14" s="3">
        <f t="shared" si="6"/>
        <v>0</v>
      </c>
      <c r="S14" s="3">
        <f t="shared" si="7"/>
        <v>1</v>
      </c>
      <c r="U14" s="3">
        <f t="shared" si="8"/>
        <v>1</v>
      </c>
      <c r="V14" s="3" t="e">
        <f t="shared" si="9"/>
        <v>#N/A</v>
      </c>
    </row>
    <row r="15" spans="1:22" x14ac:dyDescent="0.25">
      <c r="A15" s="8" t="s">
        <v>60</v>
      </c>
      <c r="B15" s="4">
        <f t="shared" si="0"/>
        <v>2</v>
      </c>
      <c r="C15" s="5">
        <f t="shared" si="1"/>
        <v>0</v>
      </c>
      <c r="D15" s="28" t="s">
        <v>515</v>
      </c>
      <c r="E15" s="4" t="s">
        <v>516</v>
      </c>
      <c r="F15" s="4" t="s">
        <v>163</v>
      </c>
      <c r="G15" s="4" t="s">
        <v>517</v>
      </c>
      <c r="H15" s="4" t="s">
        <v>518</v>
      </c>
      <c r="I15" s="4" t="s">
        <v>519</v>
      </c>
      <c r="K15" s="4" t="s">
        <v>517</v>
      </c>
      <c r="L15" s="4" t="s">
        <v>516</v>
      </c>
      <c r="N15" s="3">
        <f t="shared" si="2"/>
        <v>1</v>
      </c>
      <c r="O15" s="3">
        <f t="shared" si="3"/>
        <v>0</v>
      </c>
      <c r="P15" s="3">
        <f t="shared" si="4"/>
        <v>0</v>
      </c>
      <c r="Q15" s="3">
        <f t="shared" si="5"/>
        <v>0</v>
      </c>
      <c r="R15" s="3">
        <f t="shared" si="6"/>
        <v>1</v>
      </c>
      <c r="S15" s="3">
        <f t="shared" si="7"/>
        <v>0</v>
      </c>
      <c r="U15" s="3" t="e">
        <f t="shared" si="8"/>
        <v>#N/A</v>
      </c>
      <c r="V15" s="3" t="e">
        <f t="shared" si="9"/>
        <v>#N/A</v>
      </c>
    </row>
    <row r="16" spans="1:22" x14ac:dyDescent="0.25">
      <c r="A16" s="8" t="s">
        <v>75</v>
      </c>
      <c r="B16" s="4">
        <f t="shared" si="0"/>
        <v>4</v>
      </c>
      <c r="C16" s="5">
        <f t="shared" si="1"/>
        <v>0</v>
      </c>
      <c r="D16" s="28" t="s">
        <v>515</v>
      </c>
      <c r="E16" s="4" t="s">
        <v>516</v>
      </c>
      <c r="F16" s="4" t="s">
        <v>520</v>
      </c>
      <c r="G16" s="4" t="s">
        <v>362</v>
      </c>
      <c r="H16" s="4" t="s">
        <v>518</v>
      </c>
      <c r="I16" s="4" t="s">
        <v>519</v>
      </c>
      <c r="K16" s="4" t="s">
        <v>516</v>
      </c>
      <c r="L16" s="4" t="s">
        <v>519</v>
      </c>
      <c r="N16" s="3">
        <f t="shared" si="2"/>
        <v>1</v>
      </c>
      <c r="O16" s="3">
        <f t="shared" si="3"/>
        <v>0</v>
      </c>
      <c r="P16" s="3">
        <f t="shared" si="4"/>
        <v>1</v>
      </c>
      <c r="Q16" s="3">
        <f t="shared" si="5"/>
        <v>1</v>
      </c>
      <c r="R16" s="3">
        <f t="shared" si="6"/>
        <v>1</v>
      </c>
      <c r="S16" s="3">
        <f t="shared" si="7"/>
        <v>0</v>
      </c>
      <c r="U16" s="3" t="e">
        <f t="shared" si="8"/>
        <v>#N/A</v>
      </c>
      <c r="V16" s="3" t="e">
        <f t="shared" si="9"/>
        <v>#N/A</v>
      </c>
    </row>
    <row r="17" spans="1:22" x14ac:dyDescent="0.25">
      <c r="A17" s="8" t="s">
        <v>82</v>
      </c>
      <c r="B17" s="4">
        <f t="shared" si="0"/>
        <v>3</v>
      </c>
      <c r="C17" s="5">
        <f t="shared" si="1"/>
        <v>1</v>
      </c>
      <c r="D17" s="28" t="s">
        <v>515</v>
      </c>
      <c r="E17" s="4" t="s">
        <v>516</v>
      </c>
      <c r="F17" s="4" t="s">
        <v>520</v>
      </c>
      <c r="G17" s="4" t="s">
        <v>517</v>
      </c>
      <c r="H17" s="4" t="s">
        <v>518</v>
      </c>
      <c r="I17" s="4" t="s">
        <v>519</v>
      </c>
      <c r="K17" s="4" t="s">
        <v>517</v>
      </c>
      <c r="L17" s="4" t="s">
        <v>518</v>
      </c>
      <c r="N17" s="3">
        <f t="shared" si="2"/>
        <v>1</v>
      </c>
      <c r="O17" s="3">
        <f t="shared" si="3"/>
        <v>0</v>
      </c>
      <c r="P17" s="3">
        <f t="shared" si="4"/>
        <v>1</v>
      </c>
      <c r="Q17" s="3">
        <f t="shared" si="5"/>
        <v>0</v>
      </c>
      <c r="R17" s="3">
        <f t="shared" si="6"/>
        <v>1</v>
      </c>
      <c r="S17" s="3">
        <f t="shared" si="7"/>
        <v>0</v>
      </c>
      <c r="U17" s="3" t="e">
        <f t="shared" si="8"/>
        <v>#N/A</v>
      </c>
      <c r="V17" s="3">
        <f t="shared" si="9"/>
        <v>1</v>
      </c>
    </row>
    <row r="18" spans="1:22" x14ac:dyDescent="0.25">
      <c r="A18" s="8" t="s">
        <v>187</v>
      </c>
      <c r="B18" s="4">
        <f t="shared" si="0"/>
        <v>4</v>
      </c>
      <c r="C18" s="5">
        <f t="shared" si="1"/>
        <v>2</v>
      </c>
      <c r="D18" s="28" t="s">
        <v>515</v>
      </c>
      <c r="E18" s="4" t="s">
        <v>488</v>
      </c>
      <c r="F18" s="4" t="s">
        <v>520</v>
      </c>
      <c r="G18" s="4" t="s">
        <v>517</v>
      </c>
      <c r="H18" s="4" t="s">
        <v>518</v>
      </c>
      <c r="I18" s="4" t="s">
        <v>519</v>
      </c>
      <c r="K18" s="4" t="s">
        <v>518</v>
      </c>
      <c r="L18" s="4" t="s">
        <v>515</v>
      </c>
      <c r="N18" s="3">
        <f t="shared" si="2"/>
        <v>1</v>
      </c>
      <c r="O18" s="3">
        <f t="shared" si="3"/>
        <v>1</v>
      </c>
      <c r="P18" s="3">
        <f t="shared" si="4"/>
        <v>1</v>
      </c>
      <c r="Q18" s="3">
        <f t="shared" si="5"/>
        <v>0</v>
      </c>
      <c r="R18" s="3">
        <f t="shared" si="6"/>
        <v>1</v>
      </c>
      <c r="S18" s="3">
        <f t="shared" si="7"/>
        <v>0</v>
      </c>
      <c r="U18" s="3">
        <f t="shared" si="8"/>
        <v>1</v>
      </c>
      <c r="V18" s="3">
        <f t="shared" si="9"/>
        <v>1</v>
      </c>
    </row>
    <row r="19" spans="1:22" x14ac:dyDescent="0.25">
      <c r="A19" s="8" t="s">
        <v>58</v>
      </c>
      <c r="B19" s="4">
        <f t="shared" si="0"/>
        <v>6</v>
      </c>
      <c r="C19" s="5">
        <f t="shared" si="1"/>
        <v>2</v>
      </c>
      <c r="D19" s="28" t="s">
        <v>515</v>
      </c>
      <c r="E19" s="4" t="s">
        <v>488</v>
      </c>
      <c r="F19" s="4" t="s">
        <v>520</v>
      </c>
      <c r="G19" s="4" t="s">
        <v>362</v>
      </c>
      <c r="H19" s="4" t="s">
        <v>518</v>
      </c>
      <c r="I19" s="4" t="s">
        <v>123</v>
      </c>
      <c r="K19" s="4" t="s">
        <v>123</v>
      </c>
      <c r="L19" s="4" t="s">
        <v>515</v>
      </c>
      <c r="N19" s="3">
        <f t="shared" si="2"/>
        <v>1</v>
      </c>
      <c r="O19" s="3">
        <f t="shared" si="3"/>
        <v>1</v>
      </c>
      <c r="P19" s="3">
        <f t="shared" si="4"/>
        <v>1</v>
      </c>
      <c r="Q19" s="3">
        <f t="shared" si="5"/>
        <v>1</v>
      </c>
      <c r="R19" s="3">
        <f t="shared" si="6"/>
        <v>1</v>
      </c>
      <c r="S19" s="3">
        <f t="shared" si="7"/>
        <v>1</v>
      </c>
      <c r="U19" s="3">
        <f t="shared" si="8"/>
        <v>1</v>
      </c>
      <c r="V19" s="3">
        <f t="shared" si="9"/>
        <v>1</v>
      </c>
    </row>
    <row r="20" spans="1:22" x14ac:dyDescent="0.25">
      <c r="A20" s="8" t="s">
        <v>70</v>
      </c>
      <c r="B20" s="4">
        <f t="shared" si="0"/>
        <v>5</v>
      </c>
      <c r="C20" s="5">
        <f t="shared" si="1"/>
        <v>2</v>
      </c>
      <c r="D20" s="28" t="s">
        <v>515</v>
      </c>
      <c r="E20" s="4" t="s">
        <v>516</v>
      </c>
      <c r="F20" s="4" t="s">
        <v>520</v>
      </c>
      <c r="G20" s="4" t="s">
        <v>362</v>
      </c>
      <c r="H20" s="4" t="s">
        <v>518</v>
      </c>
      <c r="I20" s="4" t="s">
        <v>123</v>
      </c>
      <c r="K20" s="4" t="s">
        <v>515</v>
      </c>
      <c r="L20" s="4" t="s">
        <v>518</v>
      </c>
      <c r="N20" s="3">
        <f t="shared" si="2"/>
        <v>1</v>
      </c>
      <c r="O20" s="3">
        <f t="shared" si="3"/>
        <v>0</v>
      </c>
      <c r="P20" s="3">
        <f t="shared" si="4"/>
        <v>1</v>
      </c>
      <c r="Q20" s="3">
        <f t="shared" si="5"/>
        <v>1</v>
      </c>
      <c r="R20" s="3">
        <f t="shared" si="6"/>
        <v>1</v>
      </c>
      <c r="S20" s="3">
        <f t="shared" si="7"/>
        <v>1</v>
      </c>
      <c r="U20" s="3">
        <f t="shared" si="8"/>
        <v>1</v>
      </c>
      <c r="V20" s="3">
        <f t="shared" si="9"/>
        <v>1</v>
      </c>
    </row>
    <row r="21" spans="1:22" x14ac:dyDescent="0.25">
      <c r="A21" s="8" t="s">
        <v>83</v>
      </c>
      <c r="B21" s="4">
        <f t="shared" si="0"/>
        <v>3</v>
      </c>
      <c r="C21" s="5">
        <f t="shared" si="1"/>
        <v>0</v>
      </c>
      <c r="D21" s="28" t="s">
        <v>515</v>
      </c>
      <c r="E21" s="4" t="s">
        <v>488</v>
      </c>
      <c r="F21" s="4" t="s">
        <v>163</v>
      </c>
      <c r="G21" s="4" t="s">
        <v>517</v>
      </c>
      <c r="H21" s="4" t="s">
        <v>400</v>
      </c>
      <c r="I21" s="4" t="s">
        <v>123</v>
      </c>
      <c r="K21" s="4" t="s">
        <v>163</v>
      </c>
      <c r="L21" s="4" t="s">
        <v>517</v>
      </c>
      <c r="N21" s="3">
        <f t="shared" si="2"/>
        <v>1</v>
      </c>
      <c r="O21" s="3">
        <f t="shared" si="3"/>
        <v>1</v>
      </c>
      <c r="P21" s="3">
        <f t="shared" si="4"/>
        <v>0</v>
      </c>
      <c r="Q21" s="3">
        <f t="shared" si="5"/>
        <v>0</v>
      </c>
      <c r="R21" s="3">
        <f t="shared" si="6"/>
        <v>0</v>
      </c>
      <c r="S21" s="3">
        <f t="shared" si="7"/>
        <v>1</v>
      </c>
      <c r="U21" s="3" t="e">
        <f t="shared" si="8"/>
        <v>#N/A</v>
      </c>
      <c r="V21" s="3" t="e">
        <f t="shared" si="9"/>
        <v>#N/A</v>
      </c>
    </row>
    <row r="22" spans="1:22" x14ac:dyDescent="0.25">
      <c r="A22" s="8" t="s">
        <v>84</v>
      </c>
      <c r="B22" s="4">
        <f t="shared" si="0"/>
        <v>3</v>
      </c>
      <c r="C22" s="5">
        <f t="shared" si="1"/>
        <v>1</v>
      </c>
      <c r="D22" s="28" t="s">
        <v>515</v>
      </c>
      <c r="E22" s="4" t="s">
        <v>488</v>
      </c>
      <c r="F22" s="4" t="s">
        <v>520</v>
      </c>
      <c r="G22" s="4" t="s">
        <v>517</v>
      </c>
      <c r="H22" s="4" t="s">
        <v>400</v>
      </c>
      <c r="I22" s="4" t="s">
        <v>519</v>
      </c>
      <c r="K22" s="4" t="s">
        <v>517</v>
      </c>
      <c r="L22" s="4" t="s">
        <v>520</v>
      </c>
      <c r="N22" s="3">
        <f t="shared" si="2"/>
        <v>1</v>
      </c>
      <c r="O22" s="3">
        <f t="shared" si="3"/>
        <v>1</v>
      </c>
      <c r="P22" s="3">
        <f t="shared" si="4"/>
        <v>1</v>
      </c>
      <c r="Q22" s="3">
        <f t="shared" si="5"/>
        <v>0</v>
      </c>
      <c r="R22" s="3">
        <f t="shared" si="6"/>
        <v>0</v>
      </c>
      <c r="S22" s="3">
        <f t="shared" si="7"/>
        <v>0</v>
      </c>
      <c r="U22" s="3" t="e">
        <f t="shared" si="8"/>
        <v>#N/A</v>
      </c>
      <c r="V22" s="3">
        <f t="shared" si="9"/>
        <v>1</v>
      </c>
    </row>
    <row r="23" spans="1:22" x14ac:dyDescent="0.25">
      <c r="A23" s="8" t="s">
        <v>85</v>
      </c>
      <c r="B23" s="4">
        <f t="shared" si="0"/>
        <v>3</v>
      </c>
      <c r="C23" s="5">
        <f t="shared" si="1"/>
        <v>0</v>
      </c>
      <c r="D23" s="28" t="s">
        <v>515</v>
      </c>
      <c r="E23" s="4" t="s">
        <v>488</v>
      </c>
      <c r="F23" s="4" t="s">
        <v>520</v>
      </c>
      <c r="G23" s="4" t="s">
        <v>517</v>
      </c>
      <c r="H23" s="4" t="s">
        <v>400</v>
      </c>
      <c r="I23" s="4" t="s">
        <v>519</v>
      </c>
      <c r="K23" s="4" t="s">
        <v>519</v>
      </c>
      <c r="L23" s="4" t="s">
        <v>400</v>
      </c>
      <c r="N23" s="3">
        <f t="shared" si="2"/>
        <v>1</v>
      </c>
      <c r="O23" s="3">
        <f t="shared" si="3"/>
        <v>1</v>
      </c>
      <c r="P23" s="3">
        <f t="shared" si="4"/>
        <v>1</v>
      </c>
      <c r="Q23" s="3">
        <f t="shared" si="5"/>
        <v>0</v>
      </c>
      <c r="R23" s="3">
        <f t="shared" si="6"/>
        <v>0</v>
      </c>
      <c r="S23" s="3">
        <f t="shared" si="7"/>
        <v>0</v>
      </c>
      <c r="U23" s="3" t="e">
        <f t="shared" si="8"/>
        <v>#N/A</v>
      </c>
      <c r="V23" s="3" t="e">
        <f t="shared" si="9"/>
        <v>#N/A</v>
      </c>
    </row>
    <row r="24" spans="1:22" x14ac:dyDescent="0.25">
      <c r="A24" s="8" t="s">
        <v>86</v>
      </c>
      <c r="B24" s="4">
        <f t="shared" si="0"/>
        <v>4</v>
      </c>
      <c r="C24" s="5">
        <f t="shared" si="1"/>
        <v>1</v>
      </c>
      <c r="D24" s="28" t="s">
        <v>515</v>
      </c>
      <c r="E24" s="4" t="s">
        <v>488</v>
      </c>
      <c r="F24" s="4" t="s">
        <v>520</v>
      </c>
      <c r="G24" s="4" t="s">
        <v>517</v>
      </c>
      <c r="H24" s="4" t="s">
        <v>518</v>
      </c>
      <c r="I24" s="4" t="s">
        <v>519</v>
      </c>
      <c r="K24" s="4" t="s">
        <v>517</v>
      </c>
      <c r="L24" s="4" t="s">
        <v>518</v>
      </c>
      <c r="N24" s="3">
        <f t="shared" si="2"/>
        <v>1</v>
      </c>
      <c r="O24" s="3">
        <f t="shared" si="3"/>
        <v>1</v>
      </c>
      <c r="P24" s="3">
        <f t="shared" si="4"/>
        <v>1</v>
      </c>
      <c r="Q24" s="3">
        <f t="shared" si="5"/>
        <v>0</v>
      </c>
      <c r="R24" s="3">
        <f t="shared" si="6"/>
        <v>1</v>
      </c>
      <c r="S24" s="3">
        <f t="shared" si="7"/>
        <v>0</v>
      </c>
      <c r="U24" s="3" t="e">
        <f t="shared" si="8"/>
        <v>#N/A</v>
      </c>
      <c r="V24" s="3">
        <f t="shared" si="9"/>
        <v>1</v>
      </c>
    </row>
    <row r="25" spans="1:22" x14ac:dyDescent="0.25">
      <c r="A25" s="8" t="s">
        <v>224</v>
      </c>
      <c r="B25" s="4">
        <f t="shared" si="0"/>
        <v>3</v>
      </c>
      <c r="C25" s="5">
        <f t="shared" si="1"/>
        <v>1</v>
      </c>
      <c r="D25" s="28" t="s">
        <v>515</v>
      </c>
      <c r="E25" s="4" t="s">
        <v>488</v>
      </c>
      <c r="F25" s="4" t="s">
        <v>163</v>
      </c>
      <c r="G25" s="4" t="s">
        <v>517</v>
      </c>
      <c r="H25" s="4" t="s">
        <v>518</v>
      </c>
      <c r="I25" s="4" t="s">
        <v>519</v>
      </c>
      <c r="K25" s="4" t="s">
        <v>515</v>
      </c>
      <c r="L25" s="4" t="s">
        <v>519</v>
      </c>
      <c r="N25" s="3">
        <f t="shared" si="2"/>
        <v>1</v>
      </c>
      <c r="O25" s="3">
        <f t="shared" si="3"/>
        <v>1</v>
      </c>
      <c r="P25" s="3">
        <f t="shared" si="4"/>
        <v>0</v>
      </c>
      <c r="Q25" s="3">
        <f t="shared" si="5"/>
        <v>0</v>
      </c>
      <c r="R25" s="3">
        <f t="shared" si="6"/>
        <v>1</v>
      </c>
      <c r="S25" s="3">
        <f t="shared" si="7"/>
        <v>0</v>
      </c>
      <c r="U25" s="3">
        <f t="shared" si="8"/>
        <v>1</v>
      </c>
      <c r="V25" s="3" t="e">
        <f t="shared" si="9"/>
        <v>#N/A</v>
      </c>
    </row>
    <row r="26" spans="1:22" x14ac:dyDescent="0.25">
      <c r="A26" s="8" t="s">
        <v>79</v>
      </c>
      <c r="B26" s="4">
        <f t="shared" si="0"/>
        <v>5</v>
      </c>
      <c r="C26" s="5">
        <f t="shared" si="1"/>
        <v>1</v>
      </c>
      <c r="D26" s="28" t="s">
        <v>515</v>
      </c>
      <c r="E26" s="4" t="s">
        <v>488</v>
      </c>
      <c r="F26" s="4" t="s">
        <v>520</v>
      </c>
      <c r="G26" s="4" t="s">
        <v>362</v>
      </c>
      <c r="H26" s="4" t="s">
        <v>518</v>
      </c>
      <c r="I26" s="4" t="s">
        <v>519</v>
      </c>
      <c r="K26" s="4" t="s">
        <v>515</v>
      </c>
      <c r="L26" s="4" t="s">
        <v>519</v>
      </c>
      <c r="N26" s="3">
        <f t="shared" si="2"/>
        <v>1</v>
      </c>
      <c r="O26" s="3">
        <f t="shared" si="3"/>
        <v>1</v>
      </c>
      <c r="P26" s="3">
        <f t="shared" si="4"/>
        <v>1</v>
      </c>
      <c r="Q26" s="3">
        <f t="shared" si="5"/>
        <v>1</v>
      </c>
      <c r="R26" s="3">
        <f t="shared" si="6"/>
        <v>1</v>
      </c>
      <c r="S26" s="3">
        <f t="shared" si="7"/>
        <v>0</v>
      </c>
      <c r="U26" s="3">
        <f t="shared" si="8"/>
        <v>1</v>
      </c>
      <c r="V26" s="3" t="e">
        <f t="shared" si="9"/>
        <v>#N/A</v>
      </c>
    </row>
    <row r="27" spans="1:22" x14ac:dyDescent="0.25">
      <c r="A27" s="8" t="s">
        <v>62</v>
      </c>
      <c r="B27" s="4">
        <f t="shared" si="0"/>
        <v>5</v>
      </c>
      <c r="C27" s="5">
        <f t="shared" si="1"/>
        <v>2</v>
      </c>
      <c r="D27" s="28" t="s">
        <v>515</v>
      </c>
      <c r="E27" s="4" t="s">
        <v>488</v>
      </c>
      <c r="F27" s="4" t="s">
        <v>520</v>
      </c>
      <c r="G27" s="4" t="s">
        <v>362</v>
      </c>
      <c r="H27" s="4" t="s">
        <v>518</v>
      </c>
      <c r="I27" s="4" t="s">
        <v>519</v>
      </c>
      <c r="K27" s="4" t="s">
        <v>362</v>
      </c>
      <c r="L27" s="4" t="s">
        <v>515</v>
      </c>
      <c r="N27" s="3">
        <f t="shared" si="2"/>
        <v>1</v>
      </c>
      <c r="O27" s="3">
        <f t="shared" si="3"/>
        <v>1</v>
      </c>
      <c r="P27" s="3">
        <f t="shared" si="4"/>
        <v>1</v>
      </c>
      <c r="Q27" s="3">
        <f t="shared" si="5"/>
        <v>1</v>
      </c>
      <c r="R27" s="3">
        <f t="shared" si="6"/>
        <v>1</v>
      </c>
      <c r="S27" s="3">
        <f t="shared" si="7"/>
        <v>0</v>
      </c>
      <c r="U27" s="3">
        <f t="shared" si="8"/>
        <v>1</v>
      </c>
      <c r="V27" s="3">
        <f t="shared" si="9"/>
        <v>1</v>
      </c>
    </row>
    <row r="28" spans="1:22" x14ac:dyDescent="0.25">
      <c r="A28" s="8" t="s">
        <v>67</v>
      </c>
      <c r="B28" s="4">
        <f t="shared" si="0"/>
        <v>4</v>
      </c>
      <c r="C28" s="5">
        <f t="shared" si="1"/>
        <v>1</v>
      </c>
      <c r="D28" s="28" t="s">
        <v>515</v>
      </c>
      <c r="E28" s="4" t="s">
        <v>488</v>
      </c>
      <c r="F28" s="4" t="s">
        <v>520</v>
      </c>
      <c r="G28" s="4" t="s">
        <v>517</v>
      </c>
      <c r="H28" s="4" t="s">
        <v>518</v>
      </c>
      <c r="I28" s="4" t="s">
        <v>519</v>
      </c>
      <c r="K28" s="4" t="s">
        <v>515</v>
      </c>
      <c r="L28" s="4" t="s">
        <v>517</v>
      </c>
      <c r="N28" s="3">
        <f t="shared" si="2"/>
        <v>1</v>
      </c>
      <c r="O28" s="3">
        <f t="shared" si="3"/>
        <v>1</v>
      </c>
      <c r="P28" s="3">
        <f t="shared" si="4"/>
        <v>1</v>
      </c>
      <c r="Q28" s="3">
        <f t="shared" si="5"/>
        <v>0</v>
      </c>
      <c r="R28" s="3">
        <f t="shared" si="6"/>
        <v>1</v>
      </c>
      <c r="S28" s="3">
        <f t="shared" si="7"/>
        <v>0</v>
      </c>
      <c r="U28" s="3">
        <f t="shared" si="8"/>
        <v>1</v>
      </c>
      <c r="V28" s="3" t="e">
        <f t="shared" si="9"/>
        <v>#N/A</v>
      </c>
    </row>
    <row r="29" spans="1:22" x14ac:dyDescent="0.25">
      <c r="A29" s="8" t="s">
        <v>64</v>
      </c>
      <c r="B29" s="4">
        <f t="shared" si="0"/>
        <v>6</v>
      </c>
      <c r="C29" s="5">
        <f t="shared" si="1"/>
        <v>0</v>
      </c>
      <c r="D29" s="28" t="s">
        <v>515</v>
      </c>
      <c r="E29" s="4" t="s">
        <v>488</v>
      </c>
      <c r="F29" s="4" t="s">
        <v>520</v>
      </c>
      <c r="G29" s="4" t="s">
        <v>362</v>
      </c>
      <c r="H29" s="4" t="s">
        <v>518</v>
      </c>
      <c r="I29" s="4" t="s">
        <v>123</v>
      </c>
      <c r="K29" s="4" t="s">
        <v>517</v>
      </c>
      <c r="L29" s="4" t="s">
        <v>519</v>
      </c>
      <c r="N29" s="3">
        <f t="shared" si="2"/>
        <v>1</v>
      </c>
      <c r="O29" s="3">
        <f t="shared" si="3"/>
        <v>1</v>
      </c>
      <c r="P29" s="3">
        <f t="shared" si="4"/>
        <v>1</v>
      </c>
      <c r="Q29" s="3">
        <f t="shared" si="5"/>
        <v>1</v>
      </c>
      <c r="R29" s="3">
        <f t="shared" si="6"/>
        <v>1</v>
      </c>
      <c r="S29" s="3">
        <f t="shared" si="7"/>
        <v>1</v>
      </c>
      <c r="U29" s="3" t="e">
        <f t="shared" si="8"/>
        <v>#N/A</v>
      </c>
      <c r="V29" s="3" t="e">
        <f t="shared" si="9"/>
        <v>#N/A</v>
      </c>
    </row>
    <row r="30" spans="1:22" x14ac:dyDescent="0.25">
      <c r="A30" s="8" t="s">
        <v>65</v>
      </c>
      <c r="B30" s="4">
        <f t="shared" si="0"/>
        <v>5</v>
      </c>
      <c r="C30" s="5">
        <f t="shared" si="1"/>
        <v>2</v>
      </c>
      <c r="D30" s="28" t="s">
        <v>515</v>
      </c>
      <c r="E30" s="4" t="s">
        <v>516</v>
      </c>
      <c r="F30" s="4" t="s">
        <v>520</v>
      </c>
      <c r="G30" s="4" t="s">
        <v>362</v>
      </c>
      <c r="H30" s="4" t="s">
        <v>518</v>
      </c>
      <c r="I30" s="4" t="s">
        <v>123</v>
      </c>
      <c r="K30" s="4" t="s">
        <v>123</v>
      </c>
      <c r="L30" s="4" t="s">
        <v>518</v>
      </c>
      <c r="N30" s="3">
        <f t="shared" si="2"/>
        <v>1</v>
      </c>
      <c r="O30" s="3">
        <f t="shared" si="3"/>
        <v>0</v>
      </c>
      <c r="P30" s="3">
        <f t="shared" si="4"/>
        <v>1</v>
      </c>
      <c r="Q30" s="3">
        <f t="shared" si="5"/>
        <v>1</v>
      </c>
      <c r="R30" s="3">
        <f t="shared" si="6"/>
        <v>1</v>
      </c>
      <c r="S30" s="3">
        <f t="shared" si="7"/>
        <v>1</v>
      </c>
      <c r="U30" s="3">
        <f t="shared" si="8"/>
        <v>1</v>
      </c>
      <c r="V30" s="3">
        <f t="shared" si="9"/>
        <v>1</v>
      </c>
    </row>
    <row r="31" spans="1:22" x14ac:dyDescent="0.25">
      <c r="A31" s="8" t="s">
        <v>87</v>
      </c>
      <c r="B31" s="4">
        <f t="shared" si="0"/>
        <v>3</v>
      </c>
      <c r="C31" s="5">
        <f t="shared" si="1"/>
        <v>1</v>
      </c>
      <c r="D31" s="28" t="s">
        <v>515</v>
      </c>
      <c r="E31" s="4" t="s">
        <v>516</v>
      </c>
      <c r="F31" s="4" t="s">
        <v>520</v>
      </c>
      <c r="G31" s="4" t="s">
        <v>517</v>
      </c>
      <c r="H31" s="4" t="s">
        <v>518</v>
      </c>
      <c r="I31" s="4" t="s">
        <v>519</v>
      </c>
      <c r="K31" s="4" t="s">
        <v>517</v>
      </c>
      <c r="L31" s="4" t="s">
        <v>518</v>
      </c>
      <c r="N31" s="3">
        <f t="shared" si="2"/>
        <v>1</v>
      </c>
      <c r="O31" s="3">
        <f t="shared" si="3"/>
        <v>0</v>
      </c>
      <c r="P31" s="3">
        <f t="shared" si="4"/>
        <v>1</v>
      </c>
      <c r="Q31" s="3">
        <f t="shared" si="5"/>
        <v>0</v>
      </c>
      <c r="R31" s="3">
        <f t="shared" si="6"/>
        <v>1</v>
      </c>
      <c r="S31" s="3">
        <f t="shared" si="7"/>
        <v>0</v>
      </c>
      <c r="U31" s="3" t="e">
        <f t="shared" si="8"/>
        <v>#N/A</v>
      </c>
      <c r="V31" s="3">
        <f t="shared" si="9"/>
        <v>1</v>
      </c>
    </row>
    <row r="32" spans="1:22" x14ac:dyDescent="0.25">
      <c r="A32" s="8" t="s">
        <v>78</v>
      </c>
      <c r="B32" s="4">
        <f t="shared" si="0"/>
        <v>4</v>
      </c>
      <c r="C32" s="5">
        <f t="shared" si="1"/>
        <v>0</v>
      </c>
      <c r="D32" s="28" t="s">
        <v>515</v>
      </c>
      <c r="E32" s="4" t="s">
        <v>488</v>
      </c>
      <c r="F32" s="4" t="s">
        <v>520</v>
      </c>
      <c r="G32" s="4" t="s">
        <v>517</v>
      </c>
      <c r="H32" s="4" t="s">
        <v>518</v>
      </c>
      <c r="I32" s="4" t="s">
        <v>519</v>
      </c>
      <c r="K32" s="4" t="s">
        <v>517</v>
      </c>
      <c r="L32" s="4" t="s">
        <v>519</v>
      </c>
      <c r="N32" s="3">
        <f t="shared" si="2"/>
        <v>1</v>
      </c>
      <c r="O32" s="3">
        <f t="shared" si="3"/>
        <v>1</v>
      </c>
      <c r="P32" s="3">
        <f t="shared" si="4"/>
        <v>1</v>
      </c>
      <c r="Q32" s="3">
        <f t="shared" si="5"/>
        <v>0</v>
      </c>
      <c r="R32" s="3">
        <f t="shared" si="6"/>
        <v>1</v>
      </c>
      <c r="S32" s="3">
        <f t="shared" si="7"/>
        <v>0</v>
      </c>
      <c r="U32" s="3" t="e">
        <f t="shared" si="8"/>
        <v>#N/A</v>
      </c>
      <c r="V32" s="3" t="e">
        <f t="shared" si="9"/>
        <v>#N/A</v>
      </c>
    </row>
    <row r="33" spans="1:22" x14ac:dyDescent="0.25">
      <c r="A33" s="8" t="s">
        <v>68</v>
      </c>
      <c r="B33" s="4">
        <f t="shared" si="0"/>
        <v>5</v>
      </c>
      <c r="C33" s="5">
        <f t="shared" si="1"/>
        <v>2</v>
      </c>
      <c r="D33" s="28" t="s">
        <v>515</v>
      </c>
      <c r="E33" s="4" t="s">
        <v>488</v>
      </c>
      <c r="F33" s="4" t="s">
        <v>520</v>
      </c>
      <c r="G33" s="4" t="s">
        <v>362</v>
      </c>
      <c r="H33" s="4" t="s">
        <v>518</v>
      </c>
      <c r="I33" s="4" t="s">
        <v>519</v>
      </c>
      <c r="K33" s="4" t="s">
        <v>518</v>
      </c>
      <c r="L33" s="4" t="s">
        <v>515</v>
      </c>
      <c r="N33" s="3">
        <f t="shared" si="2"/>
        <v>1</v>
      </c>
      <c r="O33" s="3">
        <f t="shared" si="3"/>
        <v>1</v>
      </c>
      <c r="P33" s="3">
        <f t="shared" si="4"/>
        <v>1</v>
      </c>
      <c r="Q33" s="3">
        <f t="shared" si="5"/>
        <v>1</v>
      </c>
      <c r="R33" s="3">
        <f t="shared" si="6"/>
        <v>1</v>
      </c>
      <c r="S33" s="3">
        <f t="shared" si="7"/>
        <v>0</v>
      </c>
      <c r="U33" s="3">
        <f t="shared" si="8"/>
        <v>1</v>
      </c>
      <c r="V33" s="3">
        <f t="shared" si="9"/>
        <v>1</v>
      </c>
    </row>
    <row r="34" spans="1:22" x14ac:dyDescent="0.25">
      <c r="A34" s="8" t="s">
        <v>57</v>
      </c>
      <c r="B34" s="4">
        <f t="shared" si="0"/>
        <v>6</v>
      </c>
      <c r="C34" s="5">
        <f t="shared" si="1"/>
        <v>2</v>
      </c>
      <c r="D34" s="28" t="s">
        <v>515</v>
      </c>
      <c r="E34" s="4" t="s">
        <v>488</v>
      </c>
      <c r="F34" s="4" t="s">
        <v>520</v>
      </c>
      <c r="G34" s="4" t="s">
        <v>362</v>
      </c>
      <c r="H34" s="4" t="s">
        <v>518</v>
      </c>
      <c r="I34" s="4" t="s">
        <v>123</v>
      </c>
      <c r="K34" s="4" t="s">
        <v>123</v>
      </c>
      <c r="L34" s="4" t="s">
        <v>520</v>
      </c>
      <c r="N34" s="3">
        <f t="shared" si="2"/>
        <v>1</v>
      </c>
      <c r="O34" s="3">
        <f t="shared" si="3"/>
        <v>1</v>
      </c>
      <c r="P34" s="3">
        <f t="shared" si="4"/>
        <v>1</v>
      </c>
      <c r="Q34" s="3">
        <f t="shared" si="5"/>
        <v>1</v>
      </c>
      <c r="R34" s="3">
        <f t="shared" si="6"/>
        <v>1</v>
      </c>
      <c r="S34" s="3">
        <f t="shared" si="7"/>
        <v>1</v>
      </c>
      <c r="U34" s="3">
        <f t="shared" si="8"/>
        <v>1</v>
      </c>
      <c r="V34" s="3">
        <f t="shared" si="9"/>
        <v>1</v>
      </c>
    </row>
    <row r="35" spans="1:22" x14ac:dyDescent="0.25">
      <c r="A35" s="8" t="s">
        <v>88</v>
      </c>
      <c r="B35" s="4">
        <f t="shared" si="0"/>
        <v>6</v>
      </c>
      <c r="C35" s="5">
        <f t="shared" si="1"/>
        <v>2</v>
      </c>
      <c r="D35" s="28" t="s">
        <v>515</v>
      </c>
      <c r="E35" s="4" t="s">
        <v>488</v>
      </c>
      <c r="F35" s="4" t="s">
        <v>520</v>
      </c>
      <c r="G35" s="4" t="s">
        <v>362</v>
      </c>
      <c r="H35" s="4" t="s">
        <v>518</v>
      </c>
      <c r="I35" s="4" t="s">
        <v>123</v>
      </c>
      <c r="K35" s="4" t="s">
        <v>518</v>
      </c>
      <c r="L35" s="4" t="s">
        <v>123</v>
      </c>
      <c r="N35" s="3">
        <f t="shared" si="2"/>
        <v>1</v>
      </c>
      <c r="O35" s="3">
        <f t="shared" si="3"/>
        <v>1</v>
      </c>
      <c r="P35" s="3">
        <f t="shared" si="4"/>
        <v>1</v>
      </c>
      <c r="Q35" s="3">
        <f t="shared" si="5"/>
        <v>1</v>
      </c>
      <c r="R35" s="3">
        <f t="shared" si="6"/>
        <v>1</v>
      </c>
      <c r="S35" s="3">
        <f t="shared" si="7"/>
        <v>1</v>
      </c>
      <c r="U35" s="3">
        <f t="shared" si="8"/>
        <v>1</v>
      </c>
      <c r="V35" s="3">
        <f t="shared" si="9"/>
        <v>1</v>
      </c>
    </row>
    <row r="36" spans="1:22" x14ac:dyDescent="0.25">
      <c r="A36" s="8" t="s">
        <v>138</v>
      </c>
      <c r="B36" s="45">
        <v>1</v>
      </c>
      <c r="C36" s="5">
        <f t="shared" si="1"/>
        <v>0</v>
      </c>
      <c r="D36" s="28" t="s">
        <v>139</v>
      </c>
      <c r="E36" s="4" t="s">
        <v>139</v>
      </c>
      <c r="F36" s="4" t="s">
        <v>139</v>
      </c>
      <c r="G36" s="4" t="s">
        <v>139</v>
      </c>
      <c r="H36" s="4" t="s">
        <v>139</v>
      </c>
      <c r="I36" s="4" t="s">
        <v>139</v>
      </c>
      <c r="K36" s="40" t="s">
        <v>139</v>
      </c>
      <c r="L36" s="40" t="s">
        <v>139</v>
      </c>
      <c r="N36" s="3">
        <f t="shared" si="2"/>
        <v>0</v>
      </c>
      <c r="O36" s="3">
        <f t="shared" si="3"/>
        <v>0</v>
      </c>
      <c r="P36" s="3">
        <f t="shared" si="4"/>
        <v>0</v>
      </c>
      <c r="Q36" s="3">
        <f t="shared" si="5"/>
        <v>0</v>
      </c>
      <c r="R36" s="3">
        <f t="shared" si="6"/>
        <v>0</v>
      </c>
      <c r="S36" s="3">
        <f t="shared" si="7"/>
        <v>0</v>
      </c>
      <c r="U36" s="3" t="e">
        <f t="shared" si="8"/>
        <v>#N/A</v>
      </c>
      <c r="V36" s="3" t="e">
        <f t="shared" si="9"/>
        <v>#N/A</v>
      </c>
    </row>
    <row r="37" spans="1:22" x14ac:dyDescent="0.25">
      <c r="A37" s="8" t="s">
        <v>59</v>
      </c>
      <c r="B37" s="4">
        <f>SUM(N37:S37)</f>
        <v>4</v>
      </c>
      <c r="C37" s="5">
        <f t="shared" si="1"/>
        <v>2</v>
      </c>
      <c r="D37" s="28" t="s">
        <v>515</v>
      </c>
      <c r="E37" s="4" t="s">
        <v>488</v>
      </c>
      <c r="F37" s="4" t="s">
        <v>163</v>
      </c>
      <c r="G37" s="4" t="s">
        <v>517</v>
      </c>
      <c r="H37" s="4" t="s">
        <v>518</v>
      </c>
      <c r="I37" s="4" t="s">
        <v>123</v>
      </c>
      <c r="K37" s="4" t="s">
        <v>518</v>
      </c>
      <c r="L37" s="4" t="s">
        <v>515</v>
      </c>
      <c r="N37" s="3">
        <f t="shared" si="2"/>
        <v>1</v>
      </c>
      <c r="O37" s="3">
        <f t="shared" si="3"/>
        <v>1</v>
      </c>
      <c r="P37" s="3">
        <f t="shared" si="4"/>
        <v>0</v>
      </c>
      <c r="Q37" s="3">
        <f t="shared" si="5"/>
        <v>0</v>
      </c>
      <c r="R37" s="3">
        <f t="shared" si="6"/>
        <v>1</v>
      </c>
      <c r="S37" s="3">
        <f t="shared" si="7"/>
        <v>1</v>
      </c>
      <c r="U37" s="3">
        <f t="shared" si="8"/>
        <v>1</v>
      </c>
      <c r="V37" s="3">
        <f t="shared" si="9"/>
        <v>1</v>
      </c>
    </row>
    <row r="38" spans="1:22" x14ac:dyDescent="0.25">
      <c r="A38" s="8" t="s">
        <v>77</v>
      </c>
      <c r="B38" s="4">
        <f>SUM(N38:S38)</f>
        <v>3</v>
      </c>
      <c r="C38" s="5">
        <f t="shared" si="1"/>
        <v>2</v>
      </c>
      <c r="D38" s="28" t="s">
        <v>515</v>
      </c>
      <c r="E38" s="4" t="s">
        <v>488</v>
      </c>
      <c r="F38" s="4" t="s">
        <v>163</v>
      </c>
      <c r="G38" s="4" t="s">
        <v>517</v>
      </c>
      <c r="H38" s="4" t="s">
        <v>518</v>
      </c>
      <c r="I38" s="4" t="s">
        <v>519</v>
      </c>
      <c r="K38" s="4" t="s">
        <v>515</v>
      </c>
      <c r="L38" s="4" t="s">
        <v>518</v>
      </c>
      <c r="N38" s="3">
        <f t="shared" si="2"/>
        <v>1</v>
      </c>
      <c r="O38" s="3">
        <f t="shared" si="3"/>
        <v>1</v>
      </c>
      <c r="P38" s="3">
        <f t="shared" si="4"/>
        <v>0</v>
      </c>
      <c r="Q38" s="3">
        <f t="shared" si="5"/>
        <v>0</v>
      </c>
      <c r="R38" s="3">
        <f t="shared" si="6"/>
        <v>1</v>
      </c>
      <c r="S38" s="3">
        <f t="shared" si="7"/>
        <v>0</v>
      </c>
      <c r="U38" s="3">
        <f t="shared" si="8"/>
        <v>1</v>
      </c>
      <c r="V38" s="3">
        <f t="shared" si="9"/>
        <v>1</v>
      </c>
    </row>
    <row r="39" spans="1:22" ht="15.75" thickBot="1" x14ac:dyDescent="0.3">
      <c r="A39" s="29" t="s">
        <v>55</v>
      </c>
      <c r="B39" s="6">
        <f>SUM(N39:S39)</f>
        <v>4</v>
      </c>
      <c r="C39" s="7">
        <f t="shared" si="1"/>
        <v>1</v>
      </c>
      <c r="D39" s="28" t="str">
        <f>IF(D49&gt;0.5, D45, D46)</f>
        <v>BOIS (-4)</v>
      </c>
      <c r="E39" s="4" t="str">
        <f t="shared" ref="E39:I39" si="10">IF(E49&gt;0.5, E45, E46)</f>
        <v>ARMY</v>
      </c>
      <c r="F39" s="4" t="str">
        <f t="shared" si="10"/>
        <v>ASU (-2)</v>
      </c>
      <c r="G39" s="4" t="str">
        <f t="shared" si="10"/>
        <v>TEX (-2.5)</v>
      </c>
      <c r="H39" s="4" t="str">
        <f t="shared" si="10"/>
        <v>ORE (-3.5)</v>
      </c>
      <c r="I39" s="4" t="str">
        <f t="shared" si="10"/>
        <v>SMU (-2.5)</v>
      </c>
      <c r="K39" s="4" t="s">
        <v>518</v>
      </c>
      <c r="L39" s="4" t="s">
        <v>517</v>
      </c>
      <c r="N39" s="3">
        <f t="shared" si="2"/>
        <v>1</v>
      </c>
      <c r="O39" s="3">
        <f t="shared" si="3"/>
        <v>1</v>
      </c>
      <c r="P39" s="3">
        <f t="shared" si="4"/>
        <v>1</v>
      </c>
      <c r="Q39" s="3">
        <f t="shared" si="5"/>
        <v>0</v>
      </c>
      <c r="R39" s="3">
        <f t="shared" si="6"/>
        <v>1</v>
      </c>
      <c r="S39" s="3">
        <f t="shared" si="7"/>
        <v>0</v>
      </c>
      <c r="U39" s="3">
        <f t="shared" si="8"/>
        <v>1</v>
      </c>
      <c r="V39" s="3" t="e">
        <f t="shared" si="9"/>
        <v>#N/A</v>
      </c>
    </row>
    <row r="40" spans="1:22" x14ac:dyDescent="0.25">
      <c r="A40" s="3" t="s">
        <v>469</v>
      </c>
      <c r="B40" s="46" t="s">
        <v>322</v>
      </c>
    </row>
    <row r="41" spans="1:22" x14ac:dyDescent="0.25">
      <c r="D41" s="4" t="s">
        <v>515</v>
      </c>
      <c r="E41" s="4" t="s">
        <v>488</v>
      </c>
      <c r="F41" s="4" t="s">
        <v>520</v>
      </c>
      <c r="G41" s="4" t="s">
        <v>362</v>
      </c>
      <c r="H41" s="4" t="s">
        <v>518</v>
      </c>
      <c r="I41" s="4" t="s">
        <v>123</v>
      </c>
    </row>
    <row r="42" spans="1:22" x14ac:dyDescent="0.25">
      <c r="A42"/>
      <c r="D42" s="3">
        <v>1</v>
      </c>
      <c r="E42" s="3">
        <v>1</v>
      </c>
      <c r="F42" s="3">
        <v>1</v>
      </c>
      <c r="G42" s="3">
        <v>1</v>
      </c>
      <c r="H42" s="3">
        <v>1</v>
      </c>
      <c r="I42" s="3">
        <v>1</v>
      </c>
    </row>
    <row r="44" spans="1:22" s="35" customFormat="1" x14ac:dyDescent="0.25">
      <c r="A44" s="33" t="s">
        <v>91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</row>
    <row r="45" spans="1:22" x14ac:dyDescent="0.25">
      <c r="A45" s="36" t="s">
        <v>92</v>
      </c>
      <c r="D45" s="3" t="s">
        <v>515</v>
      </c>
      <c r="E45" s="3" t="s">
        <v>516</v>
      </c>
      <c r="F45" s="3" t="s">
        <v>520</v>
      </c>
      <c r="G45" s="3" t="s">
        <v>517</v>
      </c>
      <c r="H45" s="3" t="s">
        <v>518</v>
      </c>
      <c r="I45" s="3" t="s">
        <v>519</v>
      </c>
      <c r="T45"/>
      <c r="U45"/>
      <c r="V45"/>
    </row>
    <row r="46" spans="1:22" x14ac:dyDescent="0.25">
      <c r="A46" s="36" t="s">
        <v>93</v>
      </c>
      <c r="D46" s="3" t="s">
        <v>131</v>
      </c>
      <c r="E46" s="3" t="s">
        <v>488</v>
      </c>
      <c r="F46" s="3" t="s">
        <v>163</v>
      </c>
      <c r="G46" s="3" t="s">
        <v>362</v>
      </c>
      <c r="H46" s="3" t="s">
        <v>400</v>
      </c>
      <c r="I46" s="3" t="s">
        <v>123</v>
      </c>
      <c r="T46"/>
      <c r="U46"/>
      <c r="V46"/>
    </row>
    <row r="47" spans="1:22" x14ac:dyDescent="0.25">
      <c r="A47" s="36" t="s">
        <v>94</v>
      </c>
      <c r="D47" s="3">
        <f t="shared" ref="D47:I47" si="11">COUNTIF(D3:D38,D45)</f>
        <v>34</v>
      </c>
      <c r="E47" s="3">
        <f t="shared" si="11"/>
        <v>10</v>
      </c>
      <c r="F47" s="3">
        <f t="shared" si="11"/>
        <v>25</v>
      </c>
      <c r="G47" s="3">
        <f t="shared" si="11"/>
        <v>21</v>
      </c>
      <c r="H47" s="3">
        <f t="shared" si="11"/>
        <v>31</v>
      </c>
      <c r="I47" s="3">
        <f t="shared" si="11"/>
        <v>22</v>
      </c>
      <c r="T47"/>
      <c r="U47"/>
      <c r="V47"/>
    </row>
    <row r="48" spans="1:22" x14ac:dyDescent="0.25">
      <c r="A48" s="36" t="s">
        <v>95</v>
      </c>
      <c r="D48" s="3">
        <f t="shared" ref="D48:I48" si="12">COUNTIF(D3:D38,D46)</f>
        <v>0</v>
      </c>
      <c r="E48" s="3">
        <f t="shared" si="12"/>
        <v>24</v>
      </c>
      <c r="F48" s="3">
        <f t="shared" si="12"/>
        <v>10</v>
      </c>
      <c r="G48" s="3">
        <f t="shared" si="12"/>
        <v>14</v>
      </c>
      <c r="H48" s="3">
        <f t="shared" si="12"/>
        <v>4</v>
      </c>
      <c r="I48" s="3">
        <f t="shared" si="12"/>
        <v>13</v>
      </c>
      <c r="T48"/>
      <c r="U48"/>
      <c r="V48"/>
    </row>
    <row r="49" spans="1:22" x14ac:dyDescent="0.25">
      <c r="A49" s="36" t="s">
        <v>96</v>
      </c>
      <c r="D49" s="37">
        <f>D47/SUM(D47:D48)</f>
        <v>1</v>
      </c>
      <c r="E49" s="37">
        <f t="shared" ref="E49:I49" si="13">E47/SUM(E47:E48)</f>
        <v>0.29411764705882354</v>
      </c>
      <c r="F49" s="37">
        <f t="shared" si="13"/>
        <v>0.7142857142857143</v>
      </c>
      <c r="G49" s="37">
        <f t="shared" si="13"/>
        <v>0.6</v>
      </c>
      <c r="H49" s="37">
        <f t="shared" si="13"/>
        <v>0.88571428571428568</v>
      </c>
      <c r="I49" s="37">
        <f t="shared" si="13"/>
        <v>0.62857142857142856</v>
      </c>
      <c r="T49"/>
      <c r="U49"/>
      <c r="V49"/>
    </row>
    <row r="50" spans="1:22" x14ac:dyDescent="0.25">
      <c r="T50"/>
      <c r="U50"/>
      <c r="V50"/>
    </row>
    <row r="51" spans="1:22" s="35" customFormat="1" x14ac:dyDescent="0.25">
      <c r="A51" s="33" t="s">
        <v>36</v>
      </c>
      <c r="B51" s="34">
        <f>COUNTIF(D41:I41,"*(-*")</f>
        <v>3</v>
      </c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</row>
  </sheetData>
  <conditionalFormatting sqref="D3:D39">
    <cfRule type="cellIs" dxfId="28" priority="820" operator="notEqual">
      <formula>$D$41</formula>
    </cfRule>
  </conditionalFormatting>
  <conditionalFormatting sqref="E3:E39">
    <cfRule type="cellIs" dxfId="27" priority="822" operator="notEqual">
      <formula>$E$41</formula>
    </cfRule>
  </conditionalFormatting>
  <conditionalFormatting sqref="F3:F39">
    <cfRule type="cellIs" dxfId="26" priority="824" operator="notEqual">
      <formula>$F$41</formula>
    </cfRule>
  </conditionalFormatting>
  <conditionalFormatting sqref="G3:G39">
    <cfRule type="cellIs" dxfId="25" priority="826" operator="notEqual">
      <formula>$G$41</formula>
    </cfRule>
  </conditionalFormatting>
  <conditionalFormatting sqref="H3:H39">
    <cfRule type="cellIs" dxfId="24" priority="828" operator="notEqual">
      <formula>$H$41</formula>
    </cfRule>
  </conditionalFormatting>
  <conditionalFormatting sqref="I3:I39">
    <cfRule type="cellIs" dxfId="23" priority="830" operator="notEqual">
      <formula>$I$41</formula>
    </cfRule>
  </conditionalFormatting>
  <pageMargins left="0.7" right="0.7" top="0.75" bottom="0.75" header="0.3" footer="0.3"/>
  <pageSetup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51"/>
  <sheetViews>
    <sheetView workbookViewId="0">
      <selection activeCell="G1" sqref="G1"/>
    </sheetView>
  </sheetViews>
  <sheetFormatPr defaultColWidth="8.85546875" defaultRowHeight="15" x14ac:dyDescent="0.25"/>
  <cols>
    <col min="1" max="1" width="19.7109375" style="1" customWidth="1"/>
    <col min="2" max="2" width="7.42578125" style="3" bestFit="1" customWidth="1"/>
    <col min="3" max="3" width="5.85546875" style="3" customWidth="1"/>
    <col min="4" max="4" width="10.5703125" style="3" bestFit="1" customWidth="1"/>
    <col min="5" max="5" width="7.85546875" style="3" bestFit="1" customWidth="1"/>
    <col min="6" max="8" width="9.7109375" style="3" bestFit="1" customWidth="1"/>
    <col min="9" max="9" width="9.85546875" style="3" bestFit="1" customWidth="1"/>
    <col min="10" max="10" width="9.7109375" style="3" bestFit="1" customWidth="1"/>
    <col min="11" max="11" width="9.28515625" style="3" bestFit="1" customWidth="1"/>
    <col min="12" max="12" width="11.42578125" style="3" bestFit="1" customWidth="1"/>
    <col min="13" max="13" width="8.140625" style="3" bestFit="1" customWidth="1"/>
    <col min="14" max="14" width="8" style="3" bestFit="1" customWidth="1"/>
    <col min="15" max="15" width="12.28515625" style="3" bestFit="1" customWidth="1"/>
    <col min="16" max="16" width="7.85546875" style="3" bestFit="1" customWidth="1"/>
    <col min="17" max="17" width="10.5703125" style="3" bestFit="1" customWidth="1"/>
    <col min="18" max="19" width="7.7109375" style="3" bestFit="1" customWidth="1"/>
    <col min="20" max="20" width="11.42578125" style="3" bestFit="1" customWidth="1"/>
    <col min="21" max="21" width="10.5703125" style="3" bestFit="1" customWidth="1"/>
    <col min="22" max="22" width="8.7109375" style="3" bestFit="1" customWidth="1"/>
    <col min="23" max="23" width="9.85546875" style="3" bestFit="1" customWidth="1"/>
    <col min="24" max="24" width="10" style="3" bestFit="1" customWidth="1"/>
    <col min="25" max="25" width="8.85546875" style="3" bestFit="1" customWidth="1"/>
    <col min="26" max="27" width="9.85546875" style="3" bestFit="1" customWidth="1"/>
    <col min="28" max="28" width="2.7109375" style="3" customWidth="1"/>
    <col min="29" max="29" width="9.85546875" style="3" bestFit="1" customWidth="1"/>
    <col min="30" max="30" width="11.42578125" style="3" bestFit="1" customWidth="1"/>
    <col min="31" max="31" width="10.5703125" style="3" bestFit="1" customWidth="1"/>
    <col min="32" max="33" width="9.85546875" style="3" bestFit="1" customWidth="1"/>
    <col min="34" max="34" width="2.7109375" style="3" customWidth="1"/>
    <col min="35" max="46" width="2" style="3" bestFit="1" customWidth="1"/>
    <col min="47" max="47" width="4" style="3" bestFit="1" customWidth="1"/>
    <col min="48" max="49" width="2" style="3" bestFit="1" customWidth="1"/>
    <col min="50" max="58" width="2" style="3" customWidth="1"/>
    <col min="59" max="59" width="2.7109375" style="3" customWidth="1"/>
    <col min="60" max="61" width="5.42578125" style="3" bestFit="1" customWidth="1"/>
    <col min="62" max="64" width="5.5703125" bestFit="1" customWidth="1"/>
  </cols>
  <sheetData>
    <row r="1" spans="1:64" ht="15.75" x14ac:dyDescent="0.25">
      <c r="A1" s="24" t="s">
        <v>522</v>
      </c>
      <c r="B1" s="25"/>
      <c r="O1" s="59"/>
    </row>
    <row r="2" spans="1:64" ht="15.75" thickBot="1" x14ac:dyDescent="0.3">
      <c r="A2" s="2"/>
      <c r="B2" s="2" t="s">
        <v>0</v>
      </c>
      <c r="C2" s="2" t="s">
        <v>1</v>
      </c>
      <c r="F2" s="2" t="s">
        <v>523</v>
      </c>
      <c r="G2" s="2" t="s">
        <v>523</v>
      </c>
      <c r="H2" s="2" t="s">
        <v>523</v>
      </c>
      <c r="I2" s="2" t="s">
        <v>523</v>
      </c>
      <c r="O2" s="59"/>
      <c r="U2" s="2" t="s">
        <v>539</v>
      </c>
      <c r="V2" s="2" t="s">
        <v>539</v>
      </c>
      <c r="W2" s="2" t="s">
        <v>539</v>
      </c>
      <c r="X2" s="2" t="s">
        <v>539</v>
      </c>
      <c r="Y2" s="2" t="s">
        <v>540</v>
      </c>
      <c r="Z2" s="2" t="s">
        <v>540</v>
      </c>
      <c r="AA2" s="2" t="s">
        <v>53</v>
      </c>
      <c r="AC2" s="2" t="s">
        <v>523</v>
      </c>
      <c r="AD2" s="2" t="s">
        <v>52</v>
      </c>
      <c r="AE2" s="2" t="s">
        <v>539</v>
      </c>
      <c r="AF2" s="2" t="s">
        <v>540</v>
      </c>
      <c r="AG2" s="2" t="s">
        <v>53</v>
      </c>
    </row>
    <row r="3" spans="1:64" x14ac:dyDescent="0.25">
      <c r="A3" s="23" t="s">
        <v>73</v>
      </c>
      <c r="B3" s="26">
        <f>SUM(AI3:BF3)</f>
        <v>8.5</v>
      </c>
      <c r="C3" s="27">
        <f>COUNT(BH3:BL3)</f>
        <v>1</v>
      </c>
      <c r="D3" s="63" t="s">
        <v>524</v>
      </c>
      <c r="E3" s="60" t="s">
        <v>131</v>
      </c>
      <c r="F3" s="56" t="s">
        <v>525</v>
      </c>
      <c r="G3" s="26" t="s">
        <v>241</v>
      </c>
      <c r="H3" s="26" t="s">
        <v>123</v>
      </c>
      <c r="I3" s="27" t="s">
        <v>372</v>
      </c>
      <c r="J3" s="63" t="s">
        <v>526</v>
      </c>
      <c r="K3" s="26" t="s">
        <v>217</v>
      </c>
      <c r="L3" s="26" t="s">
        <v>112</v>
      </c>
      <c r="M3" s="26" t="s">
        <v>527</v>
      </c>
      <c r="N3" s="26" t="s">
        <v>246</v>
      </c>
      <c r="O3" s="26" t="s">
        <v>538</v>
      </c>
      <c r="P3" s="38" t="s">
        <v>528</v>
      </c>
      <c r="Q3" s="26" t="s">
        <v>500</v>
      </c>
      <c r="R3" s="26" t="s">
        <v>529</v>
      </c>
      <c r="S3" s="26" t="s">
        <v>530</v>
      </c>
      <c r="T3" s="27" t="s">
        <v>531</v>
      </c>
      <c r="U3" s="56" t="s">
        <v>167</v>
      </c>
      <c r="V3" s="26" t="s">
        <v>259</v>
      </c>
      <c r="W3" s="26" t="s">
        <v>333</v>
      </c>
      <c r="X3" s="27" t="s">
        <v>273</v>
      </c>
      <c r="Y3" s="56" t="s">
        <v>544</v>
      </c>
      <c r="Z3" s="27" t="s">
        <v>545</v>
      </c>
      <c r="AA3" s="65" t="s">
        <v>132</v>
      </c>
      <c r="AC3" s="40" t="s">
        <v>123</v>
      </c>
      <c r="AD3" s="4" t="s">
        <v>530</v>
      </c>
      <c r="AE3" s="40" t="s">
        <v>273</v>
      </c>
      <c r="AF3" s="40" t="s">
        <v>545</v>
      </c>
      <c r="AG3" s="40" t="s">
        <v>132</v>
      </c>
      <c r="AI3" s="3">
        <f t="shared" ref="AI3:AI39" si="0">IF(D3=$D$41,1,0)</f>
        <v>1</v>
      </c>
      <c r="AJ3" s="3">
        <f t="shared" ref="AJ3:AJ39" si="1">IF(E3=$E$41,1,0)</f>
        <v>1</v>
      </c>
      <c r="AK3" s="3">
        <f t="shared" ref="AK3:AK39" si="2">IF(F3=$F$41,1,0)</f>
        <v>1</v>
      </c>
      <c r="AL3" s="3">
        <f t="shared" ref="AL3:AL39" si="3">IF(G3=$G$41,1,0)</f>
        <v>0</v>
      </c>
      <c r="AM3" s="3">
        <f t="shared" ref="AM3:AM39" si="4">IF(H3=$H$41,1,0)</f>
        <v>0</v>
      </c>
      <c r="AN3" s="3">
        <f t="shared" ref="AN3:AN39" si="5">IF(I3=$I$41,1,0)</f>
        <v>0</v>
      </c>
      <c r="AO3" s="3">
        <f t="shared" ref="AO3:AO39" si="6">IF(J3=$J$41,1,0)</f>
        <v>1</v>
      </c>
      <c r="AP3" s="3">
        <f t="shared" ref="AP3:AP39" si="7">IF(K3=$K$41,1,0)</f>
        <v>0</v>
      </c>
      <c r="AQ3" s="3">
        <f t="shared" ref="AQ3:AQ39" si="8">IF(L3=$L$41,1,0)</f>
        <v>0</v>
      </c>
      <c r="AR3" s="3">
        <f t="shared" ref="AR3:AR39" si="9">IF(M3=$M$41,1,0)</f>
        <v>0</v>
      </c>
      <c r="AS3" s="3">
        <f t="shared" ref="AS3:AS39" si="10">IF(N3=$N$41,1,0)</f>
        <v>0</v>
      </c>
      <c r="AT3" s="3">
        <f t="shared" ref="AT3:AT39" si="11">IF(O3=$O$41,1,0)</f>
        <v>0</v>
      </c>
      <c r="AU3" s="39">
        <v>0.5</v>
      </c>
      <c r="AV3" s="3">
        <f t="shared" ref="AV3:AV39" si="12">IF(Q3=$Q$41,1,0)</f>
        <v>0</v>
      </c>
      <c r="AW3" s="3">
        <f t="shared" ref="AW3:AW39" si="13">IF(R3=$R$41,1,0)</f>
        <v>0</v>
      </c>
      <c r="AX3" s="3">
        <f t="shared" ref="AX3:AX39" si="14">IF(S3=$S$41,1,0)</f>
        <v>1</v>
      </c>
      <c r="AY3" s="3">
        <f t="shared" ref="AY3:AY39" si="15">IF(T3=$T$41,1,0)</f>
        <v>1</v>
      </c>
      <c r="AZ3" s="3">
        <f t="shared" ref="AZ3:AZ39" si="16">IF(U3=$U$41,1,0)</f>
        <v>0</v>
      </c>
      <c r="BA3" s="3">
        <f t="shared" ref="BA3:BA39" si="17">IF(V3=$V$41,1,0)</f>
        <v>1</v>
      </c>
      <c r="BB3" s="3">
        <f t="shared" ref="BB3:BB39" si="18">IF(W3=$W$41,1,0)</f>
        <v>0</v>
      </c>
      <c r="BC3" s="3">
        <f t="shared" ref="BC3:BC39" si="19">IF(X3=$X$41,1,0)</f>
        <v>0</v>
      </c>
      <c r="BD3" s="3">
        <f t="shared" ref="BD3:BD39" si="20">IF(Y3=$Y$41,1,0)</f>
        <v>1</v>
      </c>
      <c r="BE3" s="3">
        <f>IF(Z3=$Z$41,1,0)</f>
        <v>0</v>
      </c>
      <c r="BF3" s="3">
        <f>IF(AA3=$AA$41,1,0)</f>
        <v>0</v>
      </c>
      <c r="BH3" s="3" t="e">
        <f>HLOOKUP(AC3,$D$41:$T$42,2,FALSE)</f>
        <v>#N/A</v>
      </c>
      <c r="BI3" s="3">
        <f>HLOOKUP(AD3,$D$41:$T$42,2,FALSE)</f>
        <v>1</v>
      </c>
      <c r="BJ3" s="3" t="e">
        <f>HLOOKUP(AE3,$U$41:$X$42,2,FALSE)</f>
        <v>#N/A</v>
      </c>
      <c r="BK3" s="3" t="e">
        <f>HLOOKUP(AF3,$Y$41:$Z$42,2,FALSE)</f>
        <v>#N/A</v>
      </c>
      <c r="BL3" s="3" t="e">
        <f>HLOOKUP(AG3,$AA$41:$AA$42,2,FALSE)</f>
        <v>#N/A</v>
      </c>
    </row>
    <row r="4" spans="1:64" x14ac:dyDescent="0.25">
      <c r="A4" s="8" t="s">
        <v>61</v>
      </c>
      <c r="B4" s="45">
        <v>6.5</v>
      </c>
      <c r="C4" s="5">
        <f t="shared" ref="C4:C39" si="21">COUNT(BH4:BL4)</f>
        <v>0</v>
      </c>
      <c r="D4" s="28" t="s">
        <v>139</v>
      </c>
      <c r="E4" s="61" t="s">
        <v>139</v>
      </c>
      <c r="F4" s="57" t="s">
        <v>139</v>
      </c>
      <c r="G4" s="4" t="s">
        <v>139</v>
      </c>
      <c r="H4" s="4" t="s">
        <v>139</v>
      </c>
      <c r="I4" s="5" t="s">
        <v>139</v>
      </c>
      <c r="J4" s="28" t="s">
        <v>139</v>
      </c>
      <c r="K4" s="4" t="s">
        <v>139</v>
      </c>
      <c r="L4" s="4" t="s">
        <v>139</v>
      </c>
      <c r="M4" s="4" t="s">
        <v>139</v>
      </c>
      <c r="N4" s="4" t="s">
        <v>139</v>
      </c>
      <c r="O4" s="4" t="s">
        <v>139</v>
      </c>
      <c r="P4" s="38" t="s">
        <v>139</v>
      </c>
      <c r="Q4" s="4" t="s">
        <v>139</v>
      </c>
      <c r="R4" s="4" t="s">
        <v>139</v>
      </c>
      <c r="S4" s="4" t="s">
        <v>139</v>
      </c>
      <c r="T4" s="5" t="s">
        <v>139</v>
      </c>
      <c r="U4" s="57" t="s">
        <v>139</v>
      </c>
      <c r="V4" s="4" t="s">
        <v>139</v>
      </c>
      <c r="W4" s="4" t="s">
        <v>139</v>
      </c>
      <c r="X4" s="5" t="s">
        <v>139</v>
      </c>
      <c r="Y4" s="57" t="s">
        <v>139</v>
      </c>
      <c r="Z4" s="5" t="s">
        <v>139</v>
      </c>
      <c r="AA4" s="66" t="s">
        <v>139</v>
      </c>
      <c r="AC4" s="40" t="s">
        <v>139</v>
      </c>
      <c r="AD4" s="40" t="s">
        <v>139</v>
      </c>
      <c r="AE4" s="40" t="s">
        <v>139</v>
      </c>
      <c r="AF4" s="40" t="s">
        <v>139</v>
      </c>
      <c r="AG4" s="40" t="s">
        <v>139</v>
      </c>
      <c r="AI4" s="3">
        <f t="shared" si="0"/>
        <v>0</v>
      </c>
      <c r="AJ4" s="3">
        <f t="shared" si="1"/>
        <v>0</v>
      </c>
      <c r="AK4" s="3">
        <f t="shared" si="2"/>
        <v>0</v>
      </c>
      <c r="AL4" s="3">
        <f t="shared" si="3"/>
        <v>0</v>
      </c>
      <c r="AM4" s="3">
        <f t="shared" si="4"/>
        <v>0</v>
      </c>
      <c r="AN4" s="3">
        <f t="shared" si="5"/>
        <v>0</v>
      </c>
      <c r="AO4" s="3">
        <f t="shared" si="6"/>
        <v>0</v>
      </c>
      <c r="AP4" s="3">
        <f t="shared" si="7"/>
        <v>0</v>
      </c>
      <c r="AQ4" s="3">
        <f t="shared" si="8"/>
        <v>0</v>
      </c>
      <c r="AR4" s="3">
        <f t="shared" si="9"/>
        <v>0</v>
      </c>
      <c r="AS4" s="3">
        <f t="shared" si="10"/>
        <v>0</v>
      </c>
      <c r="AT4" s="3">
        <f t="shared" si="11"/>
        <v>0</v>
      </c>
      <c r="AU4" s="39">
        <v>0.5</v>
      </c>
      <c r="AV4" s="3">
        <f t="shared" si="12"/>
        <v>0</v>
      </c>
      <c r="AW4" s="3">
        <f t="shared" si="13"/>
        <v>0</v>
      </c>
      <c r="AX4" s="3">
        <f t="shared" si="14"/>
        <v>0</v>
      </c>
      <c r="AY4" s="3">
        <f t="shared" si="15"/>
        <v>0</v>
      </c>
      <c r="AZ4" s="3">
        <f t="shared" si="16"/>
        <v>0</v>
      </c>
      <c r="BA4" s="3">
        <f t="shared" si="17"/>
        <v>0</v>
      </c>
      <c r="BB4" s="3">
        <f t="shared" si="18"/>
        <v>0</v>
      </c>
      <c r="BC4" s="3">
        <f t="shared" si="19"/>
        <v>0</v>
      </c>
      <c r="BD4" s="3">
        <f t="shared" si="20"/>
        <v>0</v>
      </c>
      <c r="BE4" s="3">
        <f t="shared" ref="BE4:BE39" si="22">IF(Z4=$Z$41,1,0)</f>
        <v>0</v>
      </c>
      <c r="BF4" s="3">
        <f t="shared" ref="BF4:BF39" si="23">IF(AA4=$AA$41,1,0)</f>
        <v>0</v>
      </c>
      <c r="BH4" s="3" t="e">
        <f t="shared" ref="BH4:BH39" si="24">HLOOKUP(AC4,$D$41:$T$42,2,FALSE)</f>
        <v>#N/A</v>
      </c>
      <c r="BI4" s="3" t="e">
        <f t="shared" ref="BI4:BI39" si="25">HLOOKUP(AD4,$D$41:$T$42,2,FALSE)</f>
        <v>#N/A</v>
      </c>
      <c r="BJ4" s="3" t="e">
        <f t="shared" ref="BJ4:BJ39" si="26">HLOOKUP(AE4,$U$41:$X$42,2,FALSE)</f>
        <v>#N/A</v>
      </c>
      <c r="BK4" s="3" t="e">
        <f t="shared" ref="BK4:BK39" si="27">HLOOKUP(AF4,$Y$41:$Z$42,2,FALSE)</f>
        <v>#N/A</v>
      </c>
      <c r="BL4" s="3" t="e">
        <f t="shared" ref="BL4:BL39" si="28">HLOOKUP(AG4,$AA$41:$AA$42,2,FALSE)</f>
        <v>#N/A</v>
      </c>
    </row>
    <row r="5" spans="1:64" x14ac:dyDescent="0.25">
      <c r="A5" s="8" t="s">
        <v>80</v>
      </c>
      <c r="B5" s="4">
        <f t="shared" ref="B5:B39" si="29">SUM(AI5:BF5)</f>
        <v>13.5</v>
      </c>
      <c r="C5" s="5">
        <f t="shared" si="21"/>
        <v>1</v>
      </c>
      <c r="D5" s="28" t="s">
        <v>524</v>
      </c>
      <c r="E5" s="61" t="s">
        <v>131</v>
      </c>
      <c r="F5" s="57" t="s">
        <v>525</v>
      </c>
      <c r="G5" s="4" t="s">
        <v>241</v>
      </c>
      <c r="H5" s="4" t="s">
        <v>532</v>
      </c>
      <c r="I5" s="5" t="s">
        <v>533</v>
      </c>
      <c r="J5" s="28" t="s">
        <v>526</v>
      </c>
      <c r="K5" s="4" t="s">
        <v>534</v>
      </c>
      <c r="L5" s="4" t="s">
        <v>112</v>
      </c>
      <c r="M5" s="4" t="s">
        <v>527</v>
      </c>
      <c r="N5" s="4" t="s">
        <v>246</v>
      </c>
      <c r="O5" s="4" t="s">
        <v>537</v>
      </c>
      <c r="P5" s="38" t="s">
        <v>528</v>
      </c>
      <c r="Q5" s="4" t="s">
        <v>500</v>
      </c>
      <c r="R5" s="4" t="s">
        <v>529</v>
      </c>
      <c r="S5" s="4" t="s">
        <v>530</v>
      </c>
      <c r="T5" s="5" t="s">
        <v>531</v>
      </c>
      <c r="U5" s="57" t="s">
        <v>541</v>
      </c>
      <c r="V5" s="4" t="s">
        <v>339</v>
      </c>
      <c r="W5" s="4" t="s">
        <v>542</v>
      </c>
      <c r="X5" s="5" t="s">
        <v>273</v>
      </c>
      <c r="Y5" s="57" t="s">
        <v>544</v>
      </c>
      <c r="Z5" s="5" t="s">
        <v>545</v>
      </c>
      <c r="AA5" s="66" t="s">
        <v>132</v>
      </c>
      <c r="AC5" s="40" t="s">
        <v>241</v>
      </c>
      <c r="AD5" s="4" t="s">
        <v>531</v>
      </c>
      <c r="AE5" s="40" t="s">
        <v>273</v>
      </c>
      <c r="AF5" s="40" t="s">
        <v>545</v>
      </c>
      <c r="AG5" s="40" t="s">
        <v>132</v>
      </c>
      <c r="AI5" s="3">
        <f t="shared" si="0"/>
        <v>1</v>
      </c>
      <c r="AJ5" s="3">
        <f t="shared" si="1"/>
        <v>1</v>
      </c>
      <c r="AK5" s="3">
        <f t="shared" si="2"/>
        <v>1</v>
      </c>
      <c r="AL5" s="3">
        <f t="shared" si="3"/>
        <v>0</v>
      </c>
      <c r="AM5" s="3">
        <f t="shared" si="4"/>
        <v>1</v>
      </c>
      <c r="AN5" s="3">
        <f t="shared" si="5"/>
        <v>1</v>
      </c>
      <c r="AO5" s="3">
        <f t="shared" si="6"/>
        <v>1</v>
      </c>
      <c r="AP5" s="3">
        <f t="shared" si="7"/>
        <v>1</v>
      </c>
      <c r="AQ5" s="3">
        <f t="shared" si="8"/>
        <v>0</v>
      </c>
      <c r="AR5" s="3">
        <f t="shared" si="9"/>
        <v>0</v>
      </c>
      <c r="AS5" s="3">
        <f t="shared" si="10"/>
        <v>0</v>
      </c>
      <c r="AT5" s="3">
        <f t="shared" si="11"/>
        <v>1</v>
      </c>
      <c r="AU5" s="39">
        <v>0.5</v>
      </c>
      <c r="AV5" s="3">
        <f t="shared" si="12"/>
        <v>0</v>
      </c>
      <c r="AW5" s="3">
        <f t="shared" si="13"/>
        <v>0</v>
      </c>
      <c r="AX5" s="3">
        <f t="shared" si="14"/>
        <v>1</v>
      </c>
      <c r="AY5" s="3">
        <f t="shared" si="15"/>
        <v>1</v>
      </c>
      <c r="AZ5" s="3">
        <f t="shared" si="16"/>
        <v>1</v>
      </c>
      <c r="BA5" s="3">
        <f t="shared" si="17"/>
        <v>0</v>
      </c>
      <c r="BB5" s="3">
        <f t="shared" si="18"/>
        <v>1</v>
      </c>
      <c r="BC5" s="3">
        <f t="shared" si="19"/>
        <v>0</v>
      </c>
      <c r="BD5" s="3">
        <f t="shared" si="20"/>
        <v>1</v>
      </c>
      <c r="BE5" s="3">
        <f t="shared" si="22"/>
        <v>0</v>
      </c>
      <c r="BF5" s="3">
        <f t="shared" si="23"/>
        <v>0</v>
      </c>
      <c r="BH5" s="3" t="e">
        <f t="shared" si="24"/>
        <v>#N/A</v>
      </c>
      <c r="BI5" s="3">
        <f t="shared" si="25"/>
        <v>1</v>
      </c>
      <c r="BJ5" s="3" t="e">
        <f t="shared" si="26"/>
        <v>#N/A</v>
      </c>
      <c r="BK5" s="3" t="e">
        <f t="shared" si="27"/>
        <v>#N/A</v>
      </c>
      <c r="BL5" s="3" t="e">
        <f t="shared" si="28"/>
        <v>#N/A</v>
      </c>
    </row>
    <row r="6" spans="1:64" x14ac:dyDescent="0.25">
      <c r="A6" s="8" t="s">
        <v>66</v>
      </c>
      <c r="B6" s="4">
        <f t="shared" si="29"/>
        <v>15.5</v>
      </c>
      <c r="C6" s="5">
        <f t="shared" si="21"/>
        <v>4</v>
      </c>
      <c r="D6" s="28" t="s">
        <v>125</v>
      </c>
      <c r="E6" s="61" t="s">
        <v>131</v>
      </c>
      <c r="F6" s="57" t="s">
        <v>525</v>
      </c>
      <c r="G6" s="4" t="s">
        <v>535</v>
      </c>
      <c r="H6" s="4" t="s">
        <v>532</v>
      </c>
      <c r="I6" s="5" t="s">
        <v>533</v>
      </c>
      <c r="J6" s="28" t="s">
        <v>526</v>
      </c>
      <c r="K6" s="4" t="s">
        <v>534</v>
      </c>
      <c r="L6" s="4" t="s">
        <v>112</v>
      </c>
      <c r="M6" s="4" t="s">
        <v>527</v>
      </c>
      <c r="N6" s="4" t="s">
        <v>266</v>
      </c>
      <c r="O6" s="4" t="s">
        <v>537</v>
      </c>
      <c r="P6" s="38" t="s">
        <v>528</v>
      </c>
      <c r="Q6" s="4" t="s">
        <v>500</v>
      </c>
      <c r="R6" s="4" t="s">
        <v>529</v>
      </c>
      <c r="S6" s="4" t="s">
        <v>530</v>
      </c>
      <c r="T6" s="5" t="s">
        <v>531</v>
      </c>
      <c r="U6" s="57" t="s">
        <v>541</v>
      </c>
      <c r="V6" s="4" t="s">
        <v>339</v>
      </c>
      <c r="W6" s="4" t="s">
        <v>542</v>
      </c>
      <c r="X6" s="5" t="s">
        <v>273</v>
      </c>
      <c r="Y6" s="57" t="s">
        <v>544</v>
      </c>
      <c r="Z6" s="5" t="s">
        <v>545</v>
      </c>
      <c r="AA6" s="66" t="s">
        <v>548</v>
      </c>
      <c r="AC6" s="4" t="s">
        <v>525</v>
      </c>
      <c r="AD6" s="4" t="s">
        <v>531</v>
      </c>
      <c r="AE6" s="40" t="s">
        <v>339</v>
      </c>
      <c r="AF6" s="4" t="s">
        <v>544</v>
      </c>
      <c r="AG6" s="4" t="s">
        <v>548</v>
      </c>
      <c r="AI6" s="3">
        <f t="shared" si="0"/>
        <v>0</v>
      </c>
      <c r="AJ6" s="3">
        <f t="shared" si="1"/>
        <v>1</v>
      </c>
      <c r="AK6" s="3">
        <f t="shared" si="2"/>
        <v>1</v>
      </c>
      <c r="AL6" s="3">
        <f t="shared" si="3"/>
        <v>1</v>
      </c>
      <c r="AM6" s="3">
        <f t="shared" si="4"/>
        <v>1</v>
      </c>
      <c r="AN6" s="3">
        <f t="shared" si="5"/>
        <v>1</v>
      </c>
      <c r="AO6" s="3">
        <f t="shared" si="6"/>
        <v>1</v>
      </c>
      <c r="AP6" s="3">
        <f t="shared" si="7"/>
        <v>1</v>
      </c>
      <c r="AQ6" s="3">
        <f t="shared" si="8"/>
        <v>0</v>
      </c>
      <c r="AR6" s="3">
        <f t="shared" si="9"/>
        <v>0</v>
      </c>
      <c r="AS6" s="3">
        <f t="shared" si="10"/>
        <v>1</v>
      </c>
      <c r="AT6" s="3">
        <f t="shared" si="11"/>
        <v>1</v>
      </c>
      <c r="AU6" s="39">
        <v>0.5</v>
      </c>
      <c r="AV6" s="3">
        <f t="shared" si="12"/>
        <v>0</v>
      </c>
      <c r="AW6" s="3">
        <f t="shared" si="13"/>
        <v>0</v>
      </c>
      <c r="AX6" s="3">
        <f t="shared" si="14"/>
        <v>1</v>
      </c>
      <c r="AY6" s="3">
        <f t="shared" si="15"/>
        <v>1</v>
      </c>
      <c r="AZ6" s="3">
        <f t="shared" si="16"/>
        <v>1</v>
      </c>
      <c r="BA6" s="3">
        <f t="shared" si="17"/>
        <v>0</v>
      </c>
      <c r="BB6" s="3">
        <f t="shared" si="18"/>
        <v>1</v>
      </c>
      <c r="BC6" s="3">
        <f t="shared" si="19"/>
        <v>0</v>
      </c>
      <c r="BD6" s="3">
        <f t="shared" si="20"/>
        <v>1</v>
      </c>
      <c r="BE6" s="3">
        <f t="shared" si="22"/>
        <v>0</v>
      </c>
      <c r="BF6" s="3">
        <f t="shared" si="23"/>
        <v>1</v>
      </c>
      <c r="BH6" s="3">
        <f t="shared" si="24"/>
        <v>1</v>
      </c>
      <c r="BI6" s="3">
        <f t="shared" si="25"/>
        <v>1</v>
      </c>
      <c r="BJ6" s="3" t="e">
        <f t="shared" si="26"/>
        <v>#N/A</v>
      </c>
      <c r="BK6" s="3">
        <f t="shared" si="27"/>
        <v>1</v>
      </c>
      <c r="BL6" s="3">
        <f t="shared" si="28"/>
        <v>1</v>
      </c>
    </row>
    <row r="7" spans="1:64" x14ac:dyDescent="0.25">
      <c r="A7" s="8" t="s">
        <v>76</v>
      </c>
      <c r="B7" s="4">
        <f t="shared" si="29"/>
        <v>8.5</v>
      </c>
      <c r="C7" s="5">
        <f t="shared" si="21"/>
        <v>4</v>
      </c>
      <c r="D7" s="28" t="s">
        <v>524</v>
      </c>
      <c r="E7" s="61" t="s">
        <v>131</v>
      </c>
      <c r="F7" s="57" t="s">
        <v>487</v>
      </c>
      <c r="G7" s="4" t="s">
        <v>535</v>
      </c>
      <c r="H7" s="4" t="s">
        <v>123</v>
      </c>
      <c r="I7" s="5" t="s">
        <v>372</v>
      </c>
      <c r="J7" s="28" t="s">
        <v>526</v>
      </c>
      <c r="K7" s="4" t="s">
        <v>217</v>
      </c>
      <c r="L7" s="4" t="s">
        <v>136</v>
      </c>
      <c r="M7" s="4" t="s">
        <v>527</v>
      </c>
      <c r="N7" s="4" t="s">
        <v>246</v>
      </c>
      <c r="O7" s="4" t="s">
        <v>538</v>
      </c>
      <c r="P7" s="38" t="s">
        <v>528</v>
      </c>
      <c r="Q7" s="4" t="s">
        <v>500</v>
      </c>
      <c r="R7" s="4" t="s">
        <v>529</v>
      </c>
      <c r="S7" s="4" t="s">
        <v>162</v>
      </c>
      <c r="T7" s="5" t="s">
        <v>531</v>
      </c>
      <c r="U7" s="57" t="s">
        <v>167</v>
      </c>
      <c r="V7" s="4" t="s">
        <v>339</v>
      </c>
      <c r="W7" s="4" t="s">
        <v>333</v>
      </c>
      <c r="X7" s="5" t="s">
        <v>273</v>
      </c>
      <c r="Y7" s="57" t="s">
        <v>544</v>
      </c>
      <c r="Z7" s="5" t="s">
        <v>545</v>
      </c>
      <c r="AA7" s="66" t="s">
        <v>548</v>
      </c>
      <c r="AC7" s="4" t="s">
        <v>535</v>
      </c>
      <c r="AD7" s="4" t="s">
        <v>163</v>
      </c>
      <c r="AE7" s="40" t="s">
        <v>339</v>
      </c>
      <c r="AF7" s="4" t="s">
        <v>544</v>
      </c>
      <c r="AG7" s="4" t="s">
        <v>548</v>
      </c>
      <c r="AI7" s="3">
        <f t="shared" si="0"/>
        <v>1</v>
      </c>
      <c r="AJ7" s="3">
        <f t="shared" si="1"/>
        <v>1</v>
      </c>
      <c r="AK7" s="3">
        <f t="shared" si="2"/>
        <v>0</v>
      </c>
      <c r="AL7" s="3">
        <f t="shared" si="3"/>
        <v>1</v>
      </c>
      <c r="AM7" s="3">
        <f t="shared" si="4"/>
        <v>0</v>
      </c>
      <c r="AN7" s="3">
        <f t="shared" si="5"/>
        <v>0</v>
      </c>
      <c r="AO7" s="3">
        <f t="shared" si="6"/>
        <v>1</v>
      </c>
      <c r="AP7" s="3">
        <f t="shared" si="7"/>
        <v>0</v>
      </c>
      <c r="AQ7" s="3">
        <f t="shared" si="8"/>
        <v>1</v>
      </c>
      <c r="AR7" s="3">
        <f t="shared" si="9"/>
        <v>0</v>
      </c>
      <c r="AS7" s="3">
        <f t="shared" si="10"/>
        <v>0</v>
      </c>
      <c r="AT7" s="3">
        <f t="shared" si="11"/>
        <v>0</v>
      </c>
      <c r="AU7" s="39">
        <v>0.5</v>
      </c>
      <c r="AV7" s="3">
        <f t="shared" si="12"/>
        <v>0</v>
      </c>
      <c r="AW7" s="3">
        <f t="shared" si="13"/>
        <v>0</v>
      </c>
      <c r="AX7" s="3">
        <f t="shared" si="14"/>
        <v>0</v>
      </c>
      <c r="AY7" s="3">
        <f t="shared" si="15"/>
        <v>1</v>
      </c>
      <c r="AZ7" s="3">
        <f t="shared" si="16"/>
        <v>0</v>
      </c>
      <c r="BA7" s="3">
        <f t="shared" si="17"/>
        <v>0</v>
      </c>
      <c r="BB7" s="3">
        <f t="shared" si="18"/>
        <v>0</v>
      </c>
      <c r="BC7" s="3">
        <f t="shared" si="19"/>
        <v>0</v>
      </c>
      <c r="BD7" s="3">
        <f t="shared" si="20"/>
        <v>1</v>
      </c>
      <c r="BE7" s="3">
        <f t="shared" si="22"/>
        <v>0</v>
      </c>
      <c r="BF7" s="3">
        <f t="shared" si="23"/>
        <v>1</v>
      </c>
      <c r="BH7" s="3">
        <f t="shared" si="24"/>
        <v>1</v>
      </c>
      <c r="BI7" s="3">
        <f t="shared" si="25"/>
        <v>1</v>
      </c>
      <c r="BJ7" s="3" t="e">
        <f t="shared" si="26"/>
        <v>#N/A</v>
      </c>
      <c r="BK7" s="3">
        <f t="shared" si="27"/>
        <v>1</v>
      </c>
      <c r="BL7" s="3">
        <f t="shared" si="28"/>
        <v>1</v>
      </c>
    </row>
    <row r="8" spans="1:64" x14ac:dyDescent="0.25">
      <c r="A8" s="8" t="s">
        <v>186</v>
      </c>
      <c r="B8" s="4">
        <f t="shared" si="29"/>
        <v>12.5</v>
      </c>
      <c r="C8" s="5">
        <f t="shared" si="21"/>
        <v>2</v>
      </c>
      <c r="D8" s="28" t="s">
        <v>524</v>
      </c>
      <c r="E8" s="61" t="s">
        <v>536</v>
      </c>
      <c r="F8" s="57" t="s">
        <v>525</v>
      </c>
      <c r="G8" s="4" t="s">
        <v>241</v>
      </c>
      <c r="H8" s="4" t="s">
        <v>123</v>
      </c>
      <c r="I8" s="5" t="s">
        <v>372</v>
      </c>
      <c r="J8" s="28" t="s">
        <v>168</v>
      </c>
      <c r="K8" s="4" t="s">
        <v>217</v>
      </c>
      <c r="L8" s="4" t="s">
        <v>136</v>
      </c>
      <c r="M8" s="4" t="s">
        <v>163</v>
      </c>
      <c r="N8" s="4" t="s">
        <v>266</v>
      </c>
      <c r="O8" s="4" t="s">
        <v>537</v>
      </c>
      <c r="P8" s="38" t="s">
        <v>319</v>
      </c>
      <c r="Q8" s="4" t="s">
        <v>500</v>
      </c>
      <c r="R8" s="4" t="s">
        <v>176</v>
      </c>
      <c r="S8" s="4" t="s">
        <v>162</v>
      </c>
      <c r="T8" s="5" t="s">
        <v>531</v>
      </c>
      <c r="U8" s="57" t="s">
        <v>541</v>
      </c>
      <c r="V8" s="4" t="s">
        <v>259</v>
      </c>
      <c r="W8" s="4" t="s">
        <v>333</v>
      </c>
      <c r="X8" s="5" t="s">
        <v>132</v>
      </c>
      <c r="Y8" s="57" t="s">
        <v>400</v>
      </c>
      <c r="Z8" s="5" t="s">
        <v>546</v>
      </c>
      <c r="AA8" s="66" t="s">
        <v>132</v>
      </c>
      <c r="AC8" s="4" t="s">
        <v>525</v>
      </c>
      <c r="AD8" s="40" t="s">
        <v>139</v>
      </c>
      <c r="AE8" s="40" t="s">
        <v>333</v>
      </c>
      <c r="AF8" s="55" t="s">
        <v>546</v>
      </c>
      <c r="AG8" s="40" t="s">
        <v>132</v>
      </c>
      <c r="AI8" s="3">
        <f t="shared" si="0"/>
        <v>1</v>
      </c>
      <c r="AJ8" s="3">
        <f t="shared" si="1"/>
        <v>0</v>
      </c>
      <c r="AK8" s="3">
        <f t="shared" si="2"/>
        <v>1</v>
      </c>
      <c r="AL8" s="3">
        <f t="shared" si="3"/>
        <v>0</v>
      </c>
      <c r="AM8" s="3">
        <f t="shared" si="4"/>
        <v>0</v>
      </c>
      <c r="AN8" s="3">
        <f t="shared" si="5"/>
        <v>0</v>
      </c>
      <c r="AO8" s="3">
        <f t="shared" si="6"/>
        <v>0</v>
      </c>
      <c r="AP8" s="3">
        <f t="shared" si="7"/>
        <v>0</v>
      </c>
      <c r="AQ8" s="3">
        <f t="shared" si="8"/>
        <v>1</v>
      </c>
      <c r="AR8" s="3">
        <f t="shared" si="9"/>
        <v>1</v>
      </c>
      <c r="AS8" s="3">
        <f t="shared" si="10"/>
        <v>1</v>
      </c>
      <c r="AT8" s="3">
        <f t="shared" si="11"/>
        <v>1</v>
      </c>
      <c r="AU8" s="39">
        <v>0.5</v>
      </c>
      <c r="AV8" s="3">
        <f t="shared" si="12"/>
        <v>0</v>
      </c>
      <c r="AW8" s="3">
        <f t="shared" si="13"/>
        <v>1</v>
      </c>
      <c r="AX8" s="3">
        <f t="shared" si="14"/>
        <v>0</v>
      </c>
      <c r="AY8" s="3">
        <f t="shared" si="15"/>
        <v>1</v>
      </c>
      <c r="AZ8" s="3">
        <f t="shared" si="16"/>
        <v>1</v>
      </c>
      <c r="BA8" s="3">
        <f t="shared" si="17"/>
        <v>1</v>
      </c>
      <c r="BB8" s="3">
        <f t="shared" si="18"/>
        <v>0</v>
      </c>
      <c r="BC8" s="3">
        <f t="shared" si="19"/>
        <v>1</v>
      </c>
      <c r="BD8" s="3">
        <f t="shared" si="20"/>
        <v>0</v>
      </c>
      <c r="BE8" s="3">
        <f t="shared" si="22"/>
        <v>1</v>
      </c>
      <c r="BF8" s="3">
        <f t="shared" si="23"/>
        <v>0</v>
      </c>
      <c r="BH8" s="3">
        <f t="shared" si="24"/>
        <v>1</v>
      </c>
      <c r="BI8" s="3" t="e">
        <f t="shared" si="25"/>
        <v>#N/A</v>
      </c>
      <c r="BJ8" s="3" t="e">
        <f t="shared" si="26"/>
        <v>#N/A</v>
      </c>
      <c r="BK8" s="3">
        <f t="shared" si="27"/>
        <v>1</v>
      </c>
      <c r="BL8" s="3" t="e">
        <f t="shared" si="28"/>
        <v>#N/A</v>
      </c>
    </row>
    <row r="9" spans="1:64" x14ac:dyDescent="0.25">
      <c r="A9" s="8" t="s">
        <v>69</v>
      </c>
      <c r="B9" s="4">
        <f t="shared" si="29"/>
        <v>12.5</v>
      </c>
      <c r="C9" s="5">
        <f t="shared" si="21"/>
        <v>3</v>
      </c>
      <c r="D9" s="28" t="s">
        <v>524</v>
      </c>
      <c r="E9" s="61" t="s">
        <v>131</v>
      </c>
      <c r="F9" s="57" t="s">
        <v>487</v>
      </c>
      <c r="G9" s="4" t="s">
        <v>535</v>
      </c>
      <c r="H9" s="4" t="s">
        <v>123</v>
      </c>
      <c r="I9" s="5" t="s">
        <v>372</v>
      </c>
      <c r="J9" s="28" t="s">
        <v>526</v>
      </c>
      <c r="K9" s="4" t="s">
        <v>534</v>
      </c>
      <c r="L9" s="4" t="s">
        <v>136</v>
      </c>
      <c r="M9" s="4" t="s">
        <v>527</v>
      </c>
      <c r="N9" s="4" t="s">
        <v>266</v>
      </c>
      <c r="O9" s="4" t="s">
        <v>537</v>
      </c>
      <c r="P9" s="38" t="s">
        <v>528</v>
      </c>
      <c r="Q9" s="4" t="s">
        <v>500</v>
      </c>
      <c r="R9" s="4" t="s">
        <v>529</v>
      </c>
      <c r="S9" s="4" t="s">
        <v>530</v>
      </c>
      <c r="T9" s="5" t="s">
        <v>396</v>
      </c>
      <c r="U9" s="57" t="s">
        <v>167</v>
      </c>
      <c r="V9" s="4" t="s">
        <v>259</v>
      </c>
      <c r="W9" s="4" t="s">
        <v>333</v>
      </c>
      <c r="X9" s="5" t="s">
        <v>273</v>
      </c>
      <c r="Y9" s="57" t="s">
        <v>544</v>
      </c>
      <c r="Z9" s="5" t="s">
        <v>546</v>
      </c>
      <c r="AA9" s="66" t="s">
        <v>132</v>
      </c>
      <c r="AC9" s="4" t="s">
        <v>535</v>
      </c>
      <c r="AD9" s="55" t="s">
        <v>136</v>
      </c>
      <c r="AE9" s="40" t="s">
        <v>273</v>
      </c>
      <c r="AF9" s="55" t="s">
        <v>544</v>
      </c>
      <c r="AG9" s="40" t="s">
        <v>132</v>
      </c>
      <c r="AI9" s="3">
        <f t="shared" si="0"/>
        <v>1</v>
      </c>
      <c r="AJ9" s="3">
        <f t="shared" si="1"/>
        <v>1</v>
      </c>
      <c r="AK9" s="3">
        <f t="shared" si="2"/>
        <v>0</v>
      </c>
      <c r="AL9" s="3">
        <f t="shared" si="3"/>
        <v>1</v>
      </c>
      <c r="AM9" s="3">
        <f t="shared" si="4"/>
        <v>0</v>
      </c>
      <c r="AN9" s="3">
        <f t="shared" si="5"/>
        <v>0</v>
      </c>
      <c r="AO9" s="3">
        <f t="shared" si="6"/>
        <v>1</v>
      </c>
      <c r="AP9" s="3">
        <f t="shared" si="7"/>
        <v>1</v>
      </c>
      <c r="AQ9" s="3">
        <f t="shared" si="8"/>
        <v>1</v>
      </c>
      <c r="AR9" s="3">
        <f t="shared" si="9"/>
        <v>0</v>
      </c>
      <c r="AS9" s="3">
        <f t="shared" si="10"/>
        <v>1</v>
      </c>
      <c r="AT9" s="3">
        <f t="shared" si="11"/>
        <v>1</v>
      </c>
      <c r="AU9" s="39">
        <v>0.5</v>
      </c>
      <c r="AV9" s="3">
        <f t="shared" si="12"/>
        <v>0</v>
      </c>
      <c r="AW9" s="3">
        <f t="shared" si="13"/>
        <v>0</v>
      </c>
      <c r="AX9" s="3">
        <f t="shared" si="14"/>
        <v>1</v>
      </c>
      <c r="AY9" s="3">
        <f t="shared" si="15"/>
        <v>0</v>
      </c>
      <c r="AZ9" s="3">
        <f t="shared" si="16"/>
        <v>0</v>
      </c>
      <c r="BA9" s="3">
        <f t="shared" si="17"/>
        <v>1</v>
      </c>
      <c r="BB9" s="3">
        <f t="shared" si="18"/>
        <v>0</v>
      </c>
      <c r="BC9" s="3">
        <f t="shared" si="19"/>
        <v>0</v>
      </c>
      <c r="BD9" s="3">
        <f t="shared" si="20"/>
        <v>1</v>
      </c>
      <c r="BE9" s="3">
        <f t="shared" si="22"/>
        <v>1</v>
      </c>
      <c r="BF9" s="3">
        <f t="shared" si="23"/>
        <v>0</v>
      </c>
      <c r="BH9" s="3">
        <f t="shared" si="24"/>
        <v>1</v>
      </c>
      <c r="BI9" s="3">
        <f t="shared" si="25"/>
        <v>1</v>
      </c>
      <c r="BJ9" s="3" t="e">
        <f t="shared" si="26"/>
        <v>#N/A</v>
      </c>
      <c r="BK9" s="3">
        <f t="shared" si="27"/>
        <v>1</v>
      </c>
      <c r="BL9" s="3" t="e">
        <f t="shared" si="28"/>
        <v>#N/A</v>
      </c>
    </row>
    <row r="10" spans="1:64" x14ac:dyDescent="0.25">
      <c r="A10" s="8" t="s">
        <v>81</v>
      </c>
      <c r="B10" s="4">
        <f t="shared" si="29"/>
        <v>14.5</v>
      </c>
      <c r="C10" s="5">
        <f t="shared" si="21"/>
        <v>3</v>
      </c>
      <c r="D10" s="28" t="s">
        <v>524</v>
      </c>
      <c r="E10" s="61" t="s">
        <v>536</v>
      </c>
      <c r="F10" s="57" t="s">
        <v>525</v>
      </c>
      <c r="G10" s="4" t="s">
        <v>535</v>
      </c>
      <c r="H10" s="4" t="s">
        <v>532</v>
      </c>
      <c r="I10" s="5" t="s">
        <v>533</v>
      </c>
      <c r="J10" s="28" t="s">
        <v>526</v>
      </c>
      <c r="K10" s="4" t="s">
        <v>534</v>
      </c>
      <c r="L10" s="4" t="s">
        <v>112</v>
      </c>
      <c r="M10" s="4" t="s">
        <v>527</v>
      </c>
      <c r="N10" s="4" t="s">
        <v>246</v>
      </c>
      <c r="O10" s="4" t="s">
        <v>139</v>
      </c>
      <c r="P10" s="38" t="s">
        <v>528</v>
      </c>
      <c r="Q10" s="4" t="s">
        <v>500</v>
      </c>
      <c r="R10" s="4" t="s">
        <v>529</v>
      </c>
      <c r="S10" s="4" t="s">
        <v>530</v>
      </c>
      <c r="T10" s="5" t="s">
        <v>531</v>
      </c>
      <c r="U10" s="57" t="s">
        <v>541</v>
      </c>
      <c r="V10" s="4" t="s">
        <v>339</v>
      </c>
      <c r="W10" s="4" t="s">
        <v>542</v>
      </c>
      <c r="X10" s="5" t="s">
        <v>273</v>
      </c>
      <c r="Y10" s="57" t="s">
        <v>544</v>
      </c>
      <c r="Z10" s="5" t="s">
        <v>546</v>
      </c>
      <c r="AA10" s="66" t="s">
        <v>548</v>
      </c>
      <c r="AC10" s="4" t="s">
        <v>525</v>
      </c>
      <c r="AD10" s="40" t="s">
        <v>529</v>
      </c>
      <c r="AE10" s="40" t="s">
        <v>339</v>
      </c>
      <c r="AF10" s="4" t="s">
        <v>546</v>
      </c>
      <c r="AG10" s="4" t="s">
        <v>548</v>
      </c>
      <c r="AI10" s="3">
        <f t="shared" si="0"/>
        <v>1</v>
      </c>
      <c r="AJ10" s="3">
        <f t="shared" si="1"/>
        <v>0</v>
      </c>
      <c r="AK10" s="3">
        <f t="shared" si="2"/>
        <v>1</v>
      </c>
      <c r="AL10" s="3">
        <f t="shared" si="3"/>
        <v>1</v>
      </c>
      <c r="AM10" s="3">
        <f t="shared" si="4"/>
        <v>1</v>
      </c>
      <c r="AN10" s="3">
        <f t="shared" si="5"/>
        <v>1</v>
      </c>
      <c r="AO10" s="3">
        <f t="shared" si="6"/>
        <v>1</v>
      </c>
      <c r="AP10" s="3">
        <f t="shared" si="7"/>
        <v>1</v>
      </c>
      <c r="AQ10" s="3">
        <f t="shared" si="8"/>
        <v>0</v>
      </c>
      <c r="AR10" s="3">
        <f t="shared" si="9"/>
        <v>0</v>
      </c>
      <c r="AS10" s="3">
        <f t="shared" si="10"/>
        <v>0</v>
      </c>
      <c r="AT10" s="3">
        <f t="shared" si="11"/>
        <v>0</v>
      </c>
      <c r="AU10" s="39">
        <v>0.5</v>
      </c>
      <c r="AV10" s="3">
        <f t="shared" si="12"/>
        <v>0</v>
      </c>
      <c r="AW10" s="3">
        <f t="shared" si="13"/>
        <v>0</v>
      </c>
      <c r="AX10" s="3">
        <f t="shared" si="14"/>
        <v>1</v>
      </c>
      <c r="AY10" s="3">
        <f t="shared" si="15"/>
        <v>1</v>
      </c>
      <c r="AZ10" s="3">
        <f t="shared" si="16"/>
        <v>1</v>
      </c>
      <c r="BA10" s="3">
        <f t="shared" si="17"/>
        <v>0</v>
      </c>
      <c r="BB10" s="3">
        <f t="shared" si="18"/>
        <v>1</v>
      </c>
      <c r="BC10" s="3">
        <f t="shared" si="19"/>
        <v>0</v>
      </c>
      <c r="BD10" s="3">
        <f t="shared" si="20"/>
        <v>1</v>
      </c>
      <c r="BE10" s="3">
        <f t="shared" si="22"/>
        <v>1</v>
      </c>
      <c r="BF10" s="3">
        <f t="shared" si="23"/>
        <v>1</v>
      </c>
      <c r="BH10" s="3">
        <f t="shared" si="24"/>
        <v>1</v>
      </c>
      <c r="BI10" s="3" t="e">
        <f t="shared" si="25"/>
        <v>#N/A</v>
      </c>
      <c r="BJ10" s="3" t="e">
        <f t="shared" si="26"/>
        <v>#N/A</v>
      </c>
      <c r="BK10" s="3">
        <f t="shared" si="27"/>
        <v>1</v>
      </c>
      <c r="BL10" s="3">
        <f t="shared" si="28"/>
        <v>1</v>
      </c>
    </row>
    <row r="11" spans="1:64" x14ac:dyDescent="0.25">
      <c r="A11" s="8" t="s">
        <v>74</v>
      </c>
      <c r="B11" s="4">
        <f t="shared" si="29"/>
        <v>17.5</v>
      </c>
      <c r="C11" s="5">
        <f t="shared" si="21"/>
        <v>5</v>
      </c>
      <c r="D11" s="28" t="s">
        <v>524</v>
      </c>
      <c r="E11" s="61" t="s">
        <v>131</v>
      </c>
      <c r="F11" s="57" t="s">
        <v>525</v>
      </c>
      <c r="G11" s="4" t="s">
        <v>535</v>
      </c>
      <c r="H11" s="4" t="s">
        <v>532</v>
      </c>
      <c r="I11" s="5" t="s">
        <v>372</v>
      </c>
      <c r="J11" s="28" t="s">
        <v>526</v>
      </c>
      <c r="K11" s="4" t="s">
        <v>534</v>
      </c>
      <c r="L11" s="4" t="s">
        <v>112</v>
      </c>
      <c r="M11" s="4" t="s">
        <v>527</v>
      </c>
      <c r="N11" s="4" t="s">
        <v>266</v>
      </c>
      <c r="O11" s="4" t="s">
        <v>537</v>
      </c>
      <c r="P11" s="38" t="s">
        <v>319</v>
      </c>
      <c r="Q11" s="4" t="s">
        <v>500</v>
      </c>
      <c r="R11" s="4" t="s">
        <v>529</v>
      </c>
      <c r="S11" s="4" t="s">
        <v>530</v>
      </c>
      <c r="T11" s="5" t="s">
        <v>531</v>
      </c>
      <c r="U11" s="57" t="s">
        <v>541</v>
      </c>
      <c r="V11" s="4" t="s">
        <v>259</v>
      </c>
      <c r="W11" s="4" t="s">
        <v>333</v>
      </c>
      <c r="X11" s="5" t="s">
        <v>132</v>
      </c>
      <c r="Y11" s="57" t="s">
        <v>544</v>
      </c>
      <c r="Z11" s="5" t="s">
        <v>546</v>
      </c>
      <c r="AA11" s="66" t="s">
        <v>548</v>
      </c>
      <c r="AC11" s="4" t="s">
        <v>525</v>
      </c>
      <c r="AD11" s="4" t="s">
        <v>530</v>
      </c>
      <c r="AE11" s="4" t="s">
        <v>132</v>
      </c>
      <c r="AF11" s="4" t="s">
        <v>546</v>
      </c>
      <c r="AG11" s="4" t="s">
        <v>548</v>
      </c>
      <c r="AI11" s="3">
        <f t="shared" si="0"/>
        <v>1</v>
      </c>
      <c r="AJ11" s="3">
        <f t="shared" si="1"/>
        <v>1</v>
      </c>
      <c r="AK11" s="3">
        <f t="shared" si="2"/>
        <v>1</v>
      </c>
      <c r="AL11" s="3">
        <f t="shared" si="3"/>
        <v>1</v>
      </c>
      <c r="AM11" s="3">
        <f t="shared" si="4"/>
        <v>1</v>
      </c>
      <c r="AN11" s="3">
        <f t="shared" si="5"/>
        <v>0</v>
      </c>
      <c r="AO11" s="3">
        <f t="shared" si="6"/>
        <v>1</v>
      </c>
      <c r="AP11" s="3">
        <f t="shared" si="7"/>
        <v>1</v>
      </c>
      <c r="AQ11" s="3">
        <f t="shared" si="8"/>
        <v>0</v>
      </c>
      <c r="AR11" s="3">
        <f t="shared" si="9"/>
        <v>0</v>
      </c>
      <c r="AS11" s="3">
        <f t="shared" si="10"/>
        <v>1</v>
      </c>
      <c r="AT11" s="3">
        <f t="shared" si="11"/>
        <v>1</v>
      </c>
      <c r="AU11" s="39">
        <v>0.5</v>
      </c>
      <c r="AV11" s="3">
        <f t="shared" si="12"/>
        <v>0</v>
      </c>
      <c r="AW11" s="3">
        <f t="shared" si="13"/>
        <v>0</v>
      </c>
      <c r="AX11" s="3">
        <f t="shared" si="14"/>
        <v>1</v>
      </c>
      <c r="AY11" s="3">
        <f t="shared" si="15"/>
        <v>1</v>
      </c>
      <c r="AZ11" s="3">
        <f t="shared" si="16"/>
        <v>1</v>
      </c>
      <c r="BA11" s="3">
        <f t="shared" si="17"/>
        <v>1</v>
      </c>
      <c r="BB11" s="3">
        <f t="shared" si="18"/>
        <v>0</v>
      </c>
      <c r="BC11" s="3">
        <f t="shared" si="19"/>
        <v>1</v>
      </c>
      <c r="BD11" s="3">
        <f t="shared" si="20"/>
        <v>1</v>
      </c>
      <c r="BE11" s="3">
        <f t="shared" si="22"/>
        <v>1</v>
      </c>
      <c r="BF11" s="3">
        <f t="shared" si="23"/>
        <v>1</v>
      </c>
      <c r="BH11" s="3">
        <f t="shared" si="24"/>
        <v>1</v>
      </c>
      <c r="BI11" s="3">
        <f t="shared" si="25"/>
        <v>1</v>
      </c>
      <c r="BJ11" s="3">
        <f t="shared" si="26"/>
        <v>1</v>
      </c>
      <c r="BK11" s="3">
        <f t="shared" si="27"/>
        <v>1</v>
      </c>
      <c r="BL11" s="3">
        <f t="shared" si="28"/>
        <v>1</v>
      </c>
    </row>
    <row r="12" spans="1:64" x14ac:dyDescent="0.25">
      <c r="A12" s="8" t="s">
        <v>72</v>
      </c>
      <c r="B12" s="4">
        <f t="shared" si="29"/>
        <v>11.5</v>
      </c>
      <c r="C12" s="5">
        <f t="shared" si="21"/>
        <v>1</v>
      </c>
      <c r="D12" s="28" t="s">
        <v>524</v>
      </c>
      <c r="E12" s="61" t="s">
        <v>131</v>
      </c>
      <c r="F12" s="57" t="s">
        <v>487</v>
      </c>
      <c r="G12" s="4" t="s">
        <v>241</v>
      </c>
      <c r="H12" s="4" t="s">
        <v>123</v>
      </c>
      <c r="I12" s="5" t="s">
        <v>372</v>
      </c>
      <c r="J12" s="28" t="s">
        <v>168</v>
      </c>
      <c r="K12" s="4" t="s">
        <v>217</v>
      </c>
      <c r="L12" s="4" t="s">
        <v>112</v>
      </c>
      <c r="M12" s="4" t="s">
        <v>527</v>
      </c>
      <c r="N12" s="4" t="s">
        <v>246</v>
      </c>
      <c r="O12" s="4" t="s">
        <v>537</v>
      </c>
      <c r="P12" s="38" t="s">
        <v>528</v>
      </c>
      <c r="Q12" s="4" t="s">
        <v>500</v>
      </c>
      <c r="R12" s="4" t="s">
        <v>529</v>
      </c>
      <c r="S12" s="4" t="s">
        <v>530</v>
      </c>
      <c r="T12" s="5" t="s">
        <v>531</v>
      </c>
      <c r="U12" s="57" t="s">
        <v>541</v>
      </c>
      <c r="V12" s="4" t="s">
        <v>339</v>
      </c>
      <c r="W12" s="4" t="s">
        <v>542</v>
      </c>
      <c r="X12" s="5" t="s">
        <v>132</v>
      </c>
      <c r="Y12" s="57" t="s">
        <v>544</v>
      </c>
      <c r="Z12" s="5" t="s">
        <v>546</v>
      </c>
      <c r="AA12" s="66" t="s">
        <v>548</v>
      </c>
      <c r="AC12" s="40" t="s">
        <v>123</v>
      </c>
      <c r="AD12" s="40" t="s">
        <v>168</v>
      </c>
      <c r="AE12" s="4" t="s">
        <v>542</v>
      </c>
      <c r="AF12" s="40" t="s">
        <v>545</v>
      </c>
      <c r="AG12" s="40" t="s">
        <v>132</v>
      </c>
      <c r="AI12" s="3">
        <f t="shared" si="0"/>
        <v>1</v>
      </c>
      <c r="AJ12" s="3">
        <f t="shared" si="1"/>
        <v>1</v>
      </c>
      <c r="AK12" s="3">
        <f t="shared" si="2"/>
        <v>0</v>
      </c>
      <c r="AL12" s="3">
        <f t="shared" si="3"/>
        <v>0</v>
      </c>
      <c r="AM12" s="3">
        <f t="shared" si="4"/>
        <v>0</v>
      </c>
      <c r="AN12" s="3">
        <f t="shared" si="5"/>
        <v>0</v>
      </c>
      <c r="AO12" s="3">
        <f t="shared" si="6"/>
        <v>0</v>
      </c>
      <c r="AP12" s="3">
        <f t="shared" si="7"/>
        <v>0</v>
      </c>
      <c r="AQ12" s="3">
        <f t="shared" si="8"/>
        <v>0</v>
      </c>
      <c r="AR12" s="3">
        <f t="shared" si="9"/>
        <v>0</v>
      </c>
      <c r="AS12" s="3">
        <f t="shared" si="10"/>
        <v>0</v>
      </c>
      <c r="AT12" s="3">
        <f t="shared" si="11"/>
        <v>1</v>
      </c>
      <c r="AU12" s="39">
        <v>0.5</v>
      </c>
      <c r="AV12" s="3">
        <f t="shared" si="12"/>
        <v>0</v>
      </c>
      <c r="AW12" s="3">
        <f t="shared" si="13"/>
        <v>0</v>
      </c>
      <c r="AX12" s="3">
        <f t="shared" si="14"/>
        <v>1</v>
      </c>
      <c r="AY12" s="3">
        <f t="shared" si="15"/>
        <v>1</v>
      </c>
      <c r="AZ12" s="3">
        <f t="shared" si="16"/>
        <v>1</v>
      </c>
      <c r="BA12" s="3">
        <f t="shared" si="17"/>
        <v>0</v>
      </c>
      <c r="BB12" s="3">
        <f t="shared" si="18"/>
        <v>1</v>
      </c>
      <c r="BC12" s="3">
        <f t="shared" si="19"/>
        <v>1</v>
      </c>
      <c r="BD12" s="3">
        <f t="shared" si="20"/>
        <v>1</v>
      </c>
      <c r="BE12" s="3">
        <f t="shared" si="22"/>
        <v>1</v>
      </c>
      <c r="BF12" s="3">
        <f t="shared" si="23"/>
        <v>1</v>
      </c>
      <c r="BH12" s="3" t="e">
        <f t="shared" si="24"/>
        <v>#N/A</v>
      </c>
      <c r="BI12" s="3" t="e">
        <f t="shared" si="25"/>
        <v>#N/A</v>
      </c>
      <c r="BJ12" s="3">
        <f t="shared" si="26"/>
        <v>1</v>
      </c>
      <c r="BK12" s="3" t="e">
        <f t="shared" si="27"/>
        <v>#N/A</v>
      </c>
      <c r="BL12" s="3" t="e">
        <f t="shared" si="28"/>
        <v>#N/A</v>
      </c>
    </row>
    <row r="13" spans="1:64" x14ac:dyDescent="0.25">
      <c r="A13" s="8" t="s">
        <v>63</v>
      </c>
      <c r="B13" s="4">
        <f t="shared" si="29"/>
        <v>13.5</v>
      </c>
      <c r="C13" s="5">
        <f t="shared" si="21"/>
        <v>3</v>
      </c>
      <c r="D13" s="28" t="s">
        <v>524</v>
      </c>
      <c r="E13" s="61" t="s">
        <v>536</v>
      </c>
      <c r="F13" s="57" t="s">
        <v>525</v>
      </c>
      <c r="G13" s="4" t="s">
        <v>535</v>
      </c>
      <c r="H13" s="4" t="s">
        <v>532</v>
      </c>
      <c r="I13" s="5" t="s">
        <v>533</v>
      </c>
      <c r="J13" s="28" t="s">
        <v>168</v>
      </c>
      <c r="K13" s="4" t="s">
        <v>534</v>
      </c>
      <c r="L13" s="4" t="s">
        <v>112</v>
      </c>
      <c r="M13" s="4" t="s">
        <v>527</v>
      </c>
      <c r="N13" s="4" t="s">
        <v>266</v>
      </c>
      <c r="O13" s="4" t="s">
        <v>537</v>
      </c>
      <c r="P13" s="38" t="s">
        <v>528</v>
      </c>
      <c r="Q13" s="4" t="s">
        <v>500</v>
      </c>
      <c r="R13" s="4" t="s">
        <v>529</v>
      </c>
      <c r="S13" s="4" t="s">
        <v>530</v>
      </c>
      <c r="T13" s="5" t="s">
        <v>531</v>
      </c>
      <c r="U13" s="57" t="s">
        <v>167</v>
      </c>
      <c r="V13" s="4" t="s">
        <v>339</v>
      </c>
      <c r="W13" s="4" t="s">
        <v>542</v>
      </c>
      <c r="X13" s="5" t="s">
        <v>273</v>
      </c>
      <c r="Y13" s="57" t="s">
        <v>544</v>
      </c>
      <c r="Z13" s="5" t="s">
        <v>546</v>
      </c>
      <c r="AA13" s="66" t="s">
        <v>132</v>
      </c>
      <c r="AC13" s="4" t="s">
        <v>525</v>
      </c>
      <c r="AD13" s="4" t="s">
        <v>266</v>
      </c>
      <c r="AE13" s="40" t="s">
        <v>167</v>
      </c>
      <c r="AF13" s="4" t="s">
        <v>544</v>
      </c>
      <c r="AG13" s="40" t="s">
        <v>132</v>
      </c>
      <c r="AI13" s="3">
        <f t="shared" si="0"/>
        <v>1</v>
      </c>
      <c r="AJ13" s="3">
        <f t="shared" si="1"/>
        <v>0</v>
      </c>
      <c r="AK13" s="3">
        <f t="shared" si="2"/>
        <v>1</v>
      </c>
      <c r="AL13" s="3">
        <f t="shared" si="3"/>
        <v>1</v>
      </c>
      <c r="AM13" s="3">
        <f t="shared" si="4"/>
        <v>1</v>
      </c>
      <c r="AN13" s="3">
        <f t="shared" si="5"/>
        <v>1</v>
      </c>
      <c r="AO13" s="3">
        <f t="shared" si="6"/>
        <v>0</v>
      </c>
      <c r="AP13" s="3">
        <f t="shared" si="7"/>
        <v>1</v>
      </c>
      <c r="AQ13" s="3">
        <f t="shared" si="8"/>
        <v>0</v>
      </c>
      <c r="AR13" s="3">
        <f t="shared" si="9"/>
        <v>0</v>
      </c>
      <c r="AS13" s="3">
        <f t="shared" si="10"/>
        <v>1</v>
      </c>
      <c r="AT13" s="3">
        <f t="shared" si="11"/>
        <v>1</v>
      </c>
      <c r="AU13" s="39">
        <v>0.5</v>
      </c>
      <c r="AV13" s="3">
        <f t="shared" si="12"/>
        <v>0</v>
      </c>
      <c r="AW13" s="3">
        <f t="shared" si="13"/>
        <v>0</v>
      </c>
      <c r="AX13" s="3">
        <f t="shared" si="14"/>
        <v>1</v>
      </c>
      <c r="AY13" s="3">
        <f t="shared" si="15"/>
        <v>1</v>
      </c>
      <c r="AZ13" s="3">
        <f t="shared" si="16"/>
        <v>0</v>
      </c>
      <c r="BA13" s="3">
        <f t="shared" si="17"/>
        <v>0</v>
      </c>
      <c r="BB13" s="3">
        <f t="shared" si="18"/>
        <v>1</v>
      </c>
      <c r="BC13" s="3">
        <f t="shared" si="19"/>
        <v>0</v>
      </c>
      <c r="BD13" s="3">
        <f t="shared" si="20"/>
        <v>1</v>
      </c>
      <c r="BE13" s="3">
        <f t="shared" si="22"/>
        <v>1</v>
      </c>
      <c r="BF13" s="3">
        <f t="shared" si="23"/>
        <v>0</v>
      </c>
      <c r="BH13" s="3">
        <f t="shared" si="24"/>
        <v>1</v>
      </c>
      <c r="BI13" s="3">
        <f t="shared" si="25"/>
        <v>1</v>
      </c>
      <c r="BJ13" s="3" t="e">
        <f t="shared" si="26"/>
        <v>#N/A</v>
      </c>
      <c r="BK13" s="3">
        <f t="shared" si="27"/>
        <v>1</v>
      </c>
      <c r="BL13" s="3" t="e">
        <f t="shared" si="28"/>
        <v>#N/A</v>
      </c>
    </row>
    <row r="14" spans="1:64" x14ac:dyDescent="0.25">
      <c r="A14" s="8" t="s">
        <v>71</v>
      </c>
      <c r="B14" s="4">
        <f t="shared" si="29"/>
        <v>9.5</v>
      </c>
      <c r="C14" s="5">
        <f t="shared" si="21"/>
        <v>2</v>
      </c>
      <c r="D14" s="28" t="s">
        <v>524</v>
      </c>
      <c r="E14" s="61" t="s">
        <v>536</v>
      </c>
      <c r="F14" s="57" t="s">
        <v>525</v>
      </c>
      <c r="G14" s="4" t="s">
        <v>241</v>
      </c>
      <c r="H14" s="4" t="s">
        <v>123</v>
      </c>
      <c r="I14" s="5" t="s">
        <v>372</v>
      </c>
      <c r="J14" s="28" t="s">
        <v>526</v>
      </c>
      <c r="K14" s="4" t="s">
        <v>217</v>
      </c>
      <c r="L14" s="4" t="s">
        <v>112</v>
      </c>
      <c r="M14" s="4" t="s">
        <v>527</v>
      </c>
      <c r="N14" s="4" t="s">
        <v>266</v>
      </c>
      <c r="O14" s="4" t="s">
        <v>139</v>
      </c>
      <c r="P14" s="38" t="s">
        <v>528</v>
      </c>
      <c r="Q14" s="4" t="s">
        <v>170</v>
      </c>
      <c r="R14" s="4" t="s">
        <v>176</v>
      </c>
      <c r="S14" s="4" t="s">
        <v>162</v>
      </c>
      <c r="T14" s="5" t="s">
        <v>396</v>
      </c>
      <c r="U14" s="57" t="s">
        <v>541</v>
      </c>
      <c r="V14" s="4" t="s">
        <v>339</v>
      </c>
      <c r="W14" s="4" t="s">
        <v>333</v>
      </c>
      <c r="X14" s="5" t="s">
        <v>132</v>
      </c>
      <c r="Y14" s="57" t="s">
        <v>544</v>
      </c>
      <c r="Z14" s="5" t="s">
        <v>545</v>
      </c>
      <c r="AA14" s="66" t="s">
        <v>132</v>
      </c>
      <c r="AC14" s="40" t="s">
        <v>123</v>
      </c>
      <c r="AD14" s="4" t="s">
        <v>266</v>
      </c>
      <c r="AE14" s="40" t="s">
        <v>339</v>
      </c>
      <c r="AF14" s="4" t="s">
        <v>544</v>
      </c>
      <c r="AG14" s="40" t="s">
        <v>132</v>
      </c>
      <c r="AI14" s="3">
        <f t="shared" si="0"/>
        <v>1</v>
      </c>
      <c r="AJ14" s="3">
        <f t="shared" si="1"/>
        <v>0</v>
      </c>
      <c r="AK14" s="3">
        <f t="shared" si="2"/>
        <v>1</v>
      </c>
      <c r="AL14" s="3">
        <f t="shared" si="3"/>
        <v>0</v>
      </c>
      <c r="AM14" s="3">
        <f t="shared" si="4"/>
        <v>0</v>
      </c>
      <c r="AN14" s="3">
        <f t="shared" si="5"/>
        <v>0</v>
      </c>
      <c r="AO14" s="3">
        <f t="shared" si="6"/>
        <v>1</v>
      </c>
      <c r="AP14" s="3">
        <f t="shared" si="7"/>
        <v>0</v>
      </c>
      <c r="AQ14" s="3">
        <f t="shared" si="8"/>
        <v>0</v>
      </c>
      <c r="AR14" s="3">
        <f t="shared" si="9"/>
        <v>0</v>
      </c>
      <c r="AS14" s="3">
        <f t="shared" si="10"/>
        <v>1</v>
      </c>
      <c r="AT14" s="3">
        <f t="shared" si="11"/>
        <v>0</v>
      </c>
      <c r="AU14" s="39">
        <v>0.5</v>
      </c>
      <c r="AV14" s="3">
        <f t="shared" si="12"/>
        <v>1</v>
      </c>
      <c r="AW14" s="3">
        <f t="shared" si="13"/>
        <v>1</v>
      </c>
      <c r="AX14" s="3">
        <f t="shared" si="14"/>
        <v>0</v>
      </c>
      <c r="AY14" s="3">
        <f t="shared" si="15"/>
        <v>0</v>
      </c>
      <c r="AZ14" s="3">
        <f t="shared" si="16"/>
        <v>1</v>
      </c>
      <c r="BA14" s="3">
        <f t="shared" si="17"/>
        <v>0</v>
      </c>
      <c r="BB14" s="3">
        <f t="shared" si="18"/>
        <v>0</v>
      </c>
      <c r="BC14" s="3">
        <f t="shared" si="19"/>
        <v>1</v>
      </c>
      <c r="BD14" s="3">
        <f t="shared" si="20"/>
        <v>1</v>
      </c>
      <c r="BE14" s="3">
        <f t="shared" si="22"/>
        <v>0</v>
      </c>
      <c r="BF14" s="3">
        <f t="shared" si="23"/>
        <v>0</v>
      </c>
      <c r="BH14" s="3" t="e">
        <f t="shared" si="24"/>
        <v>#N/A</v>
      </c>
      <c r="BI14" s="3">
        <f t="shared" si="25"/>
        <v>1</v>
      </c>
      <c r="BJ14" s="3" t="e">
        <f t="shared" si="26"/>
        <v>#N/A</v>
      </c>
      <c r="BK14" s="3">
        <f t="shared" si="27"/>
        <v>1</v>
      </c>
      <c r="BL14" s="3" t="e">
        <f t="shared" si="28"/>
        <v>#N/A</v>
      </c>
    </row>
    <row r="15" spans="1:64" x14ac:dyDescent="0.25">
      <c r="A15" s="8" t="s">
        <v>60</v>
      </c>
      <c r="B15" s="4">
        <f t="shared" si="29"/>
        <v>8.5</v>
      </c>
      <c r="C15" s="5">
        <f t="shared" si="21"/>
        <v>1</v>
      </c>
      <c r="D15" s="28" t="s">
        <v>524</v>
      </c>
      <c r="E15" s="61" t="s">
        <v>131</v>
      </c>
      <c r="F15" s="57" t="s">
        <v>487</v>
      </c>
      <c r="G15" s="4" t="s">
        <v>241</v>
      </c>
      <c r="H15" s="4" t="s">
        <v>532</v>
      </c>
      <c r="I15" s="5" t="s">
        <v>372</v>
      </c>
      <c r="J15" s="28" t="s">
        <v>168</v>
      </c>
      <c r="K15" s="4" t="s">
        <v>534</v>
      </c>
      <c r="L15" s="4" t="s">
        <v>112</v>
      </c>
      <c r="M15" s="4" t="s">
        <v>527</v>
      </c>
      <c r="N15" s="4" t="s">
        <v>246</v>
      </c>
      <c r="O15" s="4" t="s">
        <v>139</v>
      </c>
      <c r="P15" s="38" t="s">
        <v>528</v>
      </c>
      <c r="Q15" s="4" t="s">
        <v>500</v>
      </c>
      <c r="R15" s="4" t="s">
        <v>176</v>
      </c>
      <c r="S15" s="4" t="s">
        <v>530</v>
      </c>
      <c r="T15" s="5" t="s">
        <v>531</v>
      </c>
      <c r="U15" s="57" t="s">
        <v>167</v>
      </c>
      <c r="V15" s="4" t="s">
        <v>339</v>
      </c>
      <c r="W15" s="4" t="s">
        <v>333</v>
      </c>
      <c r="X15" s="5" t="s">
        <v>273</v>
      </c>
      <c r="Y15" s="57" t="s">
        <v>544</v>
      </c>
      <c r="Z15" s="5" t="s">
        <v>545</v>
      </c>
      <c r="AA15" s="66" t="s">
        <v>132</v>
      </c>
      <c r="AC15" s="40" t="s">
        <v>241</v>
      </c>
      <c r="AD15" s="40" t="s">
        <v>500</v>
      </c>
      <c r="AE15" s="40" t="s">
        <v>167</v>
      </c>
      <c r="AF15" s="4" t="s">
        <v>544</v>
      </c>
      <c r="AG15" s="40" t="s">
        <v>132</v>
      </c>
      <c r="AI15" s="3">
        <f t="shared" si="0"/>
        <v>1</v>
      </c>
      <c r="AJ15" s="3">
        <f t="shared" si="1"/>
        <v>1</v>
      </c>
      <c r="AK15" s="3">
        <f t="shared" si="2"/>
        <v>0</v>
      </c>
      <c r="AL15" s="3">
        <f t="shared" si="3"/>
        <v>0</v>
      </c>
      <c r="AM15" s="3">
        <f t="shared" si="4"/>
        <v>1</v>
      </c>
      <c r="AN15" s="3">
        <f t="shared" si="5"/>
        <v>0</v>
      </c>
      <c r="AO15" s="3">
        <f t="shared" si="6"/>
        <v>0</v>
      </c>
      <c r="AP15" s="3">
        <f t="shared" si="7"/>
        <v>1</v>
      </c>
      <c r="AQ15" s="3">
        <f t="shared" si="8"/>
        <v>0</v>
      </c>
      <c r="AR15" s="3">
        <f t="shared" si="9"/>
        <v>0</v>
      </c>
      <c r="AS15" s="3">
        <f t="shared" si="10"/>
        <v>0</v>
      </c>
      <c r="AT15" s="3">
        <f t="shared" si="11"/>
        <v>0</v>
      </c>
      <c r="AU15" s="39">
        <v>0.5</v>
      </c>
      <c r="AV15" s="3">
        <f t="shared" si="12"/>
        <v>0</v>
      </c>
      <c r="AW15" s="3">
        <f t="shared" si="13"/>
        <v>1</v>
      </c>
      <c r="AX15" s="3">
        <f t="shared" si="14"/>
        <v>1</v>
      </c>
      <c r="AY15" s="3">
        <f t="shared" si="15"/>
        <v>1</v>
      </c>
      <c r="AZ15" s="3">
        <f t="shared" si="16"/>
        <v>0</v>
      </c>
      <c r="BA15" s="3">
        <f t="shared" si="17"/>
        <v>0</v>
      </c>
      <c r="BB15" s="3">
        <f t="shared" si="18"/>
        <v>0</v>
      </c>
      <c r="BC15" s="3">
        <f t="shared" si="19"/>
        <v>0</v>
      </c>
      <c r="BD15" s="3">
        <f t="shared" si="20"/>
        <v>1</v>
      </c>
      <c r="BE15" s="3">
        <f t="shared" si="22"/>
        <v>0</v>
      </c>
      <c r="BF15" s="3">
        <f t="shared" si="23"/>
        <v>0</v>
      </c>
      <c r="BH15" s="3" t="e">
        <f t="shared" si="24"/>
        <v>#N/A</v>
      </c>
      <c r="BI15" s="3" t="e">
        <f t="shared" si="25"/>
        <v>#N/A</v>
      </c>
      <c r="BJ15" s="3" t="e">
        <f t="shared" si="26"/>
        <v>#N/A</v>
      </c>
      <c r="BK15" s="3">
        <f t="shared" si="27"/>
        <v>1</v>
      </c>
      <c r="BL15" s="3" t="e">
        <f t="shared" si="28"/>
        <v>#N/A</v>
      </c>
    </row>
    <row r="16" spans="1:64" x14ac:dyDescent="0.25">
      <c r="A16" s="8" t="s">
        <v>75</v>
      </c>
      <c r="B16" s="4">
        <f t="shared" si="29"/>
        <v>13.5</v>
      </c>
      <c r="C16" s="5">
        <f t="shared" si="21"/>
        <v>2</v>
      </c>
      <c r="D16" s="28" t="s">
        <v>524</v>
      </c>
      <c r="E16" s="61" t="s">
        <v>131</v>
      </c>
      <c r="F16" s="57" t="s">
        <v>487</v>
      </c>
      <c r="G16" s="4" t="s">
        <v>241</v>
      </c>
      <c r="H16" s="4" t="s">
        <v>532</v>
      </c>
      <c r="I16" s="5" t="s">
        <v>372</v>
      </c>
      <c r="J16" s="28" t="s">
        <v>526</v>
      </c>
      <c r="K16" s="4" t="s">
        <v>534</v>
      </c>
      <c r="L16" s="4" t="s">
        <v>112</v>
      </c>
      <c r="M16" s="4" t="s">
        <v>527</v>
      </c>
      <c r="N16" s="4" t="s">
        <v>246</v>
      </c>
      <c r="O16" s="4" t="s">
        <v>139</v>
      </c>
      <c r="P16" s="38" t="s">
        <v>528</v>
      </c>
      <c r="Q16" s="4" t="s">
        <v>170</v>
      </c>
      <c r="R16" s="4" t="s">
        <v>529</v>
      </c>
      <c r="S16" s="4" t="s">
        <v>530</v>
      </c>
      <c r="T16" s="5" t="s">
        <v>531</v>
      </c>
      <c r="U16" s="57" t="s">
        <v>167</v>
      </c>
      <c r="V16" s="4" t="s">
        <v>259</v>
      </c>
      <c r="W16" s="4" t="s">
        <v>542</v>
      </c>
      <c r="X16" s="5" t="s">
        <v>273</v>
      </c>
      <c r="Y16" s="57" t="s">
        <v>544</v>
      </c>
      <c r="Z16" s="5" t="s">
        <v>546</v>
      </c>
      <c r="AA16" s="66" t="s">
        <v>548</v>
      </c>
      <c r="AC16" s="40" t="s">
        <v>487</v>
      </c>
      <c r="AD16" s="40" t="s">
        <v>529</v>
      </c>
      <c r="AE16" s="40" t="s">
        <v>273</v>
      </c>
      <c r="AF16" s="4" t="s">
        <v>544</v>
      </c>
      <c r="AG16" s="4" t="s">
        <v>548</v>
      </c>
      <c r="AI16" s="3">
        <f t="shared" si="0"/>
        <v>1</v>
      </c>
      <c r="AJ16" s="3">
        <f t="shared" si="1"/>
        <v>1</v>
      </c>
      <c r="AK16" s="3">
        <f t="shared" si="2"/>
        <v>0</v>
      </c>
      <c r="AL16" s="3">
        <f t="shared" si="3"/>
        <v>0</v>
      </c>
      <c r="AM16" s="3">
        <f t="shared" si="4"/>
        <v>1</v>
      </c>
      <c r="AN16" s="3">
        <f t="shared" si="5"/>
        <v>0</v>
      </c>
      <c r="AO16" s="3">
        <f t="shared" si="6"/>
        <v>1</v>
      </c>
      <c r="AP16" s="3">
        <f t="shared" si="7"/>
        <v>1</v>
      </c>
      <c r="AQ16" s="3">
        <f t="shared" si="8"/>
        <v>0</v>
      </c>
      <c r="AR16" s="3">
        <f t="shared" si="9"/>
        <v>0</v>
      </c>
      <c r="AS16" s="3">
        <f t="shared" si="10"/>
        <v>0</v>
      </c>
      <c r="AT16" s="3">
        <f t="shared" si="11"/>
        <v>0</v>
      </c>
      <c r="AU16" s="39">
        <v>0.5</v>
      </c>
      <c r="AV16" s="3">
        <f t="shared" si="12"/>
        <v>1</v>
      </c>
      <c r="AW16" s="3">
        <f t="shared" si="13"/>
        <v>0</v>
      </c>
      <c r="AX16" s="3">
        <f t="shared" si="14"/>
        <v>1</v>
      </c>
      <c r="AY16" s="3">
        <f t="shared" si="15"/>
        <v>1</v>
      </c>
      <c r="AZ16" s="3">
        <f t="shared" si="16"/>
        <v>0</v>
      </c>
      <c r="BA16" s="3">
        <f t="shared" si="17"/>
        <v>1</v>
      </c>
      <c r="BB16" s="3">
        <f t="shared" si="18"/>
        <v>1</v>
      </c>
      <c r="BC16" s="3">
        <f t="shared" si="19"/>
        <v>0</v>
      </c>
      <c r="BD16" s="3">
        <f t="shared" si="20"/>
        <v>1</v>
      </c>
      <c r="BE16" s="3">
        <f t="shared" si="22"/>
        <v>1</v>
      </c>
      <c r="BF16" s="3">
        <f t="shared" si="23"/>
        <v>1</v>
      </c>
      <c r="BH16" s="3" t="e">
        <f t="shared" si="24"/>
        <v>#N/A</v>
      </c>
      <c r="BI16" s="3" t="e">
        <f t="shared" si="25"/>
        <v>#N/A</v>
      </c>
      <c r="BJ16" s="3" t="e">
        <f t="shared" si="26"/>
        <v>#N/A</v>
      </c>
      <c r="BK16" s="3">
        <f t="shared" si="27"/>
        <v>1</v>
      </c>
      <c r="BL16" s="3">
        <f t="shared" si="28"/>
        <v>1</v>
      </c>
    </row>
    <row r="17" spans="1:64" x14ac:dyDescent="0.25">
      <c r="A17" s="8" t="s">
        <v>82</v>
      </c>
      <c r="B17" s="4">
        <f t="shared" si="29"/>
        <v>13.5</v>
      </c>
      <c r="C17" s="5">
        <f t="shared" si="21"/>
        <v>4</v>
      </c>
      <c r="D17" s="28" t="s">
        <v>524</v>
      </c>
      <c r="E17" s="61" t="s">
        <v>536</v>
      </c>
      <c r="F17" s="57" t="s">
        <v>525</v>
      </c>
      <c r="G17" s="4" t="s">
        <v>535</v>
      </c>
      <c r="H17" s="4" t="s">
        <v>532</v>
      </c>
      <c r="I17" s="5" t="s">
        <v>533</v>
      </c>
      <c r="J17" s="28" t="s">
        <v>526</v>
      </c>
      <c r="K17" s="4" t="s">
        <v>534</v>
      </c>
      <c r="L17" s="4" t="s">
        <v>112</v>
      </c>
      <c r="M17" s="4" t="s">
        <v>527</v>
      </c>
      <c r="N17" s="4" t="s">
        <v>246</v>
      </c>
      <c r="O17" s="4" t="s">
        <v>139</v>
      </c>
      <c r="P17" s="38" t="s">
        <v>528</v>
      </c>
      <c r="Q17" s="4" t="s">
        <v>500</v>
      </c>
      <c r="R17" s="4" t="s">
        <v>529</v>
      </c>
      <c r="S17" s="4" t="s">
        <v>530</v>
      </c>
      <c r="T17" s="5" t="s">
        <v>531</v>
      </c>
      <c r="U17" s="57" t="s">
        <v>541</v>
      </c>
      <c r="V17" s="4" t="s">
        <v>339</v>
      </c>
      <c r="W17" s="4" t="s">
        <v>542</v>
      </c>
      <c r="X17" s="5" t="s">
        <v>273</v>
      </c>
      <c r="Y17" s="57" t="s">
        <v>544</v>
      </c>
      <c r="Z17" s="5" t="s">
        <v>546</v>
      </c>
      <c r="AA17" s="66" t="s">
        <v>139</v>
      </c>
      <c r="AC17" s="4" t="s">
        <v>533</v>
      </c>
      <c r="AD17" s="4" t="s">
        <v>531</v>
      </c>
      <c r="AE17" s="4" t="s">
        <v>542</v>
      </c>
      <c r="AF17" s="4" t="s">
        <v>546</v>
      </c>
      <c r="AG17" s="40" t="s">
        <v>139</v>
      </c>
      <c r="AI17" s="3">
        <f t="shared" si="0"/>
        <v>1</v>
      </c>
      <c r="AJ17" s="3">
        <f t="shared" si="1"/>
        <v>0</v>
      </c>
      <c r="AK17" s="3">
        <f t="shared" si="2"/>
        <v>1</v>
      </c>
      <c r="AL17" s="3">
        <f t="shared" si="3"/>
        <v>1</v>
      </c>
      <c r="AM17" s="3">
        <f t="shared" si="4"/>
        <v>1</v>
      </c>
      <c r="AN17" s="3">
        <f t="shared" si="5"/>
        <v>1</v>
      </c>
      <c r="AO17" s="3">
        <f t="shared" si="6"/>
        <v>1</v>
      </c>
      <c r="AP17" s="3">
        <f t="shared" si="7"/>
        <v>1</v>
      </c>
      <c r="AQ17" s="3">
        <f t="shared" si="8"/>
        <v>0</v>
      </c>
      <c r="AR17" s="3">
        <f t="shared" si="9"/>
        <v>0</v>
      </c>
      <c r="AS17" s="3">
        <f t="shared" si="10"/>
        <v>0</v>
      </c>
      <c r="AT17" s="3">
        <f t="shared" si="11"/>
        <v>0</v>
      </c>
      <c r="AU17" s="39">
        <v>0.5</v>
      </c>
      <c r="AV17" s="3">
        <f t="shared" si="12"/>
        <v>0</v>
      </c>
      <c r="AW17" s="3">
        <f t="shared" si="13"/>
        <v>0</v>
      </c>
      <c r="AX17" s="3">
        <f t="shared" si="14"/>
        <v>1</v>
      </c>
      <c r="AY17" s="3">
        <f t="shared" si="15"/>
        <v>1</v>
      </c>
      <c r="AZ17" s="3">
        <f t="shared" si="16"/>
        <v>1</v>
      </c>
      <c r="BA17" s="3">
        <f t="shared" si="17"/>
        <v>0</v>
      </c>
      <c r="BB17" s="3">
        <f t="shared" si="18"/>
        <v>1</v>
      </c>
      <c r="BC17" s="3">
        <f t="shared" si="19"/>
        <v>0</v>
      </c>
      <c r="BD17" s="3">
        <f t="shared" si="20"/>
        <v>1</v>
      </c>
      <c r="BE17" s="3">
        <f t="shared" si="22"/>
        <v>1</v>
      </c>
      <c r="BF17" s="3">
        <f t="shared" si="23"/>
        <v>0</v>
      </c>
      <c r="BH17" s="3">
        <f t="shared" si="24"/>
        <v>1</v>
      </c>
      <c r="BI17" s="3">
        <f t="shared" si="25"/>
        <v>1</v>
      </c>
      <c r="BJ17" s="3">
        <f t="shared" si="26"/>
        <v>1</v>
      </c>
      <c r="BK17" s="3">
        <f t="shared" si="27"/>
        <v>1</v>
      </c>
      <c r="BL17" s="3" t="e">
        <f t="shared" si="28"/>
        <v>#N/A</v>
      </c>
    </row>
    <row r="18" spans="1:64" x14ac:dyDescent="0.25">
      <c r="A18" s="8" t="s">
        <v>187</v>
      </c>
      <c r="B18" s="4">
        <f t="shared" si="29"/>
        <v>15.5</v>
      </c>
      <c r="C18" s="5">
        <f t="shared" si="21"/>
        <v>5</v>
      </c>
      <c r="D18" s="28" t="s">
        <v>524</v>
      </c>
      <c r="E18" s="61" t="s">
        <v>536</v>
      </c>
      <c r="F18" s="57" t="s">
        <v>525</v>
      </c>
      <c r="G18" s="4" t="s">
        <v>535</v>
      </c>
      <c r="H18" s="4" t="s">
        <v>532</v>
      </c>
      <c r="I18" s="5" t="s">
        <v>533</v>
      </c>
      <c r="J18" s="28" t="s">
        <v>168</v>
      </c>
      <c r="K18" s="4" t="s">
        <v>534</v>
      </c>
      <c r="L18" s="4" t="s">
        <v>136</v>
      </c>
      <c r="M18" s="4" t="s">
        <v>527</v>
      </c>
      <c r="N18" s="4" t="s">
        <v>266</v>
      </c>
      <c r="O18" s="4" t="s">
        <v>537</v>
      </c>
      <c r="P18" s="38" t="s">
        <v>319</v>
      </c>
      <c r="Q18" s="4" t="s">
        <v>500</v>
      </c>
      <c r="R18" s="4" t="s">
        <v>529</v>
      </c>
      <c r="S18" s="4" t="s">
        <v>530</v>
      </c>
      <c r="T18" s="5" t="s">
        <v>531</v>
      </c>
      <c r="U18" s="57" t="s">
        <v>541</v>
      </c>
      <c r="V18" s="4" t="s">
        <v>339</v>
      </c>
      <c r="W18" s="4" t="s">
        <v>542</v>
      </c>
      <c r="X18" s="5" t="s">
        <v>273</v>
      </c>
      <c r="Y18" s="57" t="s">
        <v>400</v>
      </c>
      <c r="Z18" s="5" t="s">
        <v>546</v>
      </c>
      <c r="AA18" s="66" t="s">
        <v>548</v>
      </c>
      <c r="AC18" s="4" t="s">
        <v>525</v>
      </c>
      <c r="AD18" s="4" t="s">
        <v>533</v>
      </c>
      <c r="AE18" s="4" t="s">
        <v>541</v>
      </c>
      <c r="AF18" s="4" t="s">
        <v>546</v>
      </c>
      <c r="AG18" s="4" t="s">
        <v>548</v>
      </c>
      <c r="AI18" s="3">
        <f t="shared" si="0"/>
        <v>1</v>
      </c>
      <c r="AJ18" s="3">
        <f t="shared" si="1"/>
        <v>0</v>
      </c>
      <c r="AK18" s="3">
        <f t="shared" si="2"/>
        <v>1</v>
      </c>
      <c r="AL18" s="3">
        <f t="shared" si="3"/>
        <v>1</v>
      </c>
      <c r="AM18" s="3">
        <f t="shared" si="4"/>
        <v>1</v>
      </c>
      <c r="AN18" s="3">
        <f t="shared" si="5"/>
        <v>1</v>
      </c>
      <c r="AO18" s="3">
        <f t="shared" si="6"/>
        <v>0</v>
      </c>
      <c r="AP18" s="3">
        <f t="shared" si="7"/>
        <v>1</v>
      </c>
      <c r="AQ18" s="3">
        <f t="shared" si="8"/>
        <v>1</v>
      </c>
      <c r="AR18" s="3">
        <f t="shared" si="9"/>
        <v>0</v>
      </c>
      <c r="AS18" s="3">
        <f t="shared" si="10"/>
        <v>1</v>
      </c>
      <c r="AT18" s="3">
        <f t="shared" si="11"/>
        <v>1</v>
      </c>
      <c r="AU18" s="39">
        <v>0.5</v>
      </c>
      <c r="AV18" s="3">
        <f t="shared" si="12"/>
        <v>0</v>
      </c>
      <c r="AW18" s="3">
        <f t="shared" si="13"/>
        <v>0</v>
      </c>
      <c r="AX18" s="3">
        <f t="shared" si="14"/>
        <v>1</v>
      </c>
      <c r="AY18" s="3">
        <f t="shared" si="15"/>
        <v>1</v>
      </c>
      <c r="AZ18" s="3">
        <f t="shared" si="16"/>
        <v>1</v>
      </c>
      <c r="BA18" s="3">
        <f t="shared" si="17"/>
        <v>0</v>
      </c>
      <c r="BB18" s="3">
        <f t="shared" si="18"/>
        <v>1</v>
      </c>
      <c r="BC18" s="3">
        <f t="shared" si="19"/>
        <v>0</v>
      </c>
      <c r="BD18" s="3">
        <f t="shared" si="20"/>
        <v>0</v>
      </c>
      <c r="BE18" s="3">
        <f t="shared" si="22"/>
        <v>1</v>
      </c>
      <c r="BF18" s="3">
        <f t="shared" si="23"/>
        <v>1</v>
      </c>
      <c r="BH18" s="3">
        <f t="shared" si="24"/>
        <v>1</v>
      </c>
      <c r="BI18" s="3">
        <f t="shared" si="25"/>
        <v>1</v>
      </c>
      <c r="BJ18" s="3">
        <f t="shared" si="26"/>
        <v>1</v>
      </c>
      <c r="BK18" s="3">
        <f t="shared" si="27"/>
        <v>1</v>
      </c>
      <c r="BL18" s="3">
        <f t="shared" si="28"/>
        <v>1</v>
      </c>
    </row>
    <row r="19" spans="1:64" x14ac:dyDescent="0.25">
      <c r="A19" s="8" t="s">
        <v>89</v>
      </c>
      <c r="B19" s="4">
        <f t="shared" si="29"/>
        <v>10.5</v>
      </c>
      <c r="C19" s="5">
        <f t="shared" si="21"/>
        <v>2</v>
      </c>
      <c r="D19" s="28" t="s">
        <v>524</v>
      </c>
      <c r="E19" s="61" t="s">
        <v>131</v>
      </c>
      <c r="F19" s="57" t="s">
        <v>525</v>
      </c>
      <c r="G19" s="4" t="s">
        <v>535</v>
      </c>
      <c r="H19" s="4" t="s">
        <v>532</v>
      </c>
      <c r="I19" s="5" t="s">
        <v>372</v>
      </c>
      <c r="J19" s="28" t="s">
        <v>526</v>
      </c>
      <c r="K19" s="4" t="s">
        <v>534</v>
      </c>
      <c r="L19" s="4" t="s">
        <v>112</v>
      </c>
      <c r="M19" s="4" t="s">
        <v>527</v>
      </c>
      <c r="N19" s="4" t="s">
        <v>246</v>
      </c>
      <c r="O19" s="4" t="s">
        <v>139</v>
      </c>
      <c r="P19" s="38" t="s">
        <v>319</v>
      </c>
      <c r="Q19" s="4" t="s">
        <v>170</v>
      </c>
      <c r="R19" s="4" t="s">
        <v>529</v>
      </c>
      <c r="S19" s="4" t="s">
        <v>530</v>
      </c>
      <c r="T19" s="5" t="s">
        <v>531</v>
      </c>
      <c r="U19" s="57" t="s">
        <v>139</v>
      </c>
      <c r="V19" s="4" t="s">
        <v>139</v>
      </c>
      <c r="W19" s="4" t="s">
        <v>139</v>
      </c>
      <c r="X19" s="5" t="s">
        <v>139</v>
      </c>
      <c r="Y19" s="57" t="s">
        <v>139</v>
      </c>
      <c r="Z19" s="5" t="s">
        <v>139</v>
      </c>
      <c r="AA19" s="66" t="s">
        <v>139</v>
      </c>
      <c r="AC19" s="4" t="s">
        <v>532</v>
      </c>
      <c r="AD19" s="4" t="s">
        <v>531</v>
      </c>
      <c r="AE19" s="40" t="s">
        <v>139</v>
      </c>
      <c r="AF19" s="40" t="s">
        <v>139</v>
      </c>
      <c r="AG19" s="40" t="s">
        <v>139</v>
      </c>
      <c r="AI19" s="3">
        <f t="shared" si="0"/>
        <v>1</v>
      </c>
      <c r="AJ19" s="3">
        <f t="shared" si="1"/>
        <v>1</v>
      </c>
      <c r="AK19" s="3">
        <f t="shared" si="2"/>
        <v>1</v>
      </c>
      <c r="AL19" s="3">
        <f t="shared" si="3"/>
        <v>1</v>
      </c>
      <c r="AM19" s="3">
        <f t="shared" si="4"/>
        <v>1</v>
      </c>
      <c r="AN19" s="3">
        <f t="shared" si="5"/>
        <v>0</v>
      </c>
      <c r="AO19" s="3">
        <f t="shared" si="6"/>
        <v>1</v>
      </c>
      <c r="AP19" s="3">
        <f t="shared" si="7"/>
        <v>1</v>
      </c>
      <c r="AQ19" s="3">
        <f t="shared" si="8"/>
        <v>0</v>
      </c>
      <c r="AR19" s="3">
        <f t="shared" si="9"/>
        <v>0</v>
      </c>
      <c r="AS19" s="3">
        <f t="shared" si="10"/>
        <v>0</v>
      </c>
      <c r="AT19" s="3">
        <f t="shared" si="11"/>
        <v>0</v>
      </c>
      <c r="AU19" s="39">
        <v>0.5</v>
      </c>
      <c r="AV19" s="3">
        <f t="shared" si="12"/>
        <v>1</v>
      </c>
      <c r="AW19" s="3">
        <f t="shared" si="13"/>
        <v>0</v>
      </c>
      <c r="AX19" s="3">
        <f t="shared" si="14"/>
        <v>1</v>
      </c>
      <c r="AY19" s="3">
        <f t="shared" si="15"/>
        <v>1</v>
      </c>
      <c r="AZ19" s="3">
        <f t="shared" si="16"/>
        <v>0</v>
      </c>
      <c r="BA19" s="3">
        <f t="shared" si="17"/>
        <v>0</v>
      </c>
      <c r="BB19" s="3">
        <f t="shared" si="18"/>
        <v>0</v>
      </c>
      <c r="BC19" s="3">
        <f t="shared" si="19"/>
        <v>0</v>
      </c>
      <c r="BD19" s="3">
        <f t="shared" si="20"/>
        <v>0</v>
      </c>
      <c r="BE19" s="3">
        <f t="shared" si="22"/>
        <v>0</v>
      </c>
      <c r="BF19" s="3">
        <f t="shared" si="23"/>
        <v>0</v>
      </c>
      <c r="BH19" s="3">
        <f t="shared" si="24"/>
        <v>1</v>
      </c>
      <c r="BI19" s="3">
        <f t="shared" si="25"/>
        <v>1</v>
      </c>
      <c r="BJ19" s="3" t="e">
        <f t="shared" si="26"/>
        <v>#N/A</v>
      </c>
      <c r="BK19" s="3" t="e">
        <f t="shared" si="27"/>
        <v>#N/A</v>
      </c>
      <c r="BL19" s="3" t="e">
        <f t="shared" si="28"/>
        <v>#N/A</v>
      </c>
    </row>
    <row r="20" spans="1:64" x14ac:dyDescent="0.25">
      <c r="A20" s="8" t="s">
        <v>58</v>
      </c>
      <c r="B20" s="4">
        <f t="shared" si="29"/>
        <v>13.5</v>
      </c>
      <c r="C20" s="5">
        <f t="shared" si="21"/>
        <v>3</v>
      </c>
      <c r="D20" s="28" t="s">
        <v>524</v>
      </c>
      <c r="E20" s="61" t="s">
        <v>536</v>
      </c>
      <c r="F20" s="57" t="s">
        <v>487</v>
      </c>
      <c r="G20" s="4" t="s">
        <v>535</v>
      </c>
      <c r="H20" s="4" t="s">
        <v>123</v>
      </c>
      <c r="I20" s="5" t="s">
        <v>372</v>
      </c>
      <c r="J20" s="28" t="s">
        <v>526</v>
      </c>
      <c r="K20" s="4" t="s">
        <v>534</v>
      </c>
      <c r="L20" s="4" t="s">
        <v>112</v>
      </c>
      <c r="M20" s="4" t="s">
        <v>527</v>
      </c>
      <c r="N20" s="4" t="s">
        <v>246</v>
      </c>
      <c r="O20" s="4" t="s">
        <v>537</v>
      </c>
      <c r="P20" s="38" t="s">
        <v>528</v>
      </c>
      <c r="Q20" s="4" t="s">
        <v>500</v>
      </c>
      <c r="R20" s="4" t="s">
        <v>529</v>
      </c>
      <c r="S20" s="4" t="s">
        <v>530</v>
      </c>
      <c r="T20" s="5" t="s">
        <v>531</v>
      </c>
      <c r="U20" s="57" t="s">
        <v>541</v>
      </c>
      <c r="V20" s="4" t="s">
        <v>259</v>
      </c>
      <c r="W20" s="4" t="s">
        <v>542</v>
      </c>
      <c r="X20" s="5" t="s">
        <v>132</v>
      </c>
      <c r="Y20" s="57" t="s">
        <v>544</v>
      </c>
      <c r="Z20" s="5" t="s">
        <v>546</v>
      </c>
      <c r="AA20" s="66" t="s">
        <v>132</v>
      </c>
      <c r="AC20" s="40" t="s">
        <v>123</v>
      </c>
      <c r="AD20" s="4" t="s">
        <v>531</v>
      </c>
      <c r="AE20" s="4" t="s">
        <v>259</v>
      </c>
      <c r="AF20" s="4" t="s">
        <v>546</v>
      </c>
      <c r="AG20" s="40" t="s">
        <v>132</v>
      </c>
      <c r="AI20" s="3">
        <f t="shared" si="0"/>
        <v>1</v>
      </c>
      <c r="AJ20" s="3">
        <f t="shared" si="1"/>
        <v>0</v>
      </c>
      <c r="AK20" s="3">
        <f t="shared" si="2"/>
        <v>0</v>
      </c>
      <c r="AL20" s="3">
        <f t="shared" si="3"/>
        <v>1</v>
      </c>
      <c r="AM20" s="3">
        <f t="shared" si="4"/>
        <v>0</v>
      </c>
      <c r="AN20" s="3">
        <f t="shared" si="5"/>
        <v>0</v>
      </c>
      <c r="AO20" s="3">
        <f t="shared" si="6"/>
        <v>1</v>
      </c>
      <c r="AP20" s="3">
        <f t="shared" si="7"/>
        <v>1</v>
      </c>
      <c r="AQ20" s="3">
        <f t="shared" si="8"/>
        <v>0</v>
      </c>
      <c r="AR20" s="3">
        <f t="shared" si="9"/>
        <v>0</v>
      </c>
      <c r="AS20" s="3">
        <f t="shared" si="10"/>
        <v>0</v>
      </c>
      <c r="AT20" s="3">
        <f t="shared" si="11"/>
        <v>1</v>
      </c>
      <c r="AU20" s="39">
        <v>0.5</v>
      </c>
      <c r="AV20" s="3">
        <f t="shared" si="12"/>
        <v>0</v>
      </c>
      <c r="AW20" s="3">
        <f t="shared" si="13"/>
        <v>0</v>
      </c>
      <c r="AX20" s="3">
        <f t="shared" si="14"/>
        <v>1</v>
      </c>
      <c r="AY20" s="3">
        <f t="shared" si="15"/>
        <v>1</v>
      </c>
      <c r="AZ20" s="3">
        <f t="shared" si="16"/>
        <v>1</v>
      </c>
      <c r="BA20" s="3">
        <f t="shared" si="17"/>
        <v>1</v>
      </c>
      <c r="BB20" s="3">
        <f t="shared" si="18"/>
        <v>1</v>
      </c>
      <c r="BC20" s="3">
        <f t="shared" si="19"/>
        <v>1</v>
      </c>
      <c r="BD20" s="3">
        <f t="shared" si="20"/>
        <v>1</v>
      </c>
      <c r="BE20" s="3">
        <f t="shared" si="22"/>
        <v>1</v>
      </c>
      <c r="BF20" s="3">
        <f t="shared" si="23"/>
        <v>0</v>
      </c>
      <c r="BH20" s="3" t="e">
        <f t="shared" si="24"/>
        <v>#N/A</v>
      </c>
      <c r="BI20" s="3">
        <f t="shared" si="25"/>
        <v>1</v>
      </c>
      <c r="BJ20" s="3">
        <f t="shared" si="26"/>
        <v>1</v>
      </c>
      <c r="BK20" s="3">
        <f t="shared" si="27"/>
        <v>1</v>
      </c>
      <c r="BL20" s="3" t="e">
        <f t="shared" si="28"/>
        <v>#N/A</v>
      </c>
    </row>
    <row r="21" spans="1:64" x14ac:dyDescent="0.25">
      <c r="A21" s="8" t="s">
        <v>70</v>
      </c>
      <c r="B21" s="4">
        <f t="shared" si="29"/>
        <v>12.5</v>
      </c>
      <c r="C21" s="5">
        <f t="shared" si="21"/>
        <v>2</v>
      </c>
      <c r="D21" s="28" t="s">
        <v>524</v>
      </c>
      <c r="E21" s="61" t="s">
        <v>131</v>
      </c>
      <c r="F21" s="57" t="s">
        <v>525</v>
      </c>
      <c r="G21" s="4" t="s">
        <v>535</v>
      </c>
      <c r="H21" s="4" t="s">
        <v>123</v>
      </c>
      <c r="I21" s="5" t="s">
        <v>372</v>
      </c>
      <c r="J21" s="28" t="s">
        <v>526</v>
      </c>
      <c r="K21" s="4" t="s">
        <v>534</v>
      </c>
      <c r="L21" s="4" t="s">
        <v>112</v>
      </c>
      <c r="M21" s="4" t="s">
        <v>527</v>
      </c>
      <c r="N21" s="4" t="s">
        <v>246</v>
      </c>
      <c r="O21" s="4" t="s">
        <v>538</v>
      </c>
      <c r="P21" s="38" t="s">
        <v>528</v>
      </c>
      <c r="Q21" s="4" t="s">
        <v>500</v>
      </c>
      <c r="R21" s="4" t="s">
        <v>176</v>
      </c>
      <c r="S21" s="4" t="s">
        <v>530</v>
      </c>
      <c r="T21" s="5" t="s">
        <v>531</v>
      </c>
      <c r="U21" s="57" t="s">
        <v>167</v>
      </c>
      <c r="V21" s="4" t="s">
        <v>259</v>
      </c>
      <c r="W21" s="4" t="s">
        <v>333</v>
      </c>
      <c r="X21" s="5" t="s">
        <v>132</v>
      </c>
      <c r="Y21" s="57" t="s">
        <v>400</v>
      </c>
      <c r="Z21" s="5" t="s">
        <v>546</v>
      </c>
      <c r="AA21" s="66" t="s">
        <v>132</v>
      </c>
      <c r="AC21" s="40" t="s">
        <v>372</v>
      </c>
      <c r="AD21" s="40" t="s">
        <v>527</v>
      </c>
      <c r="AE21" s="40" t="s">
        <v>333</v>
      </c>
      <c r="AF21" s="4" t="s">
        <v>546</v>
      </c>
      <c r="AG21" s="4" t="s">
        <v>548</v>
      </c>
      <c r="AI21" s="3">
        <f t="shared" si="0"/>
        <v>1</v>
      </c>
      <c r="AJ21" s="3">
        <f t="shared" si="1"/>
        <v>1</v>
      </c>
      <c r="AK21" s="3">
        <f t="shared" si="2"/>
        <v>1</v>
      </c>
      <c r="AL21" s="3">
        <f t="shared" si="3"/>
        <v>1</v>
      </c>
      <c r="AM21" s="3">
        <f t="shared" si="4"/>
        <v>0</v>
      </c>
      <c r="AN21" s="3">
        <f t="shared" si="5"/>
        <v>0</v>
      </c>
      <c r="AO21" s="3">
        <f t="shared" si="6"/>
        <v>1</v>
      </c>
      <c r="AP21" s="3">
        <f t="shared" si="7"/>
        <v>1</v>
      </c>
      <c r="AQ21" s="3">
        <f t="shared" si="8"/>
        <v>0</v>
      </c>
      <c r="AR21" s="3">
        <f t="shared" si="9"/>
        <v>0</v>
      </c>
      <c r="AS21" s="3">
        <f t="shared" si="10"/>
        <v>0</v>
      </c>
      <c r="AT21" s="3">
        <f t="shared" si="11"/>
        <v>0</v>
      </c>
      <c r="AU21" s="39">
        <v>0.5</v>
      </c>
      <c r="AV21" s="3">
        <f t="shared" si="12"/>
        <v>0</v>
      </c>
      <c r="AW21" s="3">
        <f t="shared" si="13"/>
        <v>1</v>
      </c>
      <c r="AX21" s="3">
        <f t="shared" si="14"/>
        <v>1</v>
      </c>
      <c r="AY21" s="3">
        <f t="shared" si="15"/>
        <v>1</v>
      </c>
      <c r="AZ21" s="3">
        <f t="shared" si="16"/>
        <v>0</v>
      </c>
      <c r="BA21" s="3">
        <f t="shared" si="17"/>
        <v>1</v>
      </c>
      <c r="BB21" s="3">
        <f t="shared" si="18"/>
        <v>0</v>
      </c>
      <c r="BC21" s="3">
        <f t="shared" si="19"/>
        <v>1</v>
      </c>
      <c r="BD21" s="3">
        <f t="shared" si="20"/>
        <v>0</v>
      </c>
      <c r="BE21" s="3">
        <f t="shared" si="22"/>
        <v>1</v>
      </c>
      <c r="BF21" s="3">
        <f t="shared" si="23"/>
        <v>0</v>
      </c>
      <c r="BH21" s="3" t="e">
        <f t="shared" si="24"/>
        <v>#N/A</v>
      </c>
      <c r="BI21" s="3" t="e">
        <f t="shared" si="25"/>
        <v>#N/A</v>
      </c>
      <c r="BJ21" s="3" t="e">
        <f t="shared" si="26"/>
        <v>#N/A</v>
      </c>
      <c r="BK21" s="3">
        <f t="shared" si="27"/>
        <v>1</v>
      </c>
      <c r="BL21" s="3">
        <f t="shared" si="28"/>
        <v>1</v>
      </c>
    </row>
    <row r="22" spans="1:64" x14ac:dyDescent="0.25">
      <c r="A22" s="8" t="s">
        <v>83</v>
      </c>
      <c r="B22" s="4">
        <f t="shared" si="29"/>
        <v>14.5</v>
      </c>
      <c r="C22" s="5">
        <f t="shared" si="21"/>
        <v>3</v>
      </c>
      <c r="D22" s="28" t="s">
        <v>524</v>
      </c>
      <c r="E22" s="61" t="s">
        <v>131</v>
      </c>
      <c r="F22" s="57" t="s">
        <v>525</v>
      </c>
      <c r="G22" s="4" t="s">
        <v>535</v>
      </c>
      <c r="H22" s="4" t="s">
        <v>532</v>
      </c>
      <c r="I22" s="5" t="s">
        <v>372</v>
      </c>
      <c r="J22" s="28" t="s">
        <v>168</v>
      </c>
      <c r="K22" s="4" t="s">
        <v>534</v>
      </c>
      <c r="L22" s="4" t="s">
        <v>112</v>
      </c>
      <c r="M22" s="4" t="s">
        <v>163</v>
      </c>
      <c r="N22" s="4" t="s">
        <v>246</v>
      </c>
      <c r="O22" s="4" t="s">
        <v>537</v>
      </c>
      <c r="P22" s="38" t="s">
        <v>319</v>
      </c>
      <c r="Q22" s="4" t="s">
        <v>500</v>
      </c>
      <c r="R22" s="4" t="s">
        <v>176</v>
      </c>
      <c r="S22" s="4" t="s">
        <v>530</v>
      </c>
      <c r="T22" s="5" t="s">
        <v>531</v>
      </c>
      <c r="U22" s="57" t="s">
        <v>167</v>
      </c>
      <c r="V22" s="4" t="s">
        <v>259</v>
      </c>
      <c r="W22" s="4" t="s">
        <v>542</v>
      </c>
      <c r="X22" s="5" t="s">
        <v>273</v>
      </c>
      <c r="Y22" s="57" t="s">
        <v>544</v>
      </c>
      <c r="Z22" s="5" t="s">
        <v>545</v>
      </c>
      <c r="AA22" s="66" t="s">
        <v>132</v>
      </c>
      <c r="AC22" s="4" t="s">
        <v>525</v>
      </c>
      <c r="AD22" s="4" t="s">
        <v>532</v>
      </c>
      <c r="AE22" s="40" t="s">
        <v>273</v>
      </c>
      <c r="AF22" s="40" t="s">
        <v>545</v>
      </c>
      <c r="AG22" s="4" t="s">
        <v>548</v>
      </c>
      <c r="AI22" s="3">
        <f t="shared" si="0"/>
        <v>1</v>
      </c>
      <c r="AJ22" s="3">
        <f t="shared" si="1"/>
        <v>1</v>
      </c>
      <c r="AK22" s="3">
        <f t="shared" si="2"/>
        <v>1</v>
      </c>
      <c r="AL22" s="3">
        <f t="shared" si="3"/>
        <v>1</v>
      </c>
      <c r="AM22" s="3">
        <f t="shared" si="4"/>
        <v>1</v>
      </c>
      <c r="AN22" s="3">
        <f t="shared" si="5"/>
        <v>0</v>
      </c>
      <c r="AO22" s="3">
        <f t="shared" si="6"/>
        <v>0</v>
      </c>
      <c r="AP22" s="3">
        <f t="shared" si="7"/>
        <v>1</v>
      </c>
      <c r="AQ22" s="3">
        <f t="shared" si="8"/>
        <v>0</v>
      </c>
      <c r="AR22" s="3">
        <f t="shared" si="9"/>
        <v>1</v>
      </c>
      <c r="AS22" s="3">
        <f t="shared" si="10"/>
        <v>0</v>
      </c>
      <c r="AT22" s="3">
        <f t="shared" si="11"/>
        <v>1</v>
      </c>
      <c r="AU22" s="39">
        <v>0.5</v>
      </c>
      <c r="AV22" s="3">
        <f t="shared" si="12"/>
        <v>0</v>
      </c>
      <c r="AW22" s="3">
        <f t="shared" si="13"/>
        <v>1</v>
      </c>
      <c r="AX22" s="3">
        <f t="shared" si="14"/>
        <v>1</v>
      </c>
      <c r="AY22" s="3">
        <f t="shared" si="15"/>
        <v>1</v>
      </c>
      <c r="AZ22" s="3">
        <f t="shared" si="16"/>
        <v>0</v>
      </c>
      <c r="BA22" s="3">
        <f t="shared" si="17"/>
        <v>1</v>
      </c>
      <c r="BB22" s="3">
        <f t="shared" si="18"/>
        <v>1</v>
      </c>
      <c r="BC22" s="3">
        <f t="shared" si="19"/>
        <v>0</v>
      </c>
      <c r="BD22" s="3">
        <f t="shared" si="20"/>
        <v>1</v>
      </c>
      <c r="BE22" s="3">
        <f t="shared" si="22"/>
        <v>0</v>
      </c>
      <c r="BF22" s="3">
        <f t="shared" si="23"/>
        <v>0</v>
      </c>
      <c r="BH22" s="3">
        <f t="shared" si="24"/>
        <v>1</v>
      </c>
      <c r="BI22" s="3">
        <f t="shared" si="25"/>
        <v>1</v>
      </c>
      <c r="BJ22" s="3" t="e">
        <f t="shared" si="26"/>
        <v>#N/A</v>
      </c>
      <c r="BK22" s="3" t="e">
        <f t="shared" si="27"/>
        <v>#N/A</v>
      </c>
      <c r="BL22" s="3">
        <f t="shared" si="28"/>
        <v>1</v>
      </c>
    </row>
    <row r="23" spans="1:64" x14ac:dyDescent="0.25">
      <c r="A23" s="8" t="s">
        <v>84</v>
      </c>
      <c r="B23" s="4">
        <f t="shared" si="29"/>
        <v>14.5</v>
      </c>
      <c r="C23" s="5">
        <f t="shared" si="21"/>
        <v>3</v>
      </c>
      <c r="D23" s="28" t="s">
        <v>524</v>
      </c>
      <c r="E23" s="61" t="s">
        <v>536</v>
      </c>
      <c r="F23" s="57" t="s">
        <v>525</v>
      </c>
      <c r="G23" s="4" t="s">
        <v>535</v>
      </c>
      <c r="H23" s="4" t="s">
        <v>532</v>
      </c>
      <c r="I23" s="5" t="s">
        <v>533</v>
      </c>
      <c r="J23" s="28" t="s">
        <v>526</v>
      </c>
      <c r="K23" s="4" t="s">
        <v>534</v>
      </c>
      <c r="L23" s="4" t="s">
        <v>112</v>
      </c>
      <c r="M23" s="4" t="s">
        <v>527</v>
      </c>
      <c r="N23" s="4" t="s">
        <v>246</v>
      </c>
      <c r="O23" s="4" t="s">
        <v>537</v>
      </c>
      <c r="P23" s="38" t="s">
        <v>528</v>
      </c>
      <c r="Q23" s="4" t="s">
        <v>170</v>
      </c>
      <c r="R23" s="4" t="s">
        <v>176</v>
      </c>
      <c r="S23" s="4" t="s">
        <v>530</v>
      </c>
      <c r="T23" s="5" t="s">
        <v>396</v>
      </c>
      <c r="U23" s="57" t="s">
        <v>541</v>
      </c>
      <c r="V23" s="4" t="s">
        <v>339</v>
      </c>
      <c r="W23" s="4" t="s">
        <v>542</v>
      </c>
      <c r="X23" s="5" t="s">
        <v>132</v>
      </c>
      <c r="Y23" s="57" t="s">
        <v>400</v>
      </c>
      <c r="Z23" s="5" t="s">
        <v>545</v>
      </c>
      <c r="AA23" s="66" t="s">
        <v>132</v>
      </c>
      <c r="AC23" s="4" t="s">
        <v>532</v>
      </c>
      <c r="AD23" s="4" t="s">
        <v>535</v>
      </c>
      <c r="AE23" s="40" t="s">
        <v>339</v>
      </c>
      <c r="AF23" s="40" t="s">
        <v>545</v>
      </c>
      <c r="AG23" s="4" t="s">
        <v>548</v>
      </c>
      <c r="AI23" s="3">
        <f t="shared" si="0"/>
        <v>1</v>
      </c>
      <c r="AJ23" s="3">
        <f t="shared" si="1"/>
        <v>0</v>
      </c>
      <c r="AK23" s="3">
        <f t="shared" si="2"/>
        <v>1</v>
      </c>
      <c r="AL23" s="3">
        <f t="shared" si="3"/>
        <v>1</v>
      </c>
      <c r="AM23" s="3">
        <f t="shared" si="4"/>
        <v>1</v>
      </c>
      <c r="AN23" s="3">
        <f t="shared" si="5"/>
        <v>1</v>
      </c>
      <c r="AO23" s="3">
        <f t="shared" si="6"/>
        <v>1</v>
      </c>
      <c r="AP23" s="3">
        <f t="shared" si="7"/>
        <v>1</v>
      </c>
      <c r="AQ23" s="3">
        <f t="shared" si="8"/>
        <v>0</v>
      </c>
      <c r="AR23" s="3">
        <f t="shared" si="9"/>
        <v>0</v>
      </c>
      <c r="AS23" s="3">
        <f t="shared" si="10"/>
        <v>0</v>
      </c>
      <c r="AT23" s="3">
        <f t="shared" si="11"/>
        <v>1</v>
      </c>
      <c r="AU23" s="39">
        <v>0.5</v>
      </c>
      <c r="AV23" s="3">
        <f t="shared" si="12"/>
        <v>1</v>
      </c>
      <c r="AW23" s="3">
        <f t="shared" si="13"/>
        <v>1</v>
      </c>
      <c r="AX23" s="3">
        <f t="shared" si="14"/>
        <v>1</v>
      </c>
      <c r="AY23" s="3">
        <f t="shared" si="15"/>
        <v>0</v>
      </c>
      <c r="AZ23" s="3">
        <f t="shared" si="16"/>
        <v>1</v>
      </c>
      <c r="BA23" s="3">
        <f t="shared" si="17"/>
        <v>0</v>
      </c>
      <c r="BB23" s="3">
        <f t="shared" si="18"/>
        <v>1</v>
      </c>
      <c r="BC23" s="3">
        <f t="shared" si="19"/>
        <v>1</v>
      </c>
      <c r="BD23" s="3">
        <f t="shared" si="20"/>
        <v>0</v>
      </c>
      <c r="BE23" s="3">
        <f t="shared" si="22"/>
        <v>0</v>
      </c>
      <c r="BF23" s="3">
        <f t="shared" si="23"/>
        <v>0</v>
      </c>
      <c r="BH23" s="3">
        <f t="shared" si="24"/>
        <v>1</v>
      </c>
      <c r="BI23" s="3">
        <f t="shared" si="25"/>
        <v>1</v>
      </c>
      <c r="BJ23" s="3" t="e">
        <f t="shared" si="26"/>
        <v>#N/A</v>
      </c>
      <c r="BK23" s="3" t="e">
        <f t="shared" si="27"/>
        <v>#N/A</v>
      </c>
      <c r="BL23" s="3">
        <f t="shared" si="28"/>
        <v>1</v>
      </c>
    </row>
    <row r="24" spans="1:64" x14ac:dyDescent="0.25">
      <c r="A24" s="8" t="s">
        <v>85</v>
      </c>
      <c r="B24" s="4">
        <f t="shared" si="29"/>
        <v>14.5</v>
      </c>
      <c r="C24" s="5">
        <f t="shared" si="21"/>
        <v>2</v>
      </c>
      <c r="D24" s="28" t="s">
        <v>524</v>
      </c>
      <c r="E24" s="61" t="s">
        <v>131</v>
      </c>
      <c r="F24" s="57" t="s">
        <v>487</v>
      </c>
      <c r="G24" s="4" t="s">
        <v>535</v>
      </c>
      <c r="H24" s="4" t="s">
        <v>123</v>
      </c>
      <c r="I24" s="5" t="s">
        <v>533</v>
      </c>
      <c r="J24" s="28" t="s">
        <v>526</v>
      </c>
      <c r="K24" s="4" t="s">
        <v>534</v>
      </c>
      <c r="L24" s="4" t="s">
        <v>112</v>
      </c>
      <c r="M24" s="4" t="s">
        <v>527</v>
      </c>
      <c r="N24" s="4" t="s">
        <v>246</v>
      </c>
      <c r="O24" s="4" t="s">
        <v>537</v>
      </c>
      <c r="P24" s="38" t="s">
        <v>528</v>
      </c>
      <c r="Q24" s="4" t="s">
        <v>170</v>
      </c>
      <c r="R24" s="4" t="s">
        <v>529</v>
      </c>
      <c r="S24" s="4" t="s">
        <v>530</v>
      </c>
      <c r="T24" s="5" t="s">
        <v>531</v>
      </c>
      <c r="U24" s="57" t="s">
        <v>167</v>
      </c>
      <c r="V24" s="4" t="s">
        <v>259</v>
      </c>
      <c r="W24" s="4" t="s">
        <v>542</v>
      </c>
      <c r="X24" s="5" t="s">
        <v>273</v>
      </c>
      <c r="Y24" s="57" t="s">
        <v>544</v>
      </c>
      <c r="Z24" s="5" t="s">
        <v>546</v>
      </c>
      <c r="AA24" s="66" t="s">
        <v>132</v>
      </c>
      <c r="AC24" s="40" t="s">
        <v>123</v>
      </c>
      <c r="AD24" s="40" t="s">
        <v>529</v>
      </c>
      <c r="AE24" s="4" t="s">
        <v>542</v>
      </c>
      <c r="AF24" s="4" t="s">
        <v>544</v>
      </c>
      <c r="AG24" s="40" t="s">
        <v>132</v>
      </c>
      <c r="AI24" s="3">
        <f t="shared" si="0"/>
        <v>1</v>
      </c>
      <c r="AJ24" s="3">
        <f t="shared" si="1"/>
        <v>1</v>
      </c>
      <c r="AK24" s="3">
        <f t="shared" si="2"/>
        <v>0</v>
      </c>
      <c r="AL24" s="3">
        <f t="shared" si="3"/>
        <v>1</v>
      </c>
      <c r="AM24" s="3">
        <f t="shared" si="4"/>
        <v>0</v>
      </c>
      <c r="AN24" s="3">
        <f t="shared" si="5"/>
        <v>1</v>
      </c>
      <c r="AO24" s="3">
        <f t="shared" si="6"/>
        <v>1</v>
      </c>
      <c r="AP24" s="3">
        <f t="shared" si="7"/>
        <v>1</v>
      </c>
      <c r="AQ24" s="3">
        <f t="shared" si="8"/>
        <v>0</v>
      </c>
      <c r="AR24" s="3">
        <f t="shared" si="9"/>
        <v>0</v>
      </c>
      <c r="AS24" s="3">
        <f t="shared" si="10"/>
        <v>0</v>
      </c>
      <c r="AT24" s="3">
        <f t="shared" si="11"/>
        <v>1</v>
      </c>
      <c r="AU24" s="39">
        <v>0.5</v>
      </c>
      <c r="AV24" s="3">
        <f t="shared" si="12"/>
        <v>1</v>
      </c>
      <c r="AW24" s="3">
        <f t="shared" si="13"/>
        <v>0</v>
      </c>
      <c r="AX24" s="3">
        <f t="shared" si="14"/>
        <v>1</v>
      </c>
      <c r="AY24" s="3">
        <f t="shared" si="15"/>
        <v>1</v>
      </c>
      <c r="AZ24" s="3">
        <f t="shared" si="16"/>
        <v>0</v>
      </c>
      <c r="BA24" s="3">
        <f t="shared" si="17"/>
        <v>1</v>
      </c>
      <c r="BB24" s="3">
        <f t="shared" si="18"/>
        <v>1</v>
      </c>
      <c r="BC24" s="3">
        <f t="shared" si="19"/>
        <v>0</v>
      </c>
      <c r="BD24" s="3">
        <f t="shared" si="20"/>
        <v>1</v>
      </c>
      <c r="BE24" s="3">
        <f t="shared" si="22"/>
        <v>1</v>
      </c>
      <c r="BF24" s="3">
        <f t="shared" si="23"/>
        <v>0</v>
      </c>
      <c r="BH24" s="3" t="e">
        <f t="shared" si="24"/>
        <v>#N/A</v>
      </c>
      <c r="BI24" s="3" t="e">
        <f t="shared" si="25"/>
        <v>#N/A</v>
      </c>
      <c r="BJ24" s="3">
        <f t="shared" si="26"/>
        <v>1</v>
      </c>
      <c r="BK24" s="3">
        <f t="shared" si="27"/>
        <v>1</v>
      </c>
      <c r="BL24" s="3" t="e">
        <f t="shared" si="28"/>
        <v>#N/A</v>
      </c>
    </row>
    <row r="25" spans="1:64" x14ac:dyDescent="0.25">
      <c r="A25" s="8" t="s">
        <v>86</v>
      </c>
      <c r="B25" s="4">
        <f t="shared" si="29"/>
        <v>11.5</v>
      </c>
      <c r="C25" s="5">
        <f t="shared" si="21"/>
        <v>2</v>
      </c>
      <c r="D25" s="28" t="s">
        <v>524</v>
      </c>
      <c r="E25" s="61" t="s">
        <v>131</v>
      </c>
      <c r="F25" s="57" t="s">
        <v>525</v>
      </c>
      <c r="G25" s="4" t="s">
        <v>241</v>
      </c>
      <c r="H25" s="4" t="s">
        <v>532</v>
      </c>
      <c r="I25" s="5" t="s">
        <v>372</v>
      </c>
      <c r="J25" s="28" t="s">
        <v>168</v>
      </c>
      <c r="K25" s="4" t="s">
        <v>534</v>
      </c>
      <c r="L25" s="4" t="s">
        <v>112</v>
      </c>
      <c r="M25" s="4" t="s">
        <v>163</v>
      </c>
      <c r="N25" s="4" t="s">
        <v>246</v>
      </c>
      <c r="O25" s="4" t="s">
        <v>537</v>
      </c>
      <c r="P25" s="38" t="s">
        <v>319</v>
      </c>
      <c r="Q25" s="4" t="s">
        <v>500</v>
      </c>
      <c r="R25" s="4" t="s">
        <v>529</v>
      </c>
      <c r="S25" s="4" t="s">
        <v>162</v>
      </c>
      <c r="T25" s="5" t="s">
        <v>531</v>
      </c>
      <c r="U25" s="57" t="s">
        <v>541</v>
      </c>
      <c r="V25" s="4" t="s">
        <v>339</v>
      </c>
      <c r="W25" s="4" t="s">
        <v>333</v>
      </c>
      <c r="X25" s="5" t="s">
        <v>132</v>
      </c>
      <c r="Y25" s="57" t="s">
        <v>544</v>
      </c>
      <c r="Z25" s="5" t="s">
        <v>545</v>
      </c>
      <c r="AA25" s="66" t="s">
        <v>132</v>
      </c>
      <c r="AC25" s="4" t="s">
        <v>525</v>
      </c>
      <c r="AD25" s="40" t="s">
        <v>112</v>
      </c>
      <c r="AE25" s="40" t="s">
        <v>339</v>
      </c>
      <c r="AF25" s="4" t="s">
        <v>544</v>
      </c>
      <c r="AG25" s="40" t="s">
        <v>132</v>
      </c>
      <c r="AI25" s="3">
        <f t="shared" si="0"/>
        <v>1</v>
      </c>
      <c r="AJ25" s="3">
        <f t="shared" si="1"/>
        <v>1</v>
      </c>
      <c r="AK25" s="3">
        <f t="shared" si="2"/>
        <v>1</v>
      </c>
      <c r="AL25" s="3">
        <f t="shared" si="3"/>
        <v>0</v>
      </c>
      <c r="AM25" s="3">
        <f t="shared" si="4"/>
        <v>1</v>
      </c>
      <c r="AN25" s="3">
        <f t="shared" si="5"/>
        <v>0</v>
      </c>
      <c r="AO25" s="3">
        <f t="shared" si="6"/>
        <v>0</v>
      </c>
      <c r="AP25" s="3">
        <f t="shared" si="7"/>
        <v>1</v>
      </c>
      <c r="AQ25" s="3">
        <f t="shared" si="8"/>
        <v>0</v>
      </c>
      <c r="AR25" s="3">
        <f t="shared" si="9"/>
        <v>1</v>
      </c>
      <c r="AS25" s="3">
        <f t="shared" si="10"/>
        <v>0</v>
      </c>
      <c r="AT25" s="3">
        <f t="shared" si="11"/>
        <v>1</v>
      </c>
      <c r="AU25" s="39">
        <v>0.5</v>
      </c>
      <c r="AV25" s="3">
        <f t="shared" si="12"/>
        <v>0</v>
      </c>
      <c r="AW25" s="3">
        <f t="shared" si="13"/>
        <v>0</v>
      </c>
      <c r="AX25" s="3">
        <f t="shared" si="14"/>
        <v>0</v>
      </c>
      <c r="AY25" s="3">
        <f t="shared" si="15"/>
        <v>1</v>
      </c>
      <c r="AZ25" s="3">
        <f t="shared" si="16"/>
        <v>1</v>
      </c>
      <c r="BA25" s="3">
        <f t="shared" si="17"/>
        <v>0</v>
      </c>
      <c r="BB25" s="3">
        <f t="shared" si="18"/>
        <v>0</v>
      </c>
      <c r="BC25" s="3">
        <f t="shared" si="19"/>
        <v>1</v>
      </c>
      <c r="BD25" s="3">
        <f t="shared" si="20"/>
        <v>1</v>
      </c>
      <c r="BE25" s="3">
        <f t="shared" si="22"/>
        <v>0</v>
      </c>
      <c r="BF25" s="3">
        <f t="shared" si="23"/>
        <v>0</v>
      </c>
      <c r="BH25" s="3">
        <f t="shared" si="24"/>
        <v>1</v>
      </c>
      <c r="BI25" s="3" t="e">
        <f t="shared" si="25"/>
        <v>#N/A</v>
      </c>
      <c r="BJ25" s="3" t="e">
        <f t="shared" si="26"/>
        <v>#N/A</v>
      </c>
      <c r="BK25" s="3">
        <f t="shared" si="27"/>
        <v>1</v>
      </c>
      <c r="BL25" s="3" t="e">
        <f t="shared" si="28"/>
        <v>#N/A</v>
      </c>
    </row>
    <row r="26" spans="1:64" x14ac:dyDescent="0.25">
      <c r="A26" s="8" t="s">
        <v>224</v>
      </c>
      <c r="B26" s="4">
        <f t="shared" si="29"/>
        <v>14.5</v>
      </c>
      <c r="C26" s="5">
        <f t="shared" si="21"/>
        <v>2</v>
      </c>
      <c r="D26" s="28" t="s">
        <v>524</v>
      </c>
      <c r="E26" s="61" t="s">
        <v>131</v>
      </c>
      <c r="F26" s="57" t="s">
        <v>487</v>
      </c>
      <c r="G26" s="4" t="s">
        <v>535</v>
      </c>
      <c r="H26" s="4" t="s">
        <v>532</v>
      </c>
      <c r="I26" s="5" t="s">
        <v>372</v>
      </c>
      <c r="J26" s="28" t="s">
        <v>526</v>
      </c>
      <c r="K26" s="4" t="s">
        <v>534</v>
      </c>
      <c r="L26" s="4" t="s">
        <v>112</v>
      </c>
      <c r="M26" s="4" t="s">
        <v>527</v>
      </c>
      <c r="N26" s="4" t="s">
        <v>266</v>
      </c>
      <c r="O26" s="4" t="s">
        <v>537</v>
      </c>
      <c r="P26" s="38" t="s">
        <v>528</v>
      </c>
      <c r="Q26" s="4" t="s">
        <v>170</v>
      </c>
      <c r="R26" s="4" t="s">
        <v>529</v>
      </c>
      <c r="S26" s="4" t="s">
        <v>530</v>
      </c>
      <c r="T26" s="5" t="s">
        <v>531</v>
      </c>
      <c r="U26" s="57" t="s">
        <v>167</v>
      </c>
      <c r="V26" s="4" t="s">
        <v>259</v>
      </c>
      <c r="W26" s="4" t="s">
        <v>333</v>
      </c>
      <c r="X26" s="5" t="s">
        <v>273</v>
      </c>
      <c r="Y26" s="57" t="s">
        <v>400</v>
      </c>
      <c r="Z26" s="5" t="s">
        <v>546</v>
      </c>
      <c r="AA26" s="66" t="s">
        <v>548</v>
      </c>
      <c r="AC26" s="40" t="s">
        <v>372</v>
      </c>
      <c r="AD26" s="4" t="s">
        <v>131</v>
      </c>
      <c r="AE26" s="40" t="s">
        <v>273</v>
      </c>
      <c r="AF26" s="40" t="s">
        <v>400</v>
      </c>
      <c r="AG26" s="4" t="s">
        <v>548</v>
      </c>
      <c r="AI26" s="3">
        <f t="shared" si="0"/>
        <v>1</v>
      </c>
      <c r="AJ26" s="3">
        <f t="shared" si="1"/>
        <v>1</v>
      </c>
      <c r="AK26" s="3">
        <f t="shared" si="2"/>
        <v>0</v>
      </c>
      <c r="AL26" s="3">
        <f t="shared" si="3"/>
        <v>1</v>
      </c>
      <c r="AM26" s="3">
        <f t="shared" si="4"/>
        <v>1</v>
      </c>
      <c r="AN26" s="3">
        <f t="shared" si="5"/>
        <v>0</v>
      </c>
      <c r="AO26" s="3">
        <f t="shared" si="6"/>
        <v>1</v>
      </c>
      <c r="AP26" s="3">
        <f t="shared" si="7"/>
        <v>1</v>
      </c>
      <c r="AQ26" s="3">
        <f t="shared" si="8"/>
        <v>0</v>
      </c>
      <c r="AR26" s="3">
        <f t="shared" si="9"/>
        <v>0</v>
      </c>
      <c r="AS26" s="3">
        <f t="shared" si="10"/>
        <v>1</v>
      </c>
      <c r="AT26" s="3">
        <f t="shared" si="11"/>
        <v>1</v>
      </c>
      <c r="AU26" s="39">
        <v>0.5</v>
      </c>
      <c r="AV26" s="3">
        <f t="shared" si="12"/>
        <v>1</v>
      </c>
      <c r="AW26" s="3">
        <f t="shared" si="13"/>
        <v>0</v>
      </c>
      <c r="AX26" s="3">
        <f t="shared" si="14"/>
        <v>1</v>
      </c>
      <c r="AY26" s="3">
        <f t="shared" si="15"/>
        <v>1</v>
      </c>
      <c r="AZ26" s="3">
        <f t="shared" si="16"/>
        <v>0</v>
      </c>
      <c r="BA26" s="3">
        <f t="shared" si="17"/>
        <v>1</v>
      </c>
      <c r="BB26" s="3">
        <f t="shared" si="18"/>
        <v>0</v>
      </c>
      <c r="BC26" s="3">
        <f t="shared" si="19"/>
        <v>0</v>
      </c>
      <c r="BD26" s="3">
        <f t="shared" si="20"/>
        <v>0</v>
      </c>
      <c r="BE26" s="3">
        <f t="shared" si="22"/>
        <v>1</v>
      </c>
      <c r="BF26" s="3">
        <f t="shared" si="23"/>
        <v>1</v>
      </c>
      <c r="BH26" s="3" t="e">
        <f t="shared" si="24"/>
        <v>#N/A</v>
      </c>
      <c r="BI26" s="3">
        <f t="shared" si="25"/>
        <v>1</v>
      </c>
      <c r="BJ26" s="3" t="e">
        <f t="shared" si="26"/>
        <v>#N/A</v>
      </c>
      <c r="BK26" s="3" t="e">
        <f t="shared" si="27"/>
        <v>#N/A</v>
      </c>
      <c r="BL26" s="3">
        <f t="shared" si="28"/>
        <v>1</v>
      </c>
    </row>
    <row r="27" spans="1:64" x14ac:dyDescent="0.25">
      <c r="A27" s="8" t="s">
        <v>79</v>
      </c>
      <c r="B27" s="4">
        <f t="shared" si="29"/>
        <v>11.5</v>
      </c>
      <c r="C27" s="5">
        <f t="shared" si="21"/>
        <v>4</v>
      </c>
      <c r="D27" s="28" t="s">
        <v>524</v>
      </c>
      <c r="E27" s="61" t="s">
        <v>131</v>
      </c>
      <c r="F27" s="57" t="s">
        <v>487</v>
      </c>
      <c r="G27" s="4" t="s">
        <v>535</v>
      </c>
      <c r="H27" s="4" t="s">
        <v>532</v>
      </c>
      <c r="I27" s="5" t="s">
        <v>372</v>
      </c>
      <c r="J27" s="28" t="s">
        <v>526</v>
      </c>
      <c r="K27" s="4" t="s">
        <v>534</v>
      </c>
      <c r="L27" s="4" t="s">
        <v>112</v>
      </c>
      <c r="M27" s="4" t="s">
        <v>527</v>
      </c>
      <c r="N27" s="4" t="s">
        <v>246</v>
      </c>
      <c r="O27" s="4" t="s">
        <v>139</v>
      </c>
      <c r="P27" s="38" t="s">
        <v>528</v>
      </c>
      <c r="Q27" s="4" t="s">
        <v>500</v>
      </c>
      <c r="R27" s="4" t="s">
        <v>529</v>
      </c>
      <c r="S27" s="4" t="s">
        <v>530</v>
      </c>
      <c r="T27" s="5" t="s">
        <v>531</v>
      </c>
      <c r="U27" s="57" t="s">
        <v>139</v>
      </c>
      <c r="V27" s="4" t="s">
        <v>139</v>
      </c>
      <c r="W27" s="4" t="s">
        <v>139</v>
      </c>
      <c r="X27" s="5" t="s">
        <v>139</v>
      </c>
      <c r="Y27" s="57" t="s">
        <v>544</v>
      </c>
      <c r="Z27" s="5" t="s">
        <v>546</v>
      </c>
      <c r="AA27" s="66" t="s">
        <v>548</v>
      </c>
      <c r="AC27" s="4" t="s">
        <v>532</v>
      </c>
      <c r="AD27" s="4" t="s">
        <v>531</v>
      </c>
      <c r="AE27" s="40" t="s">
        <v>139</v>
      </c>
      <c r="AF27" s="4" t="s">
        <v>544</v>
      </c>
      <c r="AG27" s="4" t="s">
        <v>548</v>
      </c>
      <c r="AI27" s="3">
        <f t="shared" si="0"/>
        <v>1</v>
      </c>
      <c r="AJ27" s="3">
        <f t="shared" si="1"/>
        <v>1</v>
      </c>
      <c r="AK27" s="3">
        <f t="shared" si="2"/>
        <v>0</v>
      </c>
      <c r="AL27" s="3">
        <f t="shared" si="3"/>
        <v>1</v>
      </c>
      <c r="AM27" s="3">
        <f t="shared" si="4"/>
        <v>1</v>
      </c>
      <c r="AN27" s="3">
        <f t="shared" si="5"/>
        <v>0</v>
      </c>
      <c r="AO27" s="3">
        <f t="shared" si="6"/>
        <v>1</v>
      </c>
      <c r="AP27" s="3">
        <f t="shared" si="7"/>
        <v>1</v>
      </c>
      <c r="AQ27" s="3">
        <f t="shared" si="8"/>
        <v>0</v>
      </c>
      <c r="AR27" s="3">
        <f t="shared" si="9"/>
        <v>0</v>
      </c>
      <c r="AS27" s="3">
        <f t="shared" si="10"/>
        <v>0</v>
      </c>
      <c r="AT27" s="3">
        <f t="shared" si="11"/>
        <v>0</v>
      </c>
      <c r="AU27" s="39">
        <v>0.5</v>
      </c>
      <c r="AV27" s="3">
        <f t="shared" si="12"/>
        <v>0</v>
      </c>
      <c r="AW27" s="3">
        <f t="shared" si="13"/>
        <v>0</v>
      </c>
      <c r="AX27" s="3">
        <f t="shared" si="14"/>
        <v>1</v>
      </c>
      <c r="AY27" s="3">
        <f t="shared" si="15"/>
        <v>1</v>
      </c>
      <c r="AZ27" s="3">
        <f t="shared" si="16"/>
        <v>0</v>
      </c>
      <c r="BA27" s="3">
        <f t="shared" si="17"/>
        <v>0</v>
      </c>
      <c r="BB27" s="3">
        <f t="shared" si="18"/>
        <v>0</v>
      </c>
      <c r="BC27" s="3">
        <f t="shared" si="19"/>
        <v>0</v>
      </c>
      <c r="BD27" s="3">
        <f t="shared" si="20"/>
        <v>1</v>
      </c>
      <c r="BE27" s="3">
        <f t="shared" si="22"/>
        <v>1</v>
      </c>
      <c r="BF27" s="3">
        <f t="shared" si="23"/>
        <v>1</v>
      </c>
      <c r="BH27" s="3">
        <f t="shared" si="24"/>
        <v>1</v>
      </c>
      <c r="BI27" s="3">
        <f t="shared" si="25"/>
        <v>1</v>
      </c>
      <c r="BJ27" s="3" t="e">
        <f t="shared" si="26"/>
        <v>#N/A</v>
      </c>
      <c r="BK27" s="3">
        <f t="shared" si="27"/>
        <v>1</v>
      </c>
      <c r="BL27" s="3">
        <f t="shared" si="28"/>
        <v>1</v>
      </c>
    </row>
    <row r="28" spans="1:64" x14ac:dyDescent="0.25">
      <c r="A28" s="8" t="s">
        <v>62</v>
      </c>
      <c r="B28" s="4">
        <f t="shared" si="29"/>
        <v>12.5</v>
      </c>
      <c r="C28" s="5">
        <f t="shared" si="21"/>
        <v>4</v>
      </c>
      <c r="D28" s="28" t="s">
        <v>524</v>
      </c>
      <c r="E28" s="61" t="s">
        <v>131</v>
      </c>
      <c r="F28" s="57" t="s">
        <v>525</v>
      </c>
      <c r="G28" s="4" t="s">
        <v>535</v>
      </c>
      <c r="H28" s="4" t="s">
        <v>532</v>
      </c>
      <c r="I28" s="5" t="s">
        <v>372</v>
      </c>
      <c r="J28" s="28" t="s">
        <v>526</v>
      </c>
      <c r="K28" s="4" t="s">
        <v>534</v>
      </c>
      <c r="L28" s="4" t="s">
        <v>112</v>
      </c>
      <c r="M28" s="4" t="s">
        <v>527</v>
      </c>
      <c r="N28" s="4" t="s">
        <v>246</v>
      </c>
      <c r="O28" s="4" t="s">
        <v>139</v>
      </c>
      <c r="P28" s="38" t="s">
        <v>528</v>
      </c>
      <c r="Q28" s="4" t="s">
        <v>500</v>
      </c>
      <c r="R28" s="4" t="s">
        <v>529</v>
      </c>
      <c r="S28" s="4" t="s">
        <v>530</v>
      </c>
      <c r="T28" s="5" t="s">
        <v>531</v>
      </c>
      <c r="U28" s="57" t="s">
        <v>139</v>
      </c>
      <c r="V28" s="4" t="s">
        <v>139</v>
      </c>
      <c r="W28" s="4" t="s">
        <v>139</v>
      </c>
      <c r="X28" s="5" t="s">
        <v>139</v>
      </c>
      <c r="Y28" s="57" t="s">
        <v>544</v>
      </c>
      <c r="Z28" s="5" t="s">
        <v>546</v>
      </c>
      <c r="AA28" s="66" t="s">
        <v>548</v>
      </c>
      <c r="AC28" s="4" t="s">
        <v>532</v>
      </c>
      <c r="AD28" s="4" t="s">
        <v>531</v>
      </c>
      <c r="AE28" s="40" t="s">
        <v>139</v>
      </c>
      <c r="AF28" s="4" t="s">
        <v>546</v>
      </c>
      <c r="AG28" s="4" t="s">
        <v>548</v>
      </c>
      <c r="AI28" s="3">
        <f t="shared" si="0"/>
        <v>1</v>
      </c>
      <c r="AJ28" s="3">
        <f t="shared" si="1"/>
        <v>1</v>
      </c>
      <c r="AK28" s="3">
        <f t="shared" si="2"/>
        <v>1</v>
      </c>
      <c r="AL28" s="3">
        <f t="shared" si="3"/>
        <v>1</v>
      </c>
      <c r="AM28" s="3">
        <f t="shared" si="4"/>
        <v>1</v>
      </c>
      <c r="AN28" s="3">
        <f t="shared" si="5"/>
        <v>0</v>
      </c>
      <c r="AO28" s="3">
        <f t="shared" si="6"/>
        <v>1</v>
      </c>
      <c r="AP28" s="3">
        <f t="shared" si="7"/>
        <v>1</v>
      </c>
      <c r="AQ28" s="3">
        <f t="shared" si="8"/>
        <v>0</v>
      </c>
      <c r="AR28" s="3">
        <f t="shared" si="9"/>
        <v>0</v>
      </c>
      <c r="AS28" s="3">
        <f t="shared" si="10"/>
        <v>0</v>
      </c>
      <c r="AT28" s="3">
        <f t="shared" si="11"/>
        <v>0</v>
      </c>
      <c r="AU28" s="39">
        <v>0.5</v>
      </c>
      <c r="AV28" s="3">
        <f t="shared" si="12"/>
        <v>0</v>
      </c>
      <c r="AW28" s="3">
        <f t="shared" si="13"/>
        <v>0</v>
      </c>
      <c r="AX28" s="3">
        <f t="shared" si="14"/>
        <v>1</v>
      </c>
      <c r="AY28" s="3">
        <f t="shared" si="15"/>
        <v>1</v>
      </c>
      <c r="AZ28" s="3">
        <f t="shared" si="16"/>
        <v>0</v>
      </c>
      <c r="BA28" s="3">
        <f t="shared" si="17"/>
        <v>0</v>
      </c>
      <c r="BB28" s="3">
        <f t="shared" si="18"/>
        <v>0</v>
      </c>
      <c r="BC28" s="3">
        <f t="shared" si="19"/>
        <v>0</v>
      </c>
      <c r="BD28" s="3">
        <f t="shared" si="20"/>
        <v>1</v>
      </c>
      <c r="BE28" s="3">
        <f t="shared" si="22"/>
        <v>1</v>
      </c>
      <c r="BF28" s="3">
        <f t="shared" si="23"/>
        <v>1</v>
      </c>
      <c r="BH28" s="3">
        <f t="shared" si="24"/>
        <v>1</v>
      </c>
      <c r="BI28" s="3">
        <f t="shared" si="25"/>
        <v>1</v>
      </c>
      <c r="BJ28" s="3" t="e">
        <f t="shared" si="26"/>
        <v>#N/A</v>
      </c>
      <c r="BK28" s="3">
        <f t="shared" si="27"/>
        <v>1</v>
      </c>
      <c r="BL28" s="3">
        <f t="shared" si="28"/>
        <v>1</v>
      </c>
    </row>
    <row r="29" spans="1:64" x14ac:dyDescent="0.25">
      <c r="A29" s="8" t="s">
        <v>67</v>
      </c>
      <c r="B29" s="4">
        <f t="shared" si="29"/>
        <v>11.5</v>
      </c>
      <c r="C29" s="5">
        <f t="shared" si="21"/>
        <v>2</v>
      </c>
      <c r="D29" s="28" t="s">
        <v>125</v>
      </c>
      <c r="E29" s="61" t="s">
        <v>131</v>
      </c>
      <c r="F29" s="57" t="s">
        <v>525</v>
      </c>
      <c r="G29" s="4" t="s">
        <v>535</v>
      </c>
      <c r="H29" s="4" t="s">
        <v>532</v>
      </c>
      <c r="I29" s="5" t="s">
        <v>372</v>
      </c>
      <c r="J29" s="28" t="s">
        <v>526</v>
      </c>
      <c r="K29" s="4" t="s">
        <v>534</v>
      </c>
      <c r="L29" s="4" t="s">
        <v>112</v>
      </c>
      <c r="M29" s="4" t="s">
        <v>527</v>
      </c>
      <c r="N29" s="4" t="s">
        <v>246</v>
      </c>
      <c r="O29" s="4" t="s">
        <v>537</v>
      </c>
      <c r="P29" s="38" t="s">
        <v>528</v>
      </c>
      <c r="Q29" s="4" t="s">
        <v>500</v>
      </c>
      <c r="R29" s="4" t="s">
        <v>529</v>
      </c>
      <c r="S29" s="4" t="s">
        <v>530</v>
      </c>
      <c r="T29" s="5" t="s">
        <v>531</v>
      </c>
      <c r="U29" s="57" t="s">
        <v>167</v>
      </c>
      <c r="V29" s="4" t="s">
        <v>259</v>
      </c>
      <c r="W29" s="4" t="s">
        <v>333</v>
      </c>
      <c r="X29" s="5" t="s">
        <v>273</v>
      </c>
      <c r="Y29" s="57" t="s">
        <v>544</v>
      </c>
      <c r="Z29" s="5" t="s">
        <v>545</v>
      </c>
      <c r="AA29" s="66" t="s">
        <v>132</v>
      </c>
      <c r="AC29" s="4" t="s">
        <v>532</v>
      </c>
      <c r="AD29" s="4" t="s">
        <v>530</v>
      </c>
      <c r="AE29" s="40" t="s">
        <v>273</v>
      </c>
      <c r="AF29" s="40" t="s">
        <v>545</v>
      </c>
      <c r="AG29" s="40" t="s">
        <v>132</v>
      </c>
      <c r="AI29" s="3">
        <f t="shared" si="0"/>
        <v>0</v>
      </c>
      <c r="AJ29" s="3">
        <f t="shared" si="1"/>
        <v>1</v>
      </c>
      <c r="AK29" s="3">
        <f t="shared" si="2"/>
        <v>1</v>
      </c>
      <c r="AL29" s="3">
        <f t="shared" si="3"/>
        <v>1</v>
      </c>
      <c r="AM29" s="3">
        <f t="shared" si="4"/>
        <v>1</v>
      </c>
      <c r="AN29" s="3">
        <f t="shared" si="5"/>
        <v>0</v>
      </c>
      <c r="AO29" s="3">
        <f t="shared" si="6"/>
        <v>1</v>
      </c>
      <c r="AP29" s="3">
        <f t="shared" si="7"/>
        <v>1</v>
      </c>
      <c r="AQ29" s="3">
        <f t="shared" si="8"/>
        <v>0</v>
      </c>
      <c r="AR29" s="3">
        <f t="shared" si="9"/>
        <v>0</v>
      </c>
      <c r="AS29" s="3">
        <f t="shared" si="10"/>
        <v>0</v>
      </c>
      <c r="AT29" s="3">
        <f t="shared" si="11"/>
        <v>1</v>
      </c>
      <c r="AU29" s="39">
        <v>0.5</v>
      </c>
      <c r="AV29" s="3">
        <f t="shared" si="12"/>
        <v>0</v>
      </c>
      <c r="AW29" s="3">
        <f t="shared" si="13"/>
        <v>0</v>
      </c>
      <c r="AX29" s="3">
        <f t="shared" si="14"/>
        <v>1</v>
      </c>
      <c r="AY29" s="3">
        <f t="shared" si="15"/>
        <v>1</v>
      </c>
      <c r="AZ29" s="3">
        <f t="shared" si="16"/>
        <v>0</v>
      </c>
      <c r="BA29" s="3">
        <f t="shared" si="17"/>
        <v>1</v>
      </c>
      <c r="BB29" s="3">
        <f t="shared" si="18"/>
        <v>0</v>
      </c>
      <c r="BC29" s="3">
        <f t="shared" si="19"/>
        <v>0</v>
      </c>
      <c r="BD29" s="3">
        <f t="shared" si="20"/>
        <v>1</v>
      </c>
      <c r="BE29" s="3">
        <f t="shared" si="22"/>
        <v>0</v>
      </c>
      <c r="BF29" s="3">
        <f t="shared" si="23"/>
        <v>0</v>
      </c>
      <c r="BH29" s="3">
        <f t="shared" si="24"/>
        <v>1</v>
      </c>
      <c r="BI29" s="3">
        <f t="shared" si="25"/>
        <v>1</v>
      </c>
      <c r="BJ29" s="3" t="e">
        <f t="shared" si="26"/>
        <v>#N/A</v>
      </c>
      <c r="BK29" s="3" t="e">
        <f t="shared" si="27"/>
        <v>#N/A</v>
      </c>
      <c r="BL29" s="3" t="e">
        <f t="shared" si="28"/>
        <v>#N/A</v>
      </c>
    </row>
    <row r="30" spans="1:64" x14ac:dyDescent="0.25">
      <c r="A30" s="8" t="s">
        <v>64</v>
      </c>
      <c r="B30" s="4">
        <f t="shared" si="29"/>
        <v>8.5</v>
      </c>
      <c r="C30" s="5">
        <f t="shared" si="21"/>
        <v>4</v>
      </c>
      <c r="D30" s="28" t="s">
        <v>524</v>
      </c>
      <c r="E30" s="61" t="s">
        <v>131</v>
      </c>
      <c r="F30" s="57" t="s">
        <v>487</v>
      </c>
      <c r="G30" s="4" t="s">
        <v>535</v>
      </c>
      <c r="H30" s="4" t="s">
        <v>532</v>
      </c>
      <c r="I30" s="5" t="s">
        <v>372</v>
      </c>
      <c r="J30" s="28" t="s">
        <v>168</v>
      </c>
      <c r="K30" s="4" t="s">
        <v>534</v>
      </c>
      <c r="L30" s="4" t="s">
        <v>112</v>
      </c>
      <c r="M30" s="4" t="s">
        <v>527</v>
      </c>
      <c r="N30" s="4" t="s">
        <v>246</v>
      </c>
      <c r="O30" s="4" t="s">
        <v>537</v>
      </c>
      <c r="P30" s="38" t="s">
        <v>528</v>
      </c>
      <c r="Q30" s="4" t="s">
        <v>500</v>
      </c>
      <c r="R30" s="4" t="s">
        <v>529</v>
      </c>
      <c r="S30" s="4" t="s">
        <v>162</v>
      </c>
      <c r="T30" s="5" t="s">
        <v>531</v>
      </c>
      <c r="U30" s="57" t="s">
        <v>541</v>
      </c>
      <c r="V30" s="4" t="s">
        <v>339</v>
      </c>
      <c r="W30" s="4" t="s">
        <v>333</v>
      </c>
      <c r="X30" s="5" t="s">
        <v>273</v>
      </c>
      <c r="Y30" s="57" t="s">
        <v>400</v>
      </c>
      <c r="Z30" s="5" t="s">
        <v>545</v>
      </c>
      <c r="AA30" s="66" t="s">
        <v>132</v>
      </c>
      <c r="AC30" s="4" t="s">
        <v>532</v>
      </c>
      <c r="AD30" s="4" t="s">
        <v>524</v>
      </c>
      <c r="AE30" s="40" t="s">
        <v>273</v>
      </c>
      <c r="AF30" s="4" t="s">
        <v>544</v>
      </c>
      <c r="AG30" s="4" t="s">
        <v>548</v>
      </c>
      <c r="AI30" s="3">
        <f t="shared" si="0"/>
        <v>1</v>
      </c>
      <c r="AJ30" s="3">
        <f t="shared" si="1"/>
        <v>1</v>
      </c>
      <c r="AK30" s="3">
        <f t="shared" si="2"/>
        <v>0</v>
      </c>
      <c r="AL30" s="3">
        <f t="shared" si="3"/>
        <v>1</v>
      </c>
      <c r="AM30" s="3">
        <f t="shared" si="4"/>
        <v>1</v>
      </c>
      <c r="AN30" s="3">
        <f t="shared" si="5"/>
        <v>0</v>
      </c>
      <c r="AO30" s="3">
        <f t="shared" si="6"/>
        <v>0</v>
      </c>
      <c r="AP30" s="3">
        <f t="shared" si="7"/>
        <v>1</v>
      </c>
      <c r="AQ30" s="3">
        <f t="shared" si="8"/>
        <v>0</v>
      </c>
      <c r="AR30" s="3">
        <f t="shared" si="9"/>
        <v>0</v>
      </c>
      <c r="AS30" s="3">
        <f t="shared" si="10"/>
        <v>0</v>
      </c>
      <c r="AT30" s="3">
        <f t="shared" si="11"/>
        <v>1</v>
      </c>
      <c r="AU30" s="39">
        <v>0.5</v>
      </c>
      <c r="AV30" s="3">
        <f t="shared" si="12"/>
        <v>0</v>
      </c>
      <c r="AW30" s="3">
        <f t="shared" si="13"/>
        <v>0</v>
      </c>
      <c r="AX30" s="3">
        <f t="shared" si="14"/>
        <v>0</v>
      </c>
      <c r="AY30" s="3">
        <f t="shared" si="15"/>
        <v>1</v>
      </c>
      <c r="AZ30" s="3">
        <f t="shared" si="16"/>
        <v>1</v>
      </c>
      <c r="BA30" s="3">
        <f t="shared" si="17"/>
        <v>0</v>
      </c>
      <c r="BB30" s="3">
        <f t="shared" si="18"/>
        <v>0</v>
      </c>
      <c r="BC30" s="3">
        <f t="shared" si="19"/>
        <v>0</v>
      </c>
      <c r="BD30" s="3">
        <f t="shared" si="20"/>
        <v>0</v>
      </c>
      <c r="BE30" s="3">
        <f t="shared" si="22"/>
        <v>0</v>
      </c>
      <c r="BF30" s="3">
        <f t="shared" si="23"/>
        <v>0</v>
      </c>
      <c r="BH30" s="3">
        <f t="shared" si="24"/>
        <v>1</v>
      </c>
      <c r="BI30" s="3">
        <f t="shared" si="25"/>
        <v>1</v>
      </c>
      <c r="BJ30" s="3" t="e">
        <f t="shared" si="26"/>
        <v>#N/A</v>
      </c>
      <c r="BK30" s="3">
        <f t="shared" si="27"/>
        <v>1</v>
      </c>
      <c r="BL30" s="3">
        <f t="shared" si="28"/>
        <v>1</v>
      </c>
    </row>
    <row r="31" spans="1:64" x14ac:dyDescent="0.25">
      <c r="A31" s="8" t="s">
        <v>65</v>
      </c>
      <c r="B31" s="4">
        <f t="shared" si="29"/>
        <v>11.5</v>
      </c>
      <c r="C31" s="5">
        <f t="shared" si="21"/>
        <v>3</v>
      </c>
      <c r="D31" s="28" t="s">
        <v>524</v>
      </c>
      <c r="E31" s="61" t="s">
        <v>536</v>
      </c>
      <c r="F31" s="57" t="s">
        <v>525</v>
      </c>
      <c r="G31" s="4" t="s">
        <v>241</v>
      </c>
      <c r="H31" s="4" t="s">
        <v>532</v>
      </c>
      <c r="I31" s="5" t="s">
        <v>533</v>
      </c>
      <c r="J31" s="28" t="s">
        <v>526</v>
      </c>
      <c r="K31" s="4" t="s">
        <v>217</v>
      </c>
      <c r="L31" s="4" t="s">
        <v>112</v>
      </c>
      <c r="M31" s="4" t="s">
        <v>527</v>
      </c>
      <c r="N31" s="4" t="s">
        <v>246</v>
      </c>
      <c r="O31" s="4" t="s">
        <v>537</v>
      </c>
      <c r="P31" s="38" t="s">
        <v>528</v>
      </c>
      <c r="Q31" s="4" t="s">
        <v>170</v>
      </c>
      <c r="R31" s="4" t="s">
        <v>529</v>
      </c>
      <c r="S31" s="4" t="s">
        <v>530</v>
      </c>
      <c r="T31" s="5" t="s">
        <v>396</v>
      </c>
      <c r="U31" s="57" t="s">
        <v>541</v>
      </c>
      <c r="V31" s="4" t="s">
        <v>339</v>
      </c>
      <c r="W31" s="4" t="s">
        <v>542</v>
      </c>
      <c r="X31" s="5" t="s">
        <v>273</v>
      </c>
      <c r="Y31" s="57" t="s">
        <v>544</v>
      </c>
      <c r="Z31" s="5" t="s">
        <v>545</v>
      </c>
      <c r="AA31" s="66" t="s">
        <v>132</v>
      </c>
      <c r="AC31" s="4" t="s">
        <v>535</v>
      </c>
      <c r="AD31" s="40" t="s">
        <v>246</v>
      </c>
      <c r="AE31" s="4" t="s">
        <v>541</v>
      </c>
      <c r="AF31" s="40" t="s">
        <v>400</v>
      </c>
      <c r="AG31" s="4" t="s">
        <v>548</v>
      </c>
      <c r="AI31" s="3">
        <f t="shared" si="0"/>
        <v>1</v>
      </c>
      <c r="AJ31" s="3">
        <f t="shared" si="1"/>
        <v>0</v>
      </c>
      <c r="AK31" s="3">
        <f t="shared" si="2"/>
        <v>1</v>
      </c>
      <c r="AL31" s="3">
        <f t="shared" si="3"/>
        <v>0</v>
      </c>
      <c r="AM31" s="3">
        <f t="shared" si="4"/>
        <v>1</v>
      </c>
      <c r="AN31" s="3">
        <f t="shared" si="5"/>
        <v>1</v>
      </c>
      <c r="AO31" s="3">
        <f t="shared" si="6"/>
        <v>1</v>
      </c>
      <c r="AP31" s="3">
        <f t="shared" si="7"/>
        <v>0</v>
      </c>
      <c r="AQ31" s="3">
        <f t="shared" si="8"/>
        <v>0</v>
      </c>
      <c r="AR31" s="3">
        <f t="shared" si="9"/>
        <v>0</v>
      </c>
      <c r="AS31" s="3">
        <f t="shared" si="10"/>
        <v>0</v>
      </c>
      <c r="AT31" s="3">
        <f t="shared" si="11"/>
        <v>1</v>
      </c>
      <c r="AU31" s="39">
        <v>0.5</v>
      </c>
      <c r="AV31" s="3">
        <f t="shared" si="12"/>
        <v>1</v>
      </c>
      <c r="AW31" s="3">
        <f t="shared" si="13"/>
        <v>0</v>
      </c>
      <c r="AX31" s="3">
        <f t="shared" si="14"/>
        <v>1</v>
      </c>
      <c r="AY31" s="3">
        <f t="shared" si="15"/>
        <v>0</v>
      </c>
      <c r="AZ31" s="3">
        <f t="shared" si="16"/>
        <v>1</v>
      </c>
      <c r="BA31" s="3">
        <f t="shared" si="17"/>
        <v>0</v>
      </c>
      <c r="BB31" s="3">
        <f t="shared" si="18"/>
        <v>1</v>
      </c>
      <c r="BC31" s="3">
        <f t="shared" si="19"/>
        <v>0</v>
      </c>
      <c r="BD31" s="3">
        <f t="shared" si="20"/>
        <v>1</v>
      </c>
      <c r="BE31" s="3">
        <f t="shared" si="22"/>
        <v>0</v>
      </c>
      <c r="BF31" s="3">
        <f t="shared" si="23"/>
        <v>0</v>
      </c>
      <c r="BH31" s="3">
        <f t="shared" si="24"/>
        <v>1</v>
      </c>
      <c r="BI31" s="3" t="e">
        <f t="shared" si="25"/>
        <v>#N/A</v>
      </c>
      <c r="BJ31" s="3">
        <f t="shared" si="26"/>
        <v>1</v>
      </c>
      <c r="BK31" s="3" t="e">
        <f t="shared" si="27"/>
        <v>#N/A</v>
      </c>
      <c r="BL31" s="3">
        <f t="shared" si="28"/>
        <v>1</v>
      </c>
    </row>
    <row r="32" spans="1:64" x14ac:dyDescent="0.25">
      <c r="A32" s="8" t="s">
        <v>87</v>
      </c>
      <c r="B32" s="4">
        <f t="shared" si="29"/>
        <v>14.5</v>
      </c>
      <c r="C32" s="5">
        <f t="shared" si="21"/>
        <v>3</v>
      </c>
      <c r="D32" s="28" t="s">
        <v>524</v>
      </c>
      <c r="E32" s="61" t="s">
        <v>131</v>
      </c>
      <c r="F32" s="57" t="s">
        <v>525</v>
      </c>
      <c r="G32" s="4" t="s">
        <v>535</v>
      </c>
      <c r="H32" s="4" t="s">
        <v>532</v>
      </c>
      <c r="I32" s="5" t="s">
        <v>533</v>
      </c>
      <c r="J32" s="28" t="s">
        <v>526</v>
      </c>
      <c r="K32" s="4" t="s">
        <v>534</v>
      </c>
      <c r="L32" s="4" t="s">
        <v>112</v>
      </c>
      <c r="M32" s="4" t="s">
        <v>527</v>
      </c>
      <c r="N32" s="4" t="s">
        <v>246</v>
      </c>
      <c r="O32" s="4" t="s">
        <v>139</v>
      </c>
      <c r="P32" s="38" t="s">
        <v>528</v>
      </c>
      <c r="Q32" s="4" t="s">
        <v>500</v>
      </c>
      <c r="R32" s="4" t="s">
        <v>529</v>
      </c>
      <c r="S32" s="4" t="s">
        <v>530</v>
      </c>
      <c r="T32" s="5" t="s">
        <v>531</v>
      </c>
      <c r="U32" s="57" t="s">
        <v>541</v>
      </c>
      <c r="V32" s="4" t="s">
        <v>339</v>
      </c>
      <c r="W32" s="4" t="s">
        <v>333</v>
      </c>
      <c r="X32" s="5" t="s">
        <v>273</v>
      </c>
      <c r="Y32" s="57" t="s">
        <v>544</v>
      </c>
      <c r="Z32" s="5" t="s">
        <v>546</v>
      </c>
      <c r="AA32" s="66" t="s">
        <v>548</v>
      </c>
      <c r="AC32" s="4" t="s">
        <v>532</v>
      </c>
      <c r="AD32" s="40" t="s">
        <v>112</v>
      </c>
      <c r="AE32" s="4" t="s">
        <v>542</v>
      </c>
      <c r="AF32" s="40" t="s">
        <v>139</v>
      </c>
      <c r="AG32" s="4" t="s">
        <v>548</v>
      </c>
      <c r="AI32" s="3">
        <f t="shared" si="0"/>
        <v>1</v>
      </c>
      <c r="AJ32" s="3">
        <f t="shared" si="1"/>
        <v>1</v>
      </c>
      <c r="AK32" s="3">
        <f t="shared" si="2"/>
        <v>1</v>
      </c>
      <c r="AL32" s="3">
        <f t="shared" si="3"/>
        <v>1</v>
      </c>
      <c r="AM32" s="3">
        <f t="shared" si="4"/>
        <v>1</v>
      </c>
      <c r="AN32" s="3">
        <f t="shared" si="5"/>
        <v>1</v>
      </c>
      <c r="AO32" s="3">
        <f t="shared" si="6"/>
        <v>1</v>
      </c>
      <c r="AP32" s="3">
        <f t="shared" si="7"/>
        <v>1</v>
      </c>
      <c r="AQ32" s="3">
        <f t="shared" si="8"/>
        <v>0</v>
      </c>
      <c r="AR32" s="3">
        <f t="shared" si="9"/>
        <v>0</v>
      </c>
      <c r="AS32" s="3">
        <f t="shared" si="10"/>
        <v>0</v>
      </c>
      <c r="AT32" s="3">
        <f t="shared" si="11"/>
        <v>0</v>
      </c>
      <c r="AU32" s="39">
        <v>0.5</v>
      </c>
      <c r="AV32" s="3">
        <f t="shared" si="12"/>
        <v>0</v>
      </c>
      <c r="AW32" s="3">
        <f t="shared" si="13"/>
        <v>0</v>
      </c>
      <c r="AX32" s="3">
        <f t="shared" si="14"/>
        <v>1</v>
      </c>
      <c r="AY32" s="3">
        <f t="shared" si="15"/>
        <v>1</v>
      </c>
      <c r="AZ32" s="3">
        <f t="shared" si="16"/>
        <v>1</v>
      </c>
      <c r="BA32" s="3">
        <f t="shared" si="17"/>
        <v>0</v>
      </c>
      <c r="BB32" s="3">
        <f t="shared" si="18"/>
        <v>0</v>
      </c>
      <c r="BC32" s="3">
        <f t="shared" si="19"/>
        <v>0</v>
      </c>
      <c r="BD32" s="3">
        <f t="shared" si="20"/>
        <v>1</v>
      </c>
      <c r="BE32" s="3">
        <f t="shared" si="22"/>
        <v>1</v>
      </c>
      <c r="BF32" s="3">
        <f t="shared" si="23"/>
        <v>1</v>
      </c>
      <c r="BH32" s="3">
        <f t="shared" si="24"/>
        <v>1</v>
      </c>
      <c r="BI32" s="3" t="e">
        <f t="shared" si="25"/>
        <v>#N/A</v>
      </c>
      <c r="BJ32" s="3">
        <f t="shared" si="26"/>
        <v>1</v>
      </c>
      <c r="BK32" s="3" t="e">
        <f t="shared" si="27"/>
        <v>#N/A</v>
      </c>
      <c r="BL32" s="3">
        <f t="shared" si="28"/>
        <v>1</v>
      </c>
    </row>
    <row r="33" spans="1:64" x14ac:dyDescent="0.25">
      <c r="A33" s="8" t="s">
        <v>78</v>
      </c>
      <c r="B33" s="4">
        <f t="shared" si="29"/>
        <v>7.5</v>
      </c>
      <c r="C33" s="5">
        <f t="shared" si="21"/>
        <v>0</v>
      </c>
      <c r="D33" s="28" t="s">
        <v>524</v>
      </c>
      <c r="E33" s="61" t="s">
        <v>131</v>
      </c>
      <c r="F33" s="57" t="s">
        <v>487</v>
      </c>
      <c r="G33" s="4" t="s">
        <v>535</v>
      </c>
      <c r="H33" s="4" t="s">
        <v>532</v>
      </c>
      <c r="I33" s="5" t="s">
        <v>372</v>
      </c>
      <c r="J33" s="28" t="s">
        <v>168</v>
      </c>
      <c r="K33" s="4" t="s">
        <v>534</v>
      </c>
      <c r="L33" s="4" t="s">
        <v>112</v>
      </c>
      <c r="M33" s="4" t="s">
        <v>527</v>
      </c>
      <c r="N33" s="4" t="s">
        <v>246</v>
      </c>
      <c r="O33" s="4" t="s">
        <v>139</v>
      </c>
      <c r="P33" s="38" t="s">
        <v>528</v>
      </c>
      <c r="Q33" s="4" t="s">
        <v>500</v>
      </c>
      <c r="R33" s="4" t="s">
        <v>529</v>
      </c>
      <c r="S33" s="4" t="s">
        <v>530</v>
      </c>
      <c r="T33" s="5" t="s">
        <v>531</v>
      </c>
      <c r="U33" s="57" t="s">
        <v>139</v>
      </c>
      <c r="V33" s="4" t="s">
        <v>139</v>
      </c>
      <c r="W33" s="4" t="s">
        <v>139</v>
      </c>
      <c r="X33" s="5" t="s">
        <v>139</v>
      </c>
      <c r="Y33" s="57" t="s">
        <v>139</v>
      </c>
      <c r="Z33" s="5" t="s">
        <v>139</v>
      </c>
      <c r="AA33" s="66" t="s">
        <v>139</v>
      </c>
      <c r="AC33" s="40" t="s">
        <v>372</v>
      </c>
      <c r="AD33" s="40" t="s">
        <v>529</v>
      </c>
      <c r="AE33" s="40" t="s">
        <v>139</v>
      </c>
      <c r="AF33" s="40" t="s">
        <v>139</v>
      </c>
      <c r="AG33" s="40" t="s">
        <v>139</v>
      </c>
      <c r="AI33" s="3">
        <f t="shared" si="0"/>
        <v>1</v>
      </c>
      <c r="AJ33" s="3">
        <f t="shared" si="1"/>
        <v>1</v>
      </c>
      <c r="AK33" s="3">
        <f t="shared" si="2"/>
        <v>0</v>
      </c>
      <c r="AL33" s="3">
        <f t="shared" si="3"/>
        <v>1</v>
      </c>
      <c r="AM33" s="3">
        <f t="shared" si="4"/>
        <v>1</v>
      </c>
      <c r="AN33" s="3">
        <f t="shared" si="5"/>
        <v>0</v>
      </c>
      <c r="AO33" s="3">
        <f t="shared" si="6"/>
        <v>0</v>
      </c>
      <c r="AP33" s="3">
        <f t="shared" si="7"/>
        <v>1</v>
      </c>
      <c r="AQ33" s="3">
        <f t="shared" si="8"/>
        <v>0</v>
      </c>
      <c r="AR33" s="3">
        <f t="shared" si="9"/>
        <v>0</v>
      </c>
      <c r="AS33" s="3">
        <f t="shared" si="10"/>
        <v>0</v>
      </c>
      <c r="AT33" s="3">
        <f t="shared" si="11"/>
        <v>0</v>
      </c>
      <c r="AU33" s="39">
        <v>0.5</v>
      </c>
      <c r="AV33" s="3">
        <f t="shared" si="12"/>
        <v>0</v>
      </c>
      <c r="AW33" s="3">
        <f t="shared" si="13"/>
        <v>0</v>
      </c>
      <c r="AX33" s="3">
        <f t="shared" si="14"/>
        <v>1</v>
      </c>
      <c r="AY33" s="3">
        <f t="shared" si="15"/>
        <v>1</v>
      </c>
      <c r="AZ33" s="3">
        <f t="shared" si="16"/>
        <v>0</v>
      </c>
      <c r="BA33" s="3">
        <f t="shared" si="17"/>
        <v>0</v>
      </c>
      <c r="BB33" s="3">
        <f t="shared" si="18"/>
        <v>0</v>
      </c>
      <c r="BC33" s="3">
        <f t="shared" si="19"/>
        <v>0</v>
      </c>
      <c r="BD33" s="3">
        <f t="shared" si="20"/>
        <v>0</v>
      </c>
      <c r="BE33" s="3">
        <f t="shared" si="22"/>
        <v>0</v>
      </c>
      <c r="BF33" s="3">
        <f t="shared" si="23"/>
        <v>0</v>
      </c>
      <c r="BH33" s="3" t="e">
        <f t="shared" si="24"/>
        <v>#N/A</v>
      </c>
      <c r="BI33" s="3" t="e">
        <f t="shared" si="25"/>
        <v>#N/A</v>
      </c>
      <c r="BJ33" s="3" t="e">
        <f t="shared" si="26"/>
        <v>#N/A</v>
      </c>
      <c r="BK33" s="3" t="e">
        <f t="shared" si="27"/>
        <v>#N/A</v>
      </c>
      <c r="BL33" s="3" t="e">
        <f t="shared" si="28"/>
        <v>#N/A</v>
      </c>
    </row>
    <row r="34" spans="1:64" x14ac:dyDescent="0.25">
      <c r="A34" s="8" t="s">
        <v>68</v>
      </c>
      <c r="B34" s="4">
        <f t="shared" si="29"/>
        <v>10.5</v>
      </c>
      <c r="C34" s="5">
        <f t="shared" si="21"/>
        <v>3</v>
      </c>
      <c r="D34" s="28" t="s">
        <v>524</v>
      </c>
      <c r="E34" s="61" t="s">
        <v>536</v>
      </c>
      <c r="F34" s="57" t="s">
        <v>487</v>
      </c>
      <c r="G34" s="4" t="s">
        <v>535</v>
      </c>
      <c r="H34" s="4" t="s">
        <v>123</v>
      </c>
      <c r="I34" s="5" t="s">
        <v>533</v>
      </c>
      <c r="J34" s="28" t="s">
        <v>168</v>
      </c>
      <c r="K34" s="4" t="s">
        <v>534</v>
      </c>
      <c r="L34" s="4" t="s">
        <v>112</v>
      </c>
      <c r="M34" s="4" t="s">
        <v>527</v>
      </c>
      <c r="N34" s="4" t="s">
        <v>246</v>
      </c>
      <c r="O34" s="4" t="s">
        <v>538</v>
      </c>
      <c r="P34" s="38" t="s">
        <v>528</v>
      </c>
      <c r="Q34" s="4" t="s">
        <v>500</v>
      </c>
      <c r="R34" s="4" t="s">
        <v>529</v>
      </c>
      <c r="S34" s="4" t="s">
        <v>530</v>
      </c>
      <c r="T34" s="5" t="s">
        <v>531</v>
      </c>
      <c r="U34" s="57" t="s">
        <v>541</v>
      </c>
      <c r="V34" s="4" t="s">
        <v>259</v>
      </c>
      <c r="W34" s="4" t="s">
        <v>333</v>
      </c>
      <c r="X34" s="5" t="s">
        <v>273</v>
      </c>
      <c r="Y34" s="57" t="s">
        <v>544</v>
      </c>
      <c r="Z34" s="5" t="s">
        <v>546</v>
      </c>
      <c r="AA34" s="66" t="s">
        <v>132</v>
      </c>
      <c r="AC34" s="4" t="s">
        <v>533</v>
      </c>
      <c r="AD34" s="40" t="s">
        <v>527</v>
      </c>
      <c r="AE34" s="4" t="s">
        <v>259</v>
      </c>
      <c r="AF34" s="4" t="s">
        <v>546</v>
      </c>
      <c r="AG34" s="40" t="s">
        <v>132</v>
      </c>
      <c r="AI34" s="3">
        <f t="shared" si="0"/>
        <v>1</v>
      </c>
      <c r="AJ34" s="3">
        <f t="shared" si="1"/>
        <v>0</v>
      </c>
      <c r="AK34" s="3">
        <f t="shared" si="2"/>
        <v>0</v>
      </c>
      <c r="AL34" s="3">
        <f t="shared" si="3"/>
        <v>1</v>
      </c>
      <c r="AM34" s="3">
        <f t="shared" si="4"/>
        <v>0</v>
      </c>
      <c r="AN34" s="3">
        <f t="shared" si="5"/>
        <v>1</v>
      </c>
      <c r="AO34" s="3">
        <f t="shared" si="6"/>
        <v>0</v>
      </c>
      <c r="AP34" s="3">
        <f t="shared" si="7"/>
        <v>1</v>
      </c>
      <c r="AQ34" s="3">
        <f t="shared" si="8"/>
        <v>0</v>
      </c>
      <c r="AR34" s="3">
        <f t="shared" si="9"/>
        <v>0</v>
      </c>
      <c r="AS34" s="3">
        <f t="shared" si="10"/>
        <v>0</v>
      </c>
      <c r="AT34" s="3">
        <f t="shared" si="11"/>
        <v>0</v>
      </c>
      <c r="AU34" s="39">
        <v>0.5</v>
      </c>
      <c r="AV34" s="3">
        <f t="shared" si="12"/>
        <v>0</v>
      </c>
      <c r="AW34" s="3">
        <f t="shared" si="13"/>
        <v>0</v>
      </c>
      <c r="AX34" s="3">
        <f t="shared" si="14"/>
        <v>1</v>
      </c>
      <c r="AY34" s="3">
        <f t="shared" si="15"/>
        <v>1</v>
      </c>
      <c r="AZ34" s="3">
        <f t="shared" si="16"/>
        <v>1</v>
      </c>
      <c r="BA34" s="3">
        <f t="shared" si="17"/>
        <v>1</v>
      </c>
      <c r="BB34" s="3">
        <f t="shared" si="18"/>
        <v>0</v>
      </c>
      <c r="BC34" s="3">
        <f t="shared" si="19"/>
        <v>0</v>
      </c>
      <c r="BD34" s="3">
        <f t="shared" si="20"/>
        <v>1</v>
      </c>
      <c r="BE34" s="3">
        <f t="shared" si="22"/>
        <v>1</v>
      </c>
      <c r="BF34" s="3">
        <f t="shared" si="23"/>
        <v>0</v>
      </c>
      <c r="BH34" s="3">
        <f t="shared" si="24"/>
        <v>1</v>
      </c>
      <c r="BI34" s="3" t="e">
        <f t="shared" si="25"/>
        <v>#N/A</v>
      </c>
      <c r="BJ34" s="3">
        <f t="shared" si="26"/>
        <v>1</v>
      </c>
      <c r="BK34" s="3">
        <f t="shared" si="27"/>
        <v>1</v>
      </c>
      <c r="BL34" s="3" t="e">
        <f t="shared" si="28"/>
        <v>#N/A</v>
      </c>
    </row>
    <row r="35" spans="1:64" x14ac:dyDescent="0.25">
      <c r="A35" s="8" t="s">
        <v>57</v>
      </c>
      <c r="B35" s="4">
        <f t="shared" si="29"/>
        <v>8.5</v>
      </c>
      <c r="C35" s="5">
        <f t="shared" si="21"/>
        <v>3</v>
      </c>
      <c r="D35" s="28" t="s">
        <v>125</v>
      </c>
      <c r="E35" s="61" t="s">
        <v>536</v>
      </c>
      <c r="F35" s="57" t="s">
        <v>525</v>
      </c>
      <c r="G35" s="4" t="s">
        <v>535</v>
      </c>
      <c r="H35" s="4" t="s">
        <v>532</v>
      </c>
      <c r="I35" s="5" t="s">
        <v>372</v>
      </c>
      <c r="J35" s="28" t="s">
        <v>168</v>
      </c>
      <c r="K35" s="4" t="s">
        <v>217</v>
      </c>
      <c r="L35" s="4" t="s">
        <v>112</v>
      </c>
      <c r="M35" s="4" t="s">
        <v>527</v>
      </c>
      <c r="N35" s="4" t="s">
        <v>246</v>
      </c>
      <c r="O35" s="4" t="s">
        <v>537</v>
      </c>
      <c r="P35" s="38" t="s">
        <v>528</v>
      </c>
      <c r="Q35" s="4" t="s">
        <v>500</v>
      </c>
      <c r="R35" s="4" t="s">
        <v>529</v>
      </c>
      <c r="S35" s="4" t="s">
        <v>162</v>
      </c>
      <c r="T35" s="5" t="s">
        <v>531</v>
      </c>
      <c r="U35" s="57" t="s">
        <v>541</v>
      </c>
      <c r="V35" s="4" t="s">
        <v>339</v>
      </c>
      <c r="W35" s="4" t="s">
        <v>333</v>
      </c>
      <c r="X35" s="5" t="s">
        <v>273</v>
      </c>
      <c r="Y35" s="57" t="s">
        <v>544</v>
      </c>
      <c r="Z35" s="5" t="s">
        <v>545</v>
      </c>
      <c r="AA35" s="66" t="s">
        <v>548</v>
      </c>
      <c r="AC35" s="4" t="s">
        <v>525</v>
      </c>
      <c r="AD35" s="40" t="s">
        <v>139</v>
      </c>
      <c r="AE35" s="40" t="s">
        <v>339</v>
      </c>
      <c r="AF35" s="4" t="s">
        <v>544</v>
      </c>
      <c r="AG35" s="4" t="s">
        <v>548</v>
      </c>
      <c r="AI35" s="3">
        <f t="shared" si="0"/>
        <v>0</v>
      </c>
      <c r="AJ35" s="3">
        <f t="shared" si="1"/>
        <v>0</v>
      </c>
      <c r="AK35" s="3">
        <f t="shared" si="2"/>
        <v>1</v>
      </c>
      <c r="AL35" s="3">
        <f t="shared" si="3"/>
        <v>1</v>
      </c>
      <c r="AM35" s="3">
        <f t="shared" si="4"/>
        <v>1</v>
      </c>
      <c r="AN35" s="3">
        <f t="shared" si="5"/>
        <v>0</v>
      </c>
      <c r="AO35" s="3">
        <f t="shared" si="6"/>
        <v>0</v>
      </c>
      <c r="AP35" s="3">
        <f t="shared" si="7"/>
        <v>0</v>
      </c>
      <c r="AQ35" s="3">
        <f t="shared" si="8"/>
        <v>0</v>
      </c>
      <c r="AR35" s="3">
        <f t="shared" si="9"/>
        <v>0</v>
      </c>
      <c r="AS35" s="3">
        <f t="shared" si="10"/>
        <v>0</v>
      </c>
      <c r="AT35" s="3">
        <f t="shared" si="11"/>
        <v>1</v>
      </c>
      <c r="AU35" s="39">
        <v>0.5</v>
      </c>
      <c r="AV35" s="3">
        <f t="shared" si="12"/>
        <v>0</v>
      </c>
      <c r="AW35" s="3">
        <f t="shared" si="13"/>
        <v>0</v>
      </c>
      <c r="AX35" s="3">
        <f t="shared" si="14"/>
        <v>0</v>
      </c>
      <c r="AY35" s="3">
        <f t="shared" si="15"/>
        <v>1</v>
      </c>
      <c r="AZ35" s="3">
        <f t="shared" si="16"/>
        <v>1</v>
      </c>
      <c r="BA35" s="3">
        <f t="shared" si="17"/>
        <v>0</v>
      </c>
      <c r="BB35" s="3">
        <f t="shared" si="18"/>
        <v>0</v>
      </c>
      <c r="BC35" s="3">
        <f t="shared" si="19"/>
        <v>0</v>
      </c>
      <c r="BD35" s="3">
        <f t="shared" si="20"/>
        <v>1</v>
      </c>
      <c r="BE35" s="3">
        <f t="shared" si="22"/>
        <v>0</v>
      </c>
      <c r="BF35" s="3">
        <f t="shared" si="23"/>
        <v>1</v>
      </c>
      <c r="BH35" s="3">
        <f t="shared" si="24"/>
        <v>1</v>
      </c>
      <c r="BI35" s="3" t="e">
        <f t="shared" si="25"/>
        <v>#N/A</v>
      </c>
      <c r="BJ35" s="3" t="e">
        <f t="shared" si="26"/>
        <v>#N/A</v>
      </c>
      <c r="BK35" s="3">
        <f t="shared" si="27"/>
        <v>1</v>
      </c>
      <c r="BL35" s="3">
        <f t="shared" si="28"/>
        <v>1</v>
      </c>
    </row>
    <row r="36" spans="1:64" x14ac:dyDescent="0.25">
      <c r="A36" s="8" t="s">
        <v>88</v>
      </c>
      <c r="B36" s="4">
        <f t="shared" si="29"/>
        <v>11.5</v>
      </c>
      <c r="C36" s="5">
        <f t="shared" si="21"/>
        <v>3</v>
      </c>
      <c r="D36" s="28" t="s">
        <v>524</v>
      </c>
      <c r="E36" s="61" t="s">
        <v>536</v>
      </c>
      <c r="F36" s="57" t="s">
        <v>525</v>
      </c>
      <c r="G36" s="4" t="s">
        <v>535</v>
      </c>
      <c r="H36" s="4" t="s">
        <v>123</v>
      </c>
      <c r="I36" s="5" t="s">
        <v>533</v>
      </c>
      <c r="J36" s="28" t="s">
        <v>168</v>
      </c>
      <c r="K36" s="4" t="s">
        <v>534</v>
      </c>
      <c r="L36" s="4" t="s">
        <v>112</v>
      </c>
      <c r="M36" s="4" t="s">
        <v>527</v>
      </c>
      <c r="N36" s="4" t="s">
        <v>246</v>
      </c>
      <c r="O36" s="4" t="s">
        <v>537</v>
      </c>
      <c r="P36" s="38" t="s">
        <v>528</v>
      </c>
      <c r="Q36" s="4" t="s">
        <v>500</v>
      </c>
      <c r="R36" s="4" t="s">
        <v>529</v>
      </c>
      <c r="S36" s="4" t="s">
        <v>530</v>
      </c>
      <c r="T36" s="5" t="s">
        <v>531</v>
      </c>
      <c r="U36" s="57" t="s">
        <v>167</v>
      </c>
      <c r="V36" s="4" t="s">
        <v>339</v>
      </c>
      <c r="W36" s="4" t="s">
        <v>333</v>
      </c>
      <c r="X36" s="5" t="s">
        <v>273</v>
      </c>
      <c r="Y36" s="57" t="s">
        <v>544</v>
      </c>
      <c r="Z36" s="5" t="s">
        <v>546</v>
      </c>
      <c r="AA36" s="66" t="s">
        <v>548</v>
      </c>
      <c r="AC36" s="4" t="s">
        <v>525</v>
      </c>
      <c r="AD36" s="40" t="s">
        <v>500</v>
      </c>
      <c r="AE36" s="40" t="s">
        <v>333</v>
      </c>
      <c r="AF36" s="4" t="s">
        <v>544</v>
      </c>
      <c r="AG36" s="4" t="s">
        <v>548</v>
      </c>
      <c r="AI36" s="3">
        <f t="shared" si="0"/>
        <v>1</v>
      </c>
      <c r="AJ36" s="3">
        <f t="shared" si="1"/>
        <v>0</v>
      </c>
      <c r="AK36" s="3">
        <f t="shared" si="2"/>
        <v>1</v>
      </c>
      <c r="AL36" s="3">
        <f t="shared" si="3"/>
        <v>1</v>
      </c>
      <c r="AM36" s="3">
        <f t="shared" si="4"/>
        <v>0</v>
      </c>
      <c r="AN36" s="3">
        <f t="shared" si="5"/>
        <v>1</v>
      </c>
      <c r="AO36" s="3">
        <f t="shared" si="6"/>
        <v>0</v>
      </c>
      <c r="AP36" s="3">
        <f t="shared" si="7"/>
        <v>1</v>
      </c>
      <c r="AQ36" s="3">
        <f t="shared" si="8"/>
        <v>0</v>
      </c>
      <c r="AR36" s="3">
        <f t="shared" si="9"/>
        <v>0</v>
      </c>
      <c r="AS36" s="3">
        <f t="shared" si="10"/>
        <v>0</v>
      </c>
      <c r="AT36" s="3">
        <f t="shared" si="11"/>
        <v>1</v>
      </c>
      <c r="AU36" s="39">
        <v>0.5</v>
      </c>
      <c r="AV36" s="3">
        <f t="shared" si="12"/>
        <v>0</v>
      </c>
      <c r="AW36" s="3">
        <f t="shared" si="13"/>
        <v>0</v>
      </c>
      <c r="AX36" s="3">
        <f t="shared" si="14"/>
        <v>1</v>
      </c>
      <c r="AY36" s="3">
        <f t="shared" si="15"/>
        <v>1</v>
      </c>
      <c r="AZ36" s="3">
        <f t="shared" si="16"/>
        <v>0</v>
      </c>
      <c r="BA36" s="3">
        <f t="shared" si="17"/>
        <v>0</v>
      </c>
      <c r="BB36" s="3">
        <f t="shared" si="18"/>
        <v>0</v>
      </c>
      <c r="BC36" s="3">
        <f t="shared" si="19"/>
        <v>0</v>
      </c>
      <c r="BD36" s="3">
        <f t="shared" si="20"/>
        <v>1</v>
      </c>
      <c r="BE36" s="3">
        <f t="shared" si="22"/>
        <v>1</v>
      </c>
      <c r="BF36" s="3">
        <f t="shared" si="23"/>
        <v>1</v>
      </c>
      <c r="BH36" s="3">
        <f t="shared" si="24"/>
        <v>1</v>
      </c>
      <c r="BI36" s="3" t="e">
        <f t="shared" si="25"/>
        <v>#N/A</v>
      </c>
      <c r="BJ36" s="3" t="e">
        <f t="shared" si="26"/>
        <v>#N/A</v>
      </c>
      <c r="BK36" s="3">
        <f t="shared" si="27"/>
        <v>1</v>
      </c>
      <c r="BL36" s="3">
        <f t="shared" si="28"/>
        <v>1</v>
      </c>
    </row>
    <row r="37" spans="1:64" x14ac:dyDescent="0.25">
      <c r="A37" s="8" t="s">
        <v>59</v>
      </c>
      <c r="B37" s="4">
        <f t="shared" si="29"/>
        <v>13.5</v>
      </c>
      <c r="C37" s="5">
        <f t="shared" si="21"/>
        <v>4</v>
      </c>
      <c r="D37" s="28" t="s">
        <v>125</v>
      </c>
      <c r="E37" s="61" t="s">
        <v>536</v>
      </c>
      <c r="F37" s="57" t="s">
        <v>525</v>
      </c>
      <c r="G37" s="4" t="s">
        <v>535</v>
      </c>
      <c r="H37" s="4" t="s">
        <v>532</v>
      </c>
      <c r="I37" s="5" t="s">
        <v>372</v>
      </c>
      <c r="J37" s="28" t="s">
        <v>526</v>
      </c>
      <c r="K37" s="4" t="s">
        <v>534</v>
      </c>
      <c r="L37" s="4" t="s">
        <v>112</v>
      </c>
      <c r="M37" s="4" t="s">
        <v>527</v>
      </c>
      <c r="N37" s="4" t="s">
        <v>266</v>
      </c>
      <c r="O37" s="4" t="s">
        <v>538</v>
      </c>
      <c r="P37" s="38" t="s">
        <v>528</v>
      </c>
      <c r="Q37" s="4" t="s">
        <v>500</v>
      </c>
      <c r="R37" s="4" t="s">
        <v>529</v>
      </c>
      <c r="S37" s="4" t="s">
        <v>530</v>
      </c>
      <c r="T37" s="5" t="s">
        <v>531</v>
      </c>
      <c r="U37" s="57" t="s">
        <v>541</v>
      </c>
      <c r="V37" s="4" t="s">
        <v>339</v>
      </c>
      <c r="W37" s="4" t="s">
        <v>542</v>
      </c>
      <c r="X37" s="5" t="s">
        <v>273</v>
      </c>
      <c r="Y37" s="57" t="s">
        <v>544</v>
      </c>
      <c r="Z37" s="5" t="s">
        <v>546</v>
      </c>
      <c r="AA37" s="66" t="s">
        <v>548</v>
      </c>
      <c r="AC37" s="4" t="s">
        <v>535</v>
      </c>
      <c r="AD37" s="4" t="s">
        <v>530</v>
      </c>
      <c r="AE37" s="40" t="s">
        <v>273</v>
      </c>
      <c r="AF37" s="4" t="s">
        <v>546</v>
      </c>
      <c r="AG37" s="4" t="s">
        <v>548</v>
      </c>
      <c r="AI37" s="3">
        <f t="shared" si="0"/>
        <v>0</v>
      </c>
      <c r="AJ37" s="3">
        <f t="shared" si="1"/>
        <v>0</v>
      </c>
      <c r="AK37" s="3">
        <f t="shared" si="2"/>
        <v>1</v>
      </c>
      <c r="AL37" s="3">
        <f t="shared" si="3"/>
        <v>1</v>
      </c>
      <c r="AM37" s="3">
        <f t="shared" si="4"/>
        <v>1</v>
      </c>
      <c r="AN37" s="3">
        <f t="shared" si="5"/>
        <v>0</v>
      </c>
      <c r="AO37" s="3">
        <f t="shared" si="6"/>
        <v>1</v>
      </c>
      <c r="AP37" s="3">
        <f t="shared" si="7"/>
        <v>1</v>
      </c>
      <c r="AQ37" s="3">
        <f t="shared" si="8"/>
        <v>0</v>
      </c>
      <c r="AR37" s="3">
        <f t="shared" si="9"/>
        <v>0</v>
      </c>
      <c r="AS37" s="3">
        <f t="shared" si="10"/>
        <v>1</v>
      </c>
      <c r="AT37" s="3">
        <f t="shared" si="11"/>
        <v>0</v>
      </c>
      <c r="AU37" s="39">
        <v>0.5</v>
      </c>
      <c r="AV37" s="3">
        <f t="shared" si="12"/>
        <v>0</v>
      </c>
      <c r="AW37" s="3">
        <f t="shared" si="13"/>
        <v>0</v>
      </c>
      <c r="AX37" s="3">
        <f t="shared" si="14"/>
        <v>1</v>
      </c>
      <c r="AY37" s="3">
        <f t="shared" si="15"/>
        <v>1</v>
      </c>
      <c r="AZ37" s="3">
        <f t="shared" si="16"/>
        <v>1</v>
      </c>
      <c r="BA37" s="3">
        <f t="shared" si="17"/>
        <v>0</v>
      </c>
      <c r="BB37" s="3">
        <f t="shared" si="18"/>
        <v>1</v>
      </c>
      <c r="BC37" s="3">
        <f t="shared" si="19"/>
        <v>0</v>
      </c>
      <c r="BD37" s="3">
        <f t="shared" si="20"/>
        <v>1</v>
      </c>
      <c r="BE37" s="3">
        <f t="shared" si="22"/>
        <v>1</v>
      </c>
      <c r="BF37" s="3">
        <f t="shared" si="23"/>
        <v>1</v>
      </c>
      <c r="BH37" s="3">
        <f t="shared" si="24"/>
        <v>1</v>
      </c>
      <c r="BI37" s="3">
        <f t="shared" si="25"/>
        <v>1</v>
      </c>
      <c r="BJ37" s="3" t="e">
        <f t="shared" si="26"/>
        <v>#N/A</v>
      </c>
      <c r="BK37" s="3">
        <f t="shared" si="27"/>
        <v>1</v>
      </c>
      <c r="BL37" s="3">
        <f t="shared" si="28"/>
        <v>1</v>
      </c>
    </row>
    <row r="38" spans="1:64" x14ac:dyDescent="0.25">
      <c r="A38" s="8" t="s">
        <v>77</v>
      </c>
      <c r="B38" s="4">
        <f t="shared" si="29"/>
        <v>9</v>
      </c>
      <c r="C38" s="5">
        <f t="shared" si="21"/>
        <v>2</v>
      </c>
      <c r="D38" s="28" t="s">
        <v>524</v>
      </c>
      <c r="E38" s="61" t="s">
        <v>131</v>
      </c>
      <c r="F38" s="57" t="s">
        <v>525</v>
      </c>
      <c r="G38" s="4" t="s">
        <v>139</v>
      </c>
      <c r="H38" s="4" t="s">
        <v>532</v>
      </c>
      <c r="I38" s="5" t="s">
        <v>533</v>
      </c>
      <c r="J38" s="28" t="s">
        <v>168</v>
      </c>
      <c r="K38" s="4" t="s">
        <v>217</v>
      </c>
      <c r="L38" s="4" t="s">
        <v>136</v>
      </c>
      <c r="M38" s="4" t="s">
        <v>527</v>
      </c>
      <c r="N38" s="4" t="s">
        <v>246</v>
      </c>
      <c r="O38" s="4" t="s">
        <v>537</v>
      </c>
      <c r="P38" s="38" t="s">
        <v>139</v>
      </c>
      <c r="Q38" s="4" t="s">
        <v>170</v>
      </c>
      <c r="R38" s="4" t="s">
        <v>529</v>
      </c>
      <c r="S38" s="4" t="s">
        <v>530</v>
      </c>
      <c r="T38" s="5" t="s">
        <v>396</v>
      </c>
      <c r="U38" s="57" t="s">
        <v>167</v>
      </c>
      <c r="V38" s="4" t="s">
        <v>339</v>
      </c>
      <c r="W38" s="4" t="s">
        <v>333</v>
      </c>
      <c r="X38" s="5" t="s">
        <v>273</v>
      </c>
      <c r="Y38" s="57" t="s">
        <v>139</v>
      </c>
      <c r="Z38" s="5" t="s">
        <v>139</v>
      </c>
      <c r="AA38" s="66" t="s">
        <v>139</v>
      </c>
      <c r="AC38" s="4" t="s">
        <v>533</v>
      </c>
      <c r="AD38" s="55" t="s">
        <v>170</v>
      </c>
      <c r="AE38" s="40" t="s">
        <v>333</v>
      </c>
      <c r="AF38" s="40" t="s">
        <v>139</v>
      </c>
      <c r="AG38" s="40" t="s">
        <v>139</v>
      </c>
      <c r="AI38" s="3">
        <f t="shared" si="0"/>
        <v>1</v>
      </c>
      <c r="AJ38" s="3">
        <f t="shared" si="1"/>
        <v>1</v>
      </c>
      <c r="AK38" s="3">
        <f t="shared" si="2"/>
        <v>1</v>
      </c>
      <c r="AL38" s="3">
        <f t="shared" si="3"/>
        <v>0</v>
      </c>
      <c r="AM38" s="3">
        <f t="shared" si="4"/>
        <v>1</v>
      </c>
      <c r="AN38" s="3">
        <f t="shared" si="5"/>
        <v>1</v>
      </c>
      <c r="AO38" s="3">
        <f t="shared" si="6"/>
        <v>0</v>
      </c>
      <c r="AP38" s="3">
        <f t="shared" si="7"/>
        <v>0</v>
      </c>
      <c r="AQ38" s="3">
        <f t="shared" si="8"/>
        <v>1</v>
      </c>
      <c r="AR38" s="3">
        <f t="shared" si="9"/>
        <v>0</v>
      </c>
      <c r="AS38" s="3">
        <f t="shared" si="10"/>
        <v>0</v>
      </c>
      <c r="AT38" s="3">
        <f t="shared" si="11"/>
        <v>1</v>
      </c>
      <c r="AU38" s="39">
        <v>0</v>
      </c>
      <c r="AV38" s="3">
        <f t="shared" si="12"/>
        <v>1</v>
      </c>
      <c r="AW38" s="3">
        <f t="shared" si="13"/>
        <v>0</v>
      </c>
      <c r="AX38" s="3">
        <f t="shared" si="14"/>
        <v>1</v>
      </c>
      <c r="AY38" s="3">
        <f t="shared" si="15"/>
        <v>0</v>
      </c>
      <c r="AZ38" s="3">
        <f t="shared" si="16"/>
        <v>0</v>
      </c>
      <c r="BA38" s="3">
        <f t="shared" si="17"/>
        <v>0</v>
      </c>
      <c r="BB38" s="3">
        <f t="shared" si="18"/>
        <v>0</v>
      </c>
      <c r="BC38" s="3">
        <f t="shared" si="19"/>
        <v>0</v>
      </c>
      <c r="BD38" s="3">
        <f t="shared" si="20"/>
        <v>0</v>
      </c>
      <c r="BE38" s="3">
        <f t="shared" si="22"/>
        <v>0</v>
      </c>
      <c r="BF38" s="3">
        <f t="shared" si="23"/>
        <v>0</v>
      </c>
      <c r="BH38" s="3">
        <f t="shared" si="24"/>
        <v>1</v>
      </c>
      <c r="BI38" s="3">
        <f t="shared" si="25"/>
        <v>1</v>
      </c>
      <c r="BJ38" s="3" t="e">
        <f t="shared" si="26"/>
        <v>#N/A</v>
      </c>
      <c r="BK38" s="3" t="e">
        <f t="shared" si="27"/>
        <v>#N/A</v>
      </c>
      <c r="BL38" s="3" t="e">
        <f t="shared" si="28"/>
        <v>#N/A</v>
      </c>
    </row>
    <row r="39" spans="1:64" ht="15.75" thickBot="1" x14ac:dyDescent="0.3">
      <c r="A39" s="29" t="s">
        <v>55</v>
      </c>
      <c r="B39" s="6">
        <f t="shared" si="29"/>
        <v>13.5</v>
      </c>
      <c r="C39" s="7">
        <f t="shared" si="21"/>
        <v>4</v>
      </c>
      <c r="D39" s="64" t="str">
        <f>IF(D49&gt;0.5, D45, D46)</f>
        <v>MEM (-1.5)</v>
      </c>
      <c r="E39" s="62" t="str">
        <f t="shared" ref="E39:Y39" si="30">IF(E49&gt;0.5, E45, E46)</f>
        <v>UNLV</v>
      </c>
      <c r="F39" s="58" t="str">
        <f t="shared" si="30"/>
        <v>ND (-7.5)</v>
      </c>
      <c r="G39" s="6" t="str">
        <f t="shared" si="30"/>
        <v>PSU (-9)</v>
      </c>
      <c r="H39" s="6" t="str">
        <f t="shared" si="30"/>
        <v>TEX (-11)</v>
      </c>
      <c r="I39" s="7" t="str">
        <f t="shared" si="30"/>
        <v>TENN</v>
      </c>
      <c r="J39" s="64" t="str">
        <f t="shared" si="30"/>
        <v>ARK (-2.5)</v>
      </c>
      <c r="K39" s="6" t="str">
        <f t="shared" si="30"/>
        <v>SYR (-6.5)</v>
      </c>
      <c r="L39" s="6" t="str">
        <f t="shared" si="30"/>
        <v>TAMU (-2.5)</v>
      </c>
      <c r="M39" s="6" t="str">
        <f t="shared" si="30"/>
        <v>MIA (-1)</v>
      </c>
      <c r="N39" s="6" t="str">
        <f t="shared" si="30"/>
        <v>COL (-2)</v>
      </c>
      <c r="O39" s="6" t="str">
        <f>IF(O49&gt;0.5, O45, O46)</f>
        <v>ARMY (-16.5)</v>
      </c>
      <c r="P39" s="38" t="s">
        <v>528</v>
      </c>
      <c r="Q39" s="6" t="str">
        <f t="shared" si="30"/>
        <v>ALA (-11.5)</v>
      </c>
      <c r="R39" s="6" t="str">
        <f t="shared" si="30"/>
        <v>SC (-10)</v>
      </c>
      <c r="S39" s="6" t="str">
        <f t="shared" si="30"/>
        <v>LSU (-2)</v>
      </c>
      <c r="T39" s="7" t="str">
        <f t="shared" si="30"/>
        <v>MISS (-11.5)</v>
      </c>
      <c r="U39" s="58" t="str">
        <f t="shared" si="30"/>
        <v>PSU (-10.5)</v>
      </c>
      <c r="V39" s="6" t="str">
        <f t="shared" si="30"/>
        <v>TEX (-14)</v>
      </c>
      <c r="W39" s="6" t="str">
        <f t="shared" si="30"/>
        <v>ORE</v>
      </c>
      <c r="X39" s="7" t="str">
        <f t="shared" si="30"/>
        <v>UGA (-1.5)</v>
      </c>
      <c r="Y39" s="58" t="str">
        <f t="shared" si="30"/>
        <v>ND (-1.5)</v>
      </c>
      <c r="Z39" s="7" t="str">
        <f t="shared" ref="Z39" si="31">IF(Z49&gt;0.5, Z45, Z46)</f>
        <v>OSU (-6.5)</v>
      </c>
      <c r="AA39" s="67" t="str">
        <f>IF(AA49&gt;0.5, AA45, AA46)</f>
        <v>ND</v>
      </c>
      <c r="AC39" s="4" t="s">
        <v>525</v>
      </c>
      <c r="AD39" s="4" t="s">
        <v>531</v>
      </c>
      <c r="AE39" s="40" t="s">
        <v>273</v>
      </c>
      <c r="AF39" s="4" t="s">
        <v>544</v>
      </c>
      <c r="AG39" s="4" t="s">
        <v>548</v>
      </c>
      <c r="AI39" s="3">
        <f t="shared" si="0"/>
        <v>1</v>
      </c>
      <c r="AJ39" s="3">
        <f t="shared" si="1"/>
        <v>1</v>
      </c>
      <c r="AK39" s="3">
        <f t="shared" si="2"/>
        <v>1</v>
      </c>
      <c r="AL39" s="3">
        <f t="shared" si="3"/>
        <v>1</v>
      </c>
      <c r="AM39" s="3">
        <f t="shared" si="4"/>
        <v>1</v>
      </c>
      <c r="AN39" s="3">
        <f t="shared" si="5"/>
        <v>0</v>
      </c>
      <c r="AO39" s="3">
        <f t="shared" si="6"/>
        <v>1</v>
      </c>
      <c r="AP39" s="3">
        <f t="shared" si="7"/>
        <v>1</v>
      </c>
      <c r="AQ39" s="3">
        <f t="shared" si="8"/>
        <v>0</v>
      </c>
      <c r="AR39" s="3">
        <f t="shared" si="9"/>
        <v>0</v>
      </c>
      <c r="AS39" s="3">
        <f t="shared" si="10"/>
        <v>0</v>
      </c>
      <c r="AT39" s="3">
        <f t="shared" si="11"/>
        <v>1</v>
      </c>
      <c r="AU39" s="39">
        <v>0.5</v>
      </c>
      <c r="AV39" s="3">
        <f t="shared" si="12"/>
        <v>0</v>
      </c>
      <c r="AW39" s="3">
        <f t="shared" si="13"/>
        <v>0</v>
      </c>
      <c r="AX39" s="3">
        <f t="shared" si="14"/>
        <v>1</v>
      </c>
      <c r="AY39" s="3">
        <f t="shared" si="15"/>
        <v>1</v>
      </c>
      <c r="AZ39" s="3">
        <f t="shared" si="16"/>
        <v>1</v>
      </c>
      <c r="BA39" s="3">
        <f t="shared" si="17"/>
        <v>0</v>
      </c>
      <c r="BB39" s="3">
        <f t="shared" si="18"/>
        <v>0</v>
      </c>
      <c r="BC39" s="3">
        <f t="shared" si="19"/>
        <v>0</v>
      </c>
      <c r="BD39" s="3">
        <f t="shared" si="20"/>
        <v>1</v>
      </c>
      <c r="BE39" s="3">
        <f t="shared" si="22"/>
        <v>1</v>
      </c>
      <c r="BF39" s="3">
        <f t="shared" si="23"/>
        <v>0</v>
      </c>
      <c r="BH39" s="3">
        <f t="shared" si="24"/>
        <v>1</v>
      </c>
      <c r="BI39" s="3">
        <f t="shared" si="25"/>
        <v>1</v>
      </c>
      <c r="BJ39" s="3" t="e">
        <f t="shared" si="26"/>
        <v>#N/A</v>
      </c>
      <c r="BK39" s="3">
        <f t="shared" si="27"/>
        <v>1</v>
      </c>
      <c r="BL39" s="3">
        <f t="shared" si="28"/>
        <v>1</v>
      </c>
    </row>
    <row r="40" spans="1:64" x14ac:dyDescent="0.25">
      <c r="A40" s="3" t="s">
        <v>469</v>
      </c>
      <c r="B40" s="46" t="s">
        <v>322</v>
      </c>
    </row>
    <row r="41" spans="1:64" x14ac:dyDescent="0.25">
      <c r="D41" s="4" t="s">
        <v>524</v>
      </c>
      <c r="E41" s="4" t="s">
        <v>131</v>
      </c>
      <c r="F41" s="4" t="s">
        <v>525</v>
      </c>
      <c r="G41" s="4" t="s">
        <v>535</v>
      </c>
      <c r="H41" s="4" t="s">
        <v>532</v>
      </c>
      <c r="I41" s="4" t="s">
        <v>533</v>
      </c>
      <c r="J41" s="4" t="s">
        <v>526</v>
      </c>
      <c r="K41" s="4" t="s">
        <v>534</v>
      </c>
      <c r="L41" s="4" t="s">
        <v>136</v>
      </c>
      <c r="M41" s="4" t="s">
        <v>163</v>
      </c>
      <c r="N41" s="4" t="s">
        <v>266</v>
      </c>
      <c r="O41" s="4" t="s">
        <v>537</v>
      </c>
      <c r="P41" s="38" t="s">
        <v>140</v>
      </c>
      <c r="Q41" s="4" t="s">
        <v>170</v>
      </c>
      <c r="R41" s="4" t="s">
        <v>176</v>
      </c>
      <c r="S41" s="4" t="s">
        <v>530</v>
      </c>
      <c r="T41" s="4" t="s">
        <v>531</v>
      </c>
      <c r="U41" s="4" t="s">
        <v>541</v>
      </c>
      <c r="V41" s="4" t="s">
        <v>259</v>
      </c>
      <c r="W41" s="4" t="s">
        <v>542</v>
      </c>
      <c r="X41" s="4" t="s">
        <v>132</v>
      </c>
      <c r="Y41" s="4" t="s">
        <v>544</v>
      </c>
      <c r="Z41" s="4" t="s">
        <v>546</v>
      </c>
      <c r="AA41" s="4" t="s">
        <v>548</v>
      </c>
    </row>
    <row r="42" spans="1:64" x14ac:dyDescent="0.25">
      <c r="A42"/>
      <c r="D42" s="3">
        <v>1</v>
      </c>
      <c r="E42" s="3">
        <v>1</v>
      </c>
      <c r="F42" s="3">
        <v>1</v>
      </c>
      <c r="G42" s="3">
        <v>1</v>
      </c>
      <c r="H42" s="3">
        <v>1</v>
      </c>
      <c r="I42" s="3">
        <v>1</v>
      </c>
      <c r="J42" s="3">
        <v>1</v>
      </c>
      <c r="K42" s="3">
        <v>1</v>
      </c>
      <c r="L42" s="3">
        <v>1</v>
      </c>
      <c r="M42" s="3">
        <v>1</v>
      </c>
      <c r="N42" s="3">
        <v>1</v>
      </c>
      <c r="O42" s="3">
        <v>1</v>
      </c>
      <c r="P42" s="3">
        <v>1</v>
      </c>
      <c r="Q42" s="3">
        <v>1</v>
      </c>
      <c r="R42" s="3">
        <v>1</v>
      </c>
      <c r="S42" s="3">
        <v>1</v>
      </c>
      <c r="T42" s="3">
        <v>1</v>
      </c>
      <c r="U42" s="3">
        <v>1</v>
      </c>
      <c r="V42" s="3">
        <v>1</v>
      </c>
      <c r="W42" s="3">
        <v>1</v>
      </c>
      <c r="X42" s="3">
        <v>1</v>
      </c>
      <c r="Y42" s="3">
        <v>1</v>
      </c>
      <c r="Z42" s="3">
        <v>1</v>
      </c>
      <c r="AA42" s="3">
        <v>1</v>
      </c>
    </row>
    <row r="44" spans="1:64" s="35" customFormat="1" x14ac:dyDescent="0.25">
      <c r="A44" s="33" t="s">
        <v>91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</row>
    <row r="45" spans="1:64" x14ac:dyDescent="0.25">
      <c r="A45" s="36" t="s">
        <v>92</v>
      </c>
      <c r="D45" s="3" t="s">
        <v>524</v>
      </c>
      <c r="E45" s="3" t="s">
        <v>536</v>
      </c>
      <c r="F45" s="3" t="s">
        <v>525</v>
      </c>
      <c r="G45" s="3" t="s">
        <v>535</v>
      </c>
      <c r="H45" s="3" t="s">
        <v>532</v>
      </c>
      <c r="I45" s="3" t="s">
        <v>533</v>
      </c>
      <c r="J45" s="3" t="s">
        <v>526</v>
      </c>
      <c r="K45" s="3" t="s">
        <v>534</v>
      </c>
      <c r="L45" s="3" t="s">
        <v>112</v>
      </c>
      <c r="M45" s="3" t="s">
        <v>527</v>
      </c>
      <c r="N45" s="3" t="s">
        <v>246</v>
      </c>
      <c r="O45" s="3" t="s">
        <v>537</v>
      </c>
      <c r="P45" s="3" t="s">
        <v>528</v>
      </c>
      <c r="Q45" s="3" t="s">
        <v>500</v>
      </c>
      <c r="R45" s="3" t="s">
        <v>529</v>
      </c>
      <c r="S45" s="3" t="s">
        <v>530</v>
      </c>
      <c r="T45" s="3" t="s">
        <v>531</v>
      </c>
      <c r="U45" s="59" t="s">
        <v>541</v>
      </c>
      <c r="V45" s="59" t="s">
        <v>339</v>
      </c>
      <c r="W45" s="59" t="s">
        <v>542</v>
      </c>
      <c r="X45" s="59" t="s">
        <v>273</v>
      </c>
      <c r="Y45" s="59" t="s">
        <v>544</v>
      </c>
      <c r="Z45" s="59" t="s">
        <v>546</v>
      </c>
      <c r="AA45" s="59" t="s">
        <v>548</v>
      </c>
      <c r="BD45"/>
      <c r="BE45"/>
      <c r="BF45"/>
      <c r="BG45"/>
      <c r="BH45"/>
      <c r="BI45"/>
    </row>
    <row r="46" spans="1:64" x14ac:dyDescent="0.25">
      <c r="A46" s="36" t="s">
        <v>93</v>
      </c>
      <c r="D46" s="3" t="s">
        <v>125</v>
      </c>
      <c r="E46" s="3" t="s">
        <v>131</v>
      </c>
      <c r="F46" s="3" t="s">
        <v>487</v>
      </c>
      <c r="G46" s="3" t="s">
        <v>241</v>
      </c>
      <c r="H46" s="3" t="s">
        <v>123</v>
      </c>
      <c r="I46" s="3" t="s">
        <v>372</v>
      </c>
      <c r="J46" s="3" t="s">
        <v>168</v>
      </c>
      <c r="K46" s="3" t="s">
        <v>217</v>
      </c>
      <c r="L46" s="3" t="s">
        <v>136</v>
      </c>
      <c r="M46" s="3" t="s">
        <v>163</v>
      </c>
      <c r="N46" s="3" t="s">
        <v>266</v>
      </c>
      <c r="O46" s="3" t="s">
        <v>538</v>
      </c>
      <c r="P46" s="3" t="s">
        <v>319</v>
      </c>
      <c r="Q46" s="3" t="s">
        <v>170</v>
      </c>
      <c r="R46" s="3" t="s">
        <v>176</v>
      </c>
      <c r="S46" s="3" t="s">
        <v>162</v>
      </c>
      <c r="T46" s="3" t="s">
        <v>396</v>
      </c>
      <c r="U46" s="3" t="s">
        <v>167</v>
      </c>
      <c r="V46" s="3" t="s">
        <v>259</v>
      </c>
      <c r="W46" s="3" t="s">
        <v>333</v>
      </c>
      <c r="X46" s="3" t="s">
        <v>132</v>
      </c>
      <c r="Y46" s="59" t="s">
        <v>400</v>
      </c>
      <c r="Z46" s="59" t="s">
        <v>545</v>
      </c>
      <c r="AA46" s="59" t="s">
        <v>132</v>
      </c>
      <c r="BD46"/>
      <c r="BE46"/>
      <c r="BF46"/>
      <c r="BG46"/>
      <c r="BH46"/>
      <c r="BI46"/>
    </row>
    <row r="47" spans="1:64" x14ac:dyDescent="0.25">
      <c r="A47" s="36" t="s">
        <v>94</v>
      </c>
      <c r="D47" s="3">
        <f t="shared" ref="D47:AA47" si="32">COUNTIF(D3:D38,D45)</f>
        <v>31</v>
      </c>
      <c r="E47" s="3">
        <f t="shared" si="32"/>
        <v>13</v>
      </c>
      <c r="F47" s="3">
        <f t="shared" si="32"/>
        <v>23</v>
      </c>
      <c r="G47" s="3">
        <f t="shared" si="32"/>
        <v>25</v>
      </c>
      <c r="H47" s="3">
        <f t="shared" si="32"/>
        <v>24</v>
      </c>
      <c r="I47" s="3">
        <f t="shared" si="32"/>
        <v>13</v>
      </c>
      <c r="J47" s="3">
        <f t="shared" si="32"/>
        <v>22</v>
      </c>
      <c r="K47" s="3">
        <f t="shared" si="32"/>
        <v>27</v>
      </c>
      <c r="L47" s="3">
        <f t="shared" si="32"/>
        <v>30</v>
      </c>
      <c r="M47" s="3">
        <f t="shared" si="32"/>
        <v>32</v>
      </c>
      <c r="N47" s="3">
        <f t="shared" si="32"/>
        <v>26</v>
      </c>
      <c r="O47" s="3">
        <f t="shared" si="32"/>
        <v>20</v>
      </c>
      <c r="P47" s="3">
        <f t="shared" si="32"/>
        <v>28</v>
      </c>
      <c r="Q47" s="3">
        <f t="shared" si="32"/>
        <v>27</v>
      </c>
      <c r="R47" s="3">
        <f t="shared" si="32"/>
        <v>29</v>
      </c>
      <c r="S47" s="3">
        <f t="shared" si="32"/>
        <v>29</v>
      </c>
      <c r="T47" s="3">
        <f t="shared" si="32"/>
        <v>30</v>
      </c>
      <c r="U47" s="3">
        <f t="shared" si="32"/>
        <v>18</v>
      </c>
      <c r="V47" s="3">
        <f t="shared" si="32"/>
        <v>19</v>
      </c>
      <c r="W47" s="3">
        <f t="shared" si="32"/>
        <v>14</v>
      </c>
      <c r="X47" s="3">
        <f t="shared" si="32"/>
        <v>23</v>
      </c>
      <c r="Y47" s="3">
        <f t="shared" si="32"/>
        <v>26</v>
      </c>
      <c r="Z47" s="3">
        <f t="shared" si="32"/>
        <v>19</v>
      </c>
      <c r="AA47" s="3">
        <f t="shared" si="32"/>
        <v>14</v>
      </c>
      <c r="BD47"/>
      <c r="BE47"/>
      <c r="BF47"/>
      <c r="BG47"/>
      <c r="BH47"/>
      <c r="BI47"/>
    </row>
    <row r="48" spans="1:64" x14ac:dyDescent="0.25">
      <c r="A48" s="36" t="s">
        <v>95</v>
      </c>
      <c r="D48" s="3">
        <f t="shared" ref="D48:AA48" si="33">COUNTIF(D3:D38,D46)</f>
        <v>4</v>
      </c>
      <c r="E48" s="3">
        <f t="shared" si="33"/>
        <v>22</v>
      </c>
      <c r="F48" s="3">
        <f t="shared" si="33"/>
        <v>12</v>
      </c>
      <c r="G48" s="3">
        <f t="shared" si="33"/>
        <v>9</v>
      </c>
      <c r="H48" s="3">
        <f t="shared" si="33"/>
        <v>11</v>
      </c>
      <c r="I48" s="3">
        <f t="shared" si="33"/>
        <v>22</v>
      </c>
      <c r="J48" s="3">
        <f t="shared" si="33"/>
        <v>13</v>
      </c>
      <c r="K48" s="3">
        <f t="shared" si="33"/>
        <v>8</v>
      </c>
      <c r="L48" s="3">
        <f t="shared" si="33"/>
        <v>5</v>
      </c>
      <c r="M48" s="3">
        <f t="shared" si="33"/>
        <v>3</v>
      </c>
      <c r="N48" s="3">
        <f t="shared" si="33"/>
        <v>9</v>
      </c>
      <c r="O48" s="3">
        <f t="shared" si="33"/>
        <v>5</v>
      </c>
      <c r="P48" s="3">
        <f t="shared" si="33"/>
        <v>6</v>
      </c>
      <c r="Q48" s="3">
        <f t="shared" si="33"/>
        <v>8</v>
      </c>
      <c r="R48" s="3">
        <f t="shared" si="33"/>
        <v>6</v>
      </c>
      <c r="S48" s="3">
        <f t="shared" si="33"/>
        <v>6</v>
      </c>
      <c r="T48" s="3">
        <f t="shared" si="33"/>
        <v>5</v>
      </c>
      <c r="U48" s="3">
        <f t="shared" si="33"/>
        <v>13</v>
      </c>
      <c r="V48" s="3">
        <f t="shared" si="33"/>
        <v>12</v>
      </c>
      <c r="W48" s="3">
        <f t="shared" si="33"/>
        <v>17</v>
      </c>
      <c r="X48" s="3">
        <f t="shared" si="33"/>
        <v>8</v>
      </c>
      <c r="Y48" s="3">
        <f t="shared" si="33"/>
        <v>6</v>
      </c>
      <c r="Z48" s="3">
        <f t="shared" si="33"/>
        <v>13</v>
      </c>
      <c r="AA48" s="3">
        <f t="shared" si="33"/>
        <v>17</v>
      </c>
      <c r="BD48"/>
      <c r="BE48"/>
      <c r="BF48"/>
      <c r="BG48"/>
      <c r="BH48"/>
      <c r="BI48"/>
    </row>
    <row r="49" spans="1:61" x14ac:dyDescent="0.25">
      <c r="A49" s="36" t="s">
        <v>96</v>
      </c>
      <c r="D49" s="37">
        <f>D47/SUM(D47:D48)</f>
        <v>0.88571428571428568</v>
      </c>
      <c r="E49" s="37">
        <f t="shared" ref="E49:AA49" si="34">E47/SUM(E47:E48)</f>
        <v>0.37142857142857144</v>
      </c>
      <c r="F49" s="37">
        <f t="shared" si="34"/>
        <v>0.65714285714285714</v>
      </c>
      <c r="G49" s="37">
        <f t="shared" si="34"/>
        <v>0.73529411764705888</v>
      </c>
      <c r="H49" s="37">
        <f t="shared" si="34"/>
        <v>0.68571428571428572</v>
      </c>
      <c r="I49" s="37">
        <f t="shared" si="34"/>
        <v>0.37142857142857144</v>
      </c>
      <c r="J49" s="37">
        <f t="shared" si="34"/>
        <v>0.62857142857142856</v>
      </c>
      <c r="K49" s="37">
        <f t="shared" si="34"/>
        <v>0.77142857142857146</v>
      </c>
      <c r="L49" s="37">
        <f t="shared" si="34"/>
        <v>0.8571428571428571</v>
      </c>
      <c r="M49" s="37">
        <f t="shared" si="34"/>
        <v>0.91428571428571426</v>
      </c>
      <c r="N49" s="37">
        <f t="shared" si="34"/>
        <v>0.74285714285714288</v>
      </c>
      <c r="O49" s="37">
        <f t="shared" si="34"/>
        <v>0.8</v>
      </c>
      <c r="P49" s="37">
        <f t="shared" si="34"/>
        <v>0.82352941176470584</v>
      </c>
      <c r="Q49" s="37">
        <f t="shared" si="34"/>
        <v>0.77142857142857146</v>
      </c>
      <c r="R49" s="37">
        <f t="shared" si="34"/>
        <v>0.82857142857142863</v>
      </c>
      <c r="S49" s="37">
        <f t="shared" si="34"/>
        <v>0.82857142857142863</v>
      </c>
      <c r="T49" s="37">
        <f t="shared" si="34"/>
        <v>0.8571428571428571</v>
      </c>
      <c r="U49" s="37">
        <f t="shared" si="34"/>
        <v>0.58064516129032262</v>
      </c>
      <c r="V49" s="37">
        <f t="shared" si="34"/>
        <v>0.61290322580645162</v>
      </c>
      <c r="W49" s="37">
        <f t="shared" si="34"/>
        <v>0.45161290322580644</v>
      </c>
      <c r="X49" s="37">
        <f t="shared" si="34"/>
        <v>0.74193548387096775</v>
      </c>
      <c r="Y49" s="37">
        <f t="shared" si="34"/>
        <v>0.8125</v>
      </c>
      <c r="Z49" s="37">
        <f t="shared" si="34"/>
        <v>0.59375</v>
      </c>
      <c r="AA49" s="37">
        <f t="shared" si="34"/>
        <v>0.45161290322580644</v>
      </c>
      <c r="BD49"/>
      <c r="BE49"/>
      <c r="BF49"/>
      <c r="BG49"/>
      <c r="BH49"/>
      <c r="BI49"/>
    </row>
    <row r="50" spans="1:61" x14ac:dyDescent="0.25">
      <c r="BD50"/>
      <c r="BE50"/>
      <c r="BF50"/>
      <c r="BG50"/>
      <c r="BH50"/>
      <c r="BI50"/>
    </row>
    <row r="51" spans="1:61" s="35" customFormat="1" x14ac:dyDescent="0.25">
      <c r="A51" s="33" t="s">
        <v>36</v>
      </c>
      <c r="B51" s="39">
        <v>15.5</v>
      </c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</row>
  </sheetData>
  <sortState ref="A4:A38">
    <sortCondition ref="A3"/>
  </sortState>
  <conditionalFormatting sqref="D3:D39">
    <cfRule type="cellIs" dxfId="22" priority="833" operator="notEqual">
      <formula>$D$41</formula>
    </cfRule>
  </conditionalFormatting>
  <conditionalFormatting sqref="E3:E39">
    <cfRule type="cellIs" dxfId="21" priority="835" operator="notEqual">
      <formula>$E$41</formula>
    </cfRule>
  </conditionalFormatting>
  <conditionalFormatting sqref="F3:F39">
    <cfRule type="cellIs" dxfId="20" priority="837" operator="notEqual">
      <formula>$F$41</formula>
    </cfRule>
  </conditionalFormatting>
  <conditionalFormatting sqref="G3:G39">
    <cfRule type="cellIs" dxfId="19" priority="839" operator="notEqual">
      <formula>$G$41</formula>
    </cfRule>
  </conditionalFormatting>
  <conditionalFormatting sqref="H3:H39">
    <cfRule type="cellIs" dxfId="18" priority="841" operator="notEqual">
      <formula>$H$41</formula>
    </cfRule>
  </conditionalFormatting>
  <conditionalFormatting sqref="I3:I39">
    <cfRule type="cellIs" dxfId="17" priority="843" operator="notEqual">
      <formula>$I$41</formula>
    </cfRule>
  </conditionalFormatting>
  <conditionalFormatting sqref="J3:J39">
    <cfRule type="cellIs" dxfId="16" priority="845" operator="notEqual">
      <formula>$J$41</formula>
    </cfRule>
  </conditionalFormatting>
  <conditionalFormatting sqref="K3:K39">
    <cfRule type="cellIs" dxfId="15" priority="847" operator="notEqual">
      <formula>$K$41</formula>
    </cfRule>
  </conditionalFormatting>
  <conditionalFormatting sqref="L3:L39">
    <cfRule type="cellIs" dxfId="14" priority="849" operator="notEqual">
      <formula>$L$41</formula>
    </cfRule>
  </conditionalFormatting>
  <conditionalFormatting sqref="M3:M39">
    <cfRule type="cellIs" dxfId="13" priority="851" operator="notEqual">
      <formula>$M$41</formula>
    </cfRule>
  </conditionalFormatting>
  <conditionalFormatting sqref="N3:N39">
    <cfRule type="cellIs" dxfId="12" priority="853" operator="notEqual">
      <formula>$N$41</formula>
    </cfRule>
  </conditionalFormatting>
  <conditionalFormatting sqref="O3:O39">
    <cfRule type="cellIs" dxfId="11" priority="855" operator="notEqual">
      <formula>$O$41</formula>
    </cfRule>
  </conditionalFormatting>
  <conditionalFormatting sqref="Q3:Q39">
    <cfRule type="cellIs" dxfId="10" priority="859" operator="notEqual">
      <formula>$Q$41</formula>
    </cfRule>
  </conditionalFormatting>
  <conditionalFormatting sqref="R3:R39">
    <cfRule type="cellIs" dxfId="9" priority="861" operator="notEqual">
      <formula>$R$41</formula>
    </cfRule>
  </conditionalFormatting>
  <conditionalFormatting sqref="S3:S39">
    <cfRule type="cellIs" dxfId="8" priority="863" operator="notEqual">
      <formula>$S$41</formula>
    </cfRule>
  </conditionalFormatting>
  <conditionalFormatting sqref="T3:T39">
    <cfRule type="cellIs" dxfId="7" priority="865" operator="notEqual">
      <formula>$T$41</formula>
    </cfRule>
  </conditionalFormatting>
  <conditionalFormatting sqref="U3:U39">
    <cfRule type="cellIs" dxfId="6" priority="867" operator="notEqual">
      <formula>$U$41</formula>
    </cfRule>
  </conditionalFormatting>
  <conditionalFormatting sqref="V3:V39">
    <cfRule type="cellIs" dxfId="5" priority="869" operator="notEqual">
      <formula>$V$41</formula>
    </cfRule>
  </conditionalFormatting>
  <conditionalFormatting sqref="W3:W39">
    <cfRule type="cellIs" dxfId="4" priority="871" operator="notEqual">
      <formula>$W$41</formula>
    </cfRule>
  </conditionalFormatting>
  <conditionalFormatting sqref="X3:X39">
    <cfRule type="cellIs" dxfId="3" priority="873" operator="notEqual">
      <formula>$X$41</formula>
    </cfRule>
  </conditionalFormatting>
  <conditionalFormatting sqref="Y3:Y39">
    <cfRule type="cellIs" dxfId="2" priority="875" operator="notEqual">
      <formula>$Y$41</formula>
    </cfRule>
  </conditionalFormatting>
  <conditionalFormatting sqref="Z3:Z39">
    <cfRule type="cellIs" dxfId="1" priority="2" operator="notEqual">
      <formula>$Z$41</formula>
    </cfRule>
  </conditionalFormatting>
  <conditionalFormatting sqref="AA3:AA39">
    <cfRule type="cellIs" dxfId="0" priority="1" operator="notEqual">
      <formula>$AA$41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P47"/>
  <sheetViews>
    <sheetView zoomScaleNormal="100" workbookViewId="0"/>
  </sheetViews>
  <sheetFormatPr defaultColWidth="8.85546875" defaultRowHeight="15" x14ac:dyDescent="0.25"/>
  <cols>
    <col min="1" max="1" width="3" bestFit="1" customWidth="1"/>
    <col min="2" max="2" width="19.7109375" customWidth="1"/>
    <col min="3" max="3" width="7.42578125" bestFit="1" customWidth="1"/>
    <col min="4" max="4" width="5.42578125" bestFit="1" customWidth="1"/>
    <col min="5" max="5" width="7.140625" customWidth="1"/>
    <col min="6" max="6" width="8.7109375" bestFit="1" customWidth="1"/>
    <col min="7" max="7" width="2.7109375" customWidth="1"/>
    <col min="8" max="8" width="4.7109375" bestFit="1" customWidth="1"/>
    <col min="9" max="9" width="19.7109375" customWidth="1"/>
    <col min="10" max="10" width="7.42578125" bestFit="1" customWidth="1"/>
    <col min="11" max="11" width="5.42578125" bestFit="1" customWidth="1"/>
    <col min="12" max="12" width="7.140625" bestFit="1" customWidth="1"/>
    <col min="13" max="13" width="8.7109375" bestFit="1" customWidth="1"/>
    <col min="14" max="14" width="2.7109375" customWidth="1"/>
    <col min="15" max="15" width="3" bestFit="1" customWidth="1"/>
    <col min="16" max="16" width="21.140625" bestFit="1" customWidth="1"/>
    <col min="17" max="17" width="7.42578125" bestFit="1" customWidth="1"/>
    <col min="18" max="18" width="5.42578125" bestFit="1" customWidth="1"/>
    <col min="19" max="19" width="7.140625" bestFit="1" customWidth="1"/>
    <col min="20" max="20" width="8.7109375" bestFit="1" customWidth="1"/>
    <col min="21" max="21" width="2.7109375" customWidth="1"/>
    <col min="22" max="22" width="4.7109375" bestFit="1" customWidth="1"/>
    <col min="23" max="23" width="21.140625" bestFit="1" customWidth="1"/>
    <col min="24" max="24" width="7.42578125" bestFit="1" customWidth="1"/>
    <col min="25" max="25" width="5.42578125" bestFit="1" customWidth="1"/>
    <col min="26" max="26" width="7.140625" bestFit="1" customWidth="1"/>
    <col min="27" max="27" width="8.7109375" bestFit="1" customWidth="1"/>
    <col min="28" max="28" width="2.7109375" customWidth="1"/>
    <col min="29" max="29" width="3.7109375" bestFit="1" customWidth="1"/>
    <col min="30" max="30" width="21.140625" bestFit="1" customWidth="1"/>
    <col min="31" max="31" width="7.42578125" bestFit="1" customWidth="1"/>
    <col min="32" max="32" width="5.42578125" bestFit="1" customWidth="1"/>
    <col min="33" max="33" width="7.140625" bestFit="1" customWidth="1"/>
    <col min="34" max="34" width="8.7109375" bestFit="1" customWidth="1"/>
    <col min="35" max="35" width="2.7109375" customWidth="1"/>
    <col min="36" max="36" width="4.7109375" bestFit="1" customWidth="1"/>
    <col min="37" max="37" width="21.140625" bestFit="1" customWidth="1"/>
    <col min="38" max="38" width="7.42578125" bestFit="1" customWidth="1"/>
    <col min="39" max="39" width="5.42578125" bestFit="1" customWidth="1"/>
    <col min="40" max="40" width="7.140625" bestFit="1" customWidth="1"/>
    <col min="41" max="41" width="8.7109375" bestFit="1" customWidth="1"/>
    <col min="42" max="42" width="2.7109375" customWidth="1"/>
    <col min="43" max="43" width="4.7109375" bestFit="1" customWidth="1"/>
    <col min="44" max="44" width="19.7109375" bestFit="1" customWidth="1"/>
    <col min="45" max="45" width="7.42578125" bestFit="1" customWidth="1"/>
    <col min="46" max="46" width="5.42578125" bestFit="1" customWidth="1"/>
    <col min="47" max="47" width="7.140625" bestFit="1" customWidth="1"/>
    <col min="48" max="48" width="8.7109375" bestFit="1" customWidth="1"/>
    <col min="49" max="49" width="2.7109375" customWidth="1"/>
    <col min="50" max="50" width="4.7109375" bestFit="1" customWidth="1"/>
    <col min="51" max="51" width="21.140625" bestFit="1" customWidth="1"/>
    <col min="52" max="52" width="7.42578125" bestFit="1" customWidth="1"/>
    <col min="53" max="53" width="5.42578125" bestFit="1" customWidth="1"/>
    <col min="54" max="54" width="7.140625" bestFit="1" customWidth="1"/>
    <col min="55" max="55" width="8.7109375" bestFit="1" customWidth="1"/>
    <col min="56" max="56" width="2.7109375" customWidth="1"/>
    <col min="57" max="57" width="3" bestFit="1" customWidth="1"/>
    <col min="58" max="58" width="21.140625" bestFit="1" customWidth="1"/>
    <col min="59" max="59" width="7.42578125" bestFit="1" customWidth="1"/>
    <col min="60" max="60" width="5.42578125" bestFit="1" customWidth="1"/>
    <col min="61" max="61" width="7.140625" bestFit="1" customWidth="1"/>
    <col min="62" max="62" width="8.7109375" bestFit="1" customWidth="1"/>
    <col min="63" max="63" width="2.7109375" customWidth="1"/>
    <col min="64" max="64" width="3.7109375" bestFit="1" customWidth="1"/>
    <col min="65" max="65" width="21.140625" bestFit="1" customWidth="1"/>
    <col min="66" max="66" width="7.42578125" bestFit="1" customWidth="1"/>
    <col min="67" max="67" width="5.42578125" bestFit="1" customWidth="1"/>
    <col min="68" max="68" width="7.140625" bestFit="1" customWidth="1"/>
    <col min="69" max="69" width="8.7109375" bestFit="1" customWidth="1"/>
    <col min="70" max="70" width="2.7109375" customWidth="1"/>
    <col min="71" max="71" width="3.7109375" bestFit="1" customWidth="1"/>
    <col min="72" max="72" width="19.7109375" bestFit="1" customWidth="1"/>
    <col min="73" max="73" width="7.42578125" bestFit="1" customWidth="1"/>
    <col min="74" max="74" width="5.42578125" bestFit="1" customWidth="1"/>
    <col min="75" max="75" width="7.140625" bestFit="1" customWidth="1"/>
    <col min="76" max="76" width="8.7109375" bestFit="1" customWidth="1"/>
    <col min="77" max="77" width="2.7109375" customWidth="1"/>
    <col min="78" max="78" width="3" bestFit="1" customWidth="1"/>
    <col min="79" max="79" width="21.140625" bestFit="1" customWidth="1"/>
    <col min="80" max="80" width="7.42578125" bestFit="1" customWidth="1"/>
    <col min="81" max="81" width="6" bestFit="1" customWidth="1"/>
    <col min="82" max="82" width="7.140625" bestFit="1" customWidth="1"/>
    <col min="83" max="83" width="8.7109375" bestFit="1" customWidth="1"/>
    <col min="84" max="84" width="2.7109375" customWidth="1"/>
    <col min="85" max="85" width="3" bestFit="1" customWidth="1"/>
    <col min="86" max="86" width="21.140625" bestFit="1" customWidth="1"/>
    <col min="87" max="87" width="7.42578125" bestFit="1" customWidth="1"/>
    <col min="88" max="88" width="5.5703125" bestFit="1" customWidth="1"/>
    <col min="89" max="89" width="7.140625" bestFit="1" customWidth="1"/>
    <col min="90" max="90" width="8.7109375" bestFit="1" customWidth="1"/>
    <col min="91" max="91" width="2.7109375" customWidth="1"/>
    <col min="92" max="92" width="3" bestFit="1" customWidth="1"/>
    <col min="93" max="93" width="21.140625" bestFit="1" customWidth="1"/>
    <col min="94" max="94" width="7.42578125" bestFit="1" customWidth="1"/>
    <col min="95" max="95" width="6" bestFit="1" customWidth="1"/>
    <col min="96" max="96" width="7.140625" bestFit="1" customWidth="1"/>
    <col min="97" max="97" width="8.7109375" bestFit="1" customWidth="1"/>
    <col min="98" max="98" width="2.7109375" customWidth="1"/>
    <col min="99" max="99" width="3" bestFit="1" customWidth="1"/>
    <col min="100" max="100" width="19.7109375" bestFit="1" customWidth="1"/>
    <col min="101" max="101" width="7.42578125" bestFit="1" customWidth="1"/>
    <col min="102" max="102" width="5.42578125" bestFit="1" customWidth="1"/>
    <col min="103" max="103" width="7.140625" bestFit="1" customWidth="1"/>
    <col min="104" max="104" width="8.7109375" bestFit="1" customWidth="1"/>
    <col min="105" max="105" width="2.7109375" customWidth="1"/>
    <col min="106" max="106" width="3" bestFit="1" customWidth="1"/>
    <col min="107" max="107" width="19.7109375" bestFit="1" customWidth="1"/>
    <col min="108" max="108" width="7.42578125" bestFit="1" customWidth="1"/>
    <col min="109" max="109" width="6" bestFit="1" customWidth="1"/>
    <col min="110" max="110" width="7.140625" bestFit="1" customWidth="1"/>
    <col min="111" max="111" width="8.7109375" bestFit="1" customWidth="1"/>
    <col min="112" max="112" width="2.7109375" customWidth="1"/>
    <col min="113" max="113" width="3" bestFit="1" customWidth="1"/>
    <col min="114" max="114" width="19.7109375" bestFit="1" customWidth="1"/>
    <col min="115" max="115" width="7.42578125" bestFit="1" customWidth="1"/>
    <col min="116" max="116" width="5.42578125" bestFit="1" customWidth="1"/>
    <col min="117" max="117" width="7.140625" bestFit="1" customWidth="1"/>
    <col min="118" max="118" width="8.7109375" bestFit="1" customWidth="1"/>
    <col min="119" max="119" width="2.7109375" customWidth="1"/>
    <col min="120" max="120" width="3" bestFit="1" customWidth="1"/>
    <col min="121" max="121" width="20" bestFit="1" customWidth="1"/>
    <col min="122" max="122" width="7.42578125" bestFit="1" customWidth="1"/>
    <col min="123" max="123" width="5.42578125" bestFit="1" customWidth="1"/>
    <col min="124" max="124" width="7.140625" bestFit="1" customWidth="1"/>
    <col min="125" max="125" width="8.7109375" bestFit="1" customWidth="1"/>
    <col min="126" max="126" width="2.7109375" customWidth="1"/>
    <col min="127" max="127" width="4.7109375" bestFit="1" customWidth="1"/>
    <col min="128" max="128" width="19.7109375" bestFit="1" customWidth="1"/>
    <col min="129" max="129" width="7.42578125" bestFit="1" customWidth="1"/>
    <col min="130" max="130" width="5.42578125" bestFit="1" customWidth="1"/>
    <col min="131" max="131" width="7.140625" bestFit="1" customWidth="1"/>
    <col min="132" max="132" width="8.7109375" bestFit="1" customWidth="1"/>
    <col min="133" max="133" width="2.7109375" customWidth="1"/>
    <col min="134" max="134" width="4.7109375" bestFit="1" customWidth="1"/>
    <col min="135" max="135" width="20.42578125" bestFit="1" customWidth="1"/>
    <col min="136" max="136" width="7.42578125" bestFit="1" customWidth="1"/>
    <col min="137" max="137" width="5.42578125" bestFit="1" customWidth="1"/>
    <col min="138" max="138" width="7.140625" bestFit="1" customWidth="1"/>
    <col min="139" max="139" width="8.7109375" bestFit="1" customWidth="1"/>
    <col min="140" max="140" width="2.7109375" customWidth="1"/>
    <col min="141" max="141" width="3" bestFit="1" customWidth="1"/>
    <col min="142" max="142" width="19.7109375" bestFit="1" customWidth="1"/>
    <col min="143" max="143" width="7.42578125" bestFit="1" customWidth="1"/>
    <col min="144" max="144" width="5.42578125" bestFit="1" customWidth="1"/>
    <col min="145" max="145" width="7.140625" bestFit="1" customWidth="1"/>
    <col min="146" max="146" width="13.140625" bestFit="1" customWidth="1"/>
  </cols>
  <sheetData>
    <row r="1" spans="1:146" ht="19.5" thickBot="1" x14ac:dyDescent="0.35">
      <c r="A1" s="31"/>
      <c r="B1" s="22" t="s">
        <v>54</v>
      </c>
      <c r="C1" s="21"/>
      <c r="D1" s="21"/>
      <c r="E1" s="21"/>
      <c r="F1" s="21"/>
      <c r="H1" s="31"/>
      <c r="I1" s="22" t="s">
        <v>183</v>
      </c>
      <c r="J1" s="21"/>
      <c r="K1" s="21"/>
      <c r="L1" s="21"/>
      <c r="M1" s="21"/>
      <c r="O1" s="31"/>
      <c r="P1" s="22" t="s">
        <v>188</v>
      </c>
      <c r="Q1" s="21"/>
      <c r="R1" s="21"/>
      <c r="S1" s="21"/>
      <c r="T1" s="21"/>
      <c r="V1" s="31"/>
      <c r="W1" s="22" t="s">
        <v>260</v>
      </c>
      <c r="X1" s="21"/>
      <c r="Y1" s="21"/>
      <c r="Z1" s="21"/>
      <c r="AA1" s="21"/>
      <c r="AC1" s="31"/>
      <c r="AD1" s="22" t="s">
        <v>293</v>
      </c>
      <c r="AE1" s="21"/>
      <c r="AF1" s="21"/>
      <c r="AG1" s="21"/>
      <c r="AH1" s="21"/>
      <c r="AJ1" s="31"/>
      <c r="AK1" s="22" t="s">
        <v>321</v>
      </c>
      <c r="AL1" s="21"/>
      <c r="AM1" s="21"/>
      <c r="AN1" s="21"/>
      <c r="AO1" s="21"/>
      <c r="AQ1" s="31"/>
      <c r="AR1" s="22" t="s">
        <v>350</v>
      </c>
      <c r="AS1" s="21"/>
      <c r="AT1" s="21"/>
      <c r="AU1" s="21"/>
      <c r="AV1" s="21"/>
      <c r="AX1" s="31"/>
      <c r="AY1" s="22" t="s">
        <v>374</v>
      </c>
      <c r="AZ1" s="21"/>
      <c r="BA1" s="21"/>
      <c r="BB1" s="21"/>
      <c r="BC1" s="21"/>
      <c r="BE1" s="31"/>
      <c r="BF1" s="22" t="s">
        <v>397</v>
      </c>
      <c r="BG1" s="21"/>
      <c r="BH1" s="21"/>
      <c r="BI1" s="21"/>
      <c r="BJ1" s="21"/>
      <c r="BL1" s="31"/>
      <c r="BM1" s="22" t="s">
        <v>419</v>
      </c>
      <c r="BN1" s="21"/>
      <c r="BO1" s="21"/>
      <c r="BP1" s="21"/>
      <c r="BQ1" s="21"/>
      <c r="BS1" s="31"/>
      <c r="BT1" s="22" t="s">
        <v>443</v>
      </c>
      <c r="BU1" s="21"/>
      <c r="BV1" s="21"/>
      <c r="BW1" s="21"/>
      <c r="BX1" s="21"/>
      <c r="BZ1" s="31"/>
      <c r="CA1" s="22" t="s">
        <v>468</v>
      </c>
      <c r="CB1" s="21"/>
      <c r="CC1" s="21"/>
      <c r="CD1" s="21"/>
      <c r="CE1" s="21"/>
      <c r="CG1" s="31"/>
      <c r="CH1" s="22" t="s">
        <v>489</v>
      </c>
      <c r="CI1" s="21"/>
      <c r="CJ1" s="21"/>
      <c r="CK1" s="21"/>
      <c r="CL1" s="21"/>
      <c r="CN1" s="31"/>
      <c r="CO1" s="22" t="s">
        <v>513</v>
      </c>
      <c r="CP1" s="21"/>
      <c r="CQ1" s="21"/>
      <c r="CR1" s="21"/>
      <c r="CS1" s="21"/>
      <c r="CU1" s="31"/>
      <c r="CV1" s="22" t="s">
        <v>521</v>
      </c>
      <c r="CW1" s="21"/>
      <c r="CX1" s="21"/>
      <c r="CY1" s="21"/>
      <c r="CZ1" s="21"/>
      <c r="DB1" s="31"/>
      <c r="DC1" s="22" t="s">
        <v>543</v>
      </c>
      <c r="DD1" s="21"/>
      <c r="DE1" s="21"/>
      <c r="DF1" s="21"/>
      <c r="DG1" s="21"/>
      <c r="DH1" s="21"/>
      <c r="DI1" s="31"/>
      <c r="DJ1" s="22" t="s">
        <v>547</v>
      </c>
      <c r="DK1" s="21"/>
      <c r="DL1" s="21"/>
      <c r="DM1" s="21"/>
      <c r="DN1" s="21"/>
      <c r="DO1" s="21"/>
      <c r="DP1" s="31"/>
      <c r="DQ1" s="22" t="s">
        <v>549</v>
      </c>
      <c r="DR1" s="21"/>
      <c r="DS1" s="21"/>
      <c r="DT1" s="21"/>
      <c r="DU1" s="21"/>
      <c r="DW1" s="31"/>
      <c r="DX1" s="22"/>
      <c r="DY1" s="21"/>
      <c r="DZ1" s="21"/>
      <c r="EA1" s="21"/>
      <c r="EB1" s="21"/>
      <c r="ED1" s="31"/>
      <c r="EE1" s="22"/>
      <c r="EF1" s="21"/>
      <c r="EG1" s="21"/>
      <c r="EH1" s="21"/>
      <c r="EI1" s="21"/>
      <c r="EK1" s="31"/>
      <c r="EL1" s="22"/>
      <c r="EM1" s="21"/>
      <c r="EN1" s="21"/>
      <c r="EO1" s="21"/>
      <c r="EP1" s="21"/>
    </row>
    <row r="2" spans="1:146" x14ac:dyDescent="0.25">
      <c r="A2" s="32"/>
      <c r="B2" s="16" t="s">
        <v>2</v>
      </c>
      <c r="C2" s="9" t="s">
        <v>0</v>
      </c>
      <c r="D2" s="9" t="s">
        <v>3</v>
      </c>
      <c r="E2" s="9" t="s">
        <v>4</v>
      </c>
      <c r="F2" s="10" t="s">
        <v>5</v>
      </c>
      <c r="H2" s="32"/>
      <c r="I2" s="16" t="s">
        <v>2</v>
      </c>
      <c r="J2" s="9" t="s">
        <v>0</v>
      </c>
      <c r="K2" s="9" t="s">
        <v>3</v>
      </c>
      <c r="L2" s="9" t="s">
        <v>4</v>
      </c>
      <c r="M2" s="10" t="s">
        <v>5</v>
      </c>
      <c r="O2" s="32"/>
      <c r="P2" s="16" t="s">
        <v>2</v>
      </c>
      <c r="Q2" s="9" t="s">
        <v>0</v>
      </c>
      <c r="R2" s="9" t="s">
        <v>3</v>
      </c>
      <c r="S2" s="9" t="s">
        <v>4</v>
      </c>
      <c r="T2" s="10" t="s">
        <v>5</v>
      </c>
      <c r="V2" s="32"/>
      <c r="W2" s="16" t="s">
        <v>2</v>
      </c>
      <c r="X2" s="9" t="s">
        <v>0</v>
      </c>
      <c r="Y2" s="9" t="s">
        <v>3</v>
      </c>
      <c r="Z2" s="9" t="s">
        <v>4</v>
      </c>
      <c r="AA2" s="10" t="s">
        <v>5</v>
      </c>
      <c r="AC2" s="32"/>
      <c r="AD2" s="16" t="s">
        <v>2</v>
      </c>
      <c r="AE2" s="9" t="s">
        <v>0</v>
      </c>
      <c r="AF2" s="9" t="s">
        <v>3</v>
      </c>
      <c r="AG2" s="9" t="s">
        <v>4</v>
      </c>
      <c r="AH2" s="10" t="s">
        <v>5</v>
      </c>
      <c r="AJ2" s="32"/>
      <c r="AK2" s="16" t="s">
        <v>2</v>
      </c>
      <c r="AL2" s="9" t="s">
        <v>0</v>
      </c>
      <c r="AM2" s="9" t="s">
        <v>3</v>
      </c>
      <c r="AN2" s="9" t="s">
        <v>4</v>
      </c>
      <c r="AO2" s="10" t="s">
        <v>5</v>
      </c>
      <c r="AQ2" s="32"/>
      <c r="AR2" s="16" t="s">
        <v>2</v>
      </c>
      <c r="AS2" s="9" t="s">
        <v>0</v>
      </c>
      <c r="AT2" s="9" t="s">
        <v>3</v>
      </c>
      <c r="AU2" s="9" t="s">
        <v>4</v>
      </c>
      <c r="AV2" s="10" t="s">
        <v>5</v>
      </c>
      <c r="AX2" s="32"/>
      <c r="AY2" s="16" t="s">
        <v>2</v>
      </c>
      <c r="AZ2" s="9" t="s">
        <v>0</v>
      </c>
      <c r="BA2" s="9" t="s">
        <v>3</v>
      </c>
      <c r="BB2" s="9" t="s">
        <v>4</v>
      </c>
      <c r="BC2" s="10" t="s">
        <v>5</v>
      </c>
      <c r="BE2" s="32"/>
      <c r="BF2" s="16" t="s">
        <v>2</v>
      </c>
      <c r="BG2" s="9" t="s">
        <v>0</v>
      </c>
      <c r="BH2" s="9" t="s">
        <v>3</v>
      </c>
      <c r="BI2" s="9" t="s">
        <v>4</v>
      </c>
      <c r="BJ2" s="10" t="s">
        <v>5</v>
      </c>
      <c r="BL2" s="32"/>
      <c r="BM2" s="16" t="s">
        <v>2</v>
      </c>
      <c r="BN2" s="9" t="s">
        <v>0</v>
      </c>
      <c r="BO2" s="9" t="s">
        <v>3</v>
      </c>
      <c r="BP2" s="9" t="s">
        <v>4</v>
      </c>
      <c r="BQ2" s="10" t="s">
        <v>5</v>
      </c>
      <c r="BS2" s="32"/>
      <c r="BT2" s="16" t="s">
        <v>2</v>
      </c>
      <c r="BU2" s="9" t="s">
        <v>0</v>
      </c>
      <c r="BV2" s="9" t="s">
        <v>3</v>
      </c>
      <c r="BW2" s="9" t="s">
        <v>4</v>
      </c>
      <c r="BX2" s="10" t="s">
        <v>5</v>
      </c>
      <c r="BZ2" s="32"/>
      <c r="CA2" s="16" t="s">
        <v>2</v>
      </c>
      <c r="CB2" s="9" t="s">
        <v>0</v>
      </c>
      <c r="CC2" s="9" t="s">
        <v>3</v>
      </c>
      <c r="CD2" s="9" t="s">
        <v>4</v>
      </c>
      <c r="CE2" s="10" t="s">
        <v>5</v>
      </c>
      <c r="CG2" s="32"/>
      <c r="CH2" s="16" t="s">
        <v>2</v>
      </c>
      <c r="CI2" s="9" t="s">
        <v>0</v>
      </c>
      <c r="CJ2" s="9" t="s">
        <v>3</v>
      </c>
      <c r="CK2" s="9" t="s">
        <v>4</v>
      </c>
      <c r="CL2" s="10" t="s">
        <v>5</v>
      </c>
      <c r="CN2" s="32"/>
      <c r="CO2" s="16" t="s">
        <v>2</v>
      </c>
      <c r="CP2" s="9" t="s">
        <v>0</v>
      </c>
      <c r="CQ2" s="9" t="s">
        <v>3</v>
      </c>
      <c r="CR2" s="9" t="s">
        <v>4</v>
      </c>
      <c r="CS2" s="10" t="s">
        <v>5</v>
      </c>
      <c r="CU2" s="32"/>
      <c r="CV2" s="16" t="s">
        <v>2</v>
      </c>
      <c r="CW2" s="9" t="s">
        <v>0</v>
      </c>
      <c r="CX2" s="9" t="s">
        <v>3</v>
      </c>
      <c r="CY2" s="9" t="s">
        <v>4</v>
      </c>
      <c r="CZ2" s="10" t="s">
        <v>5</v>
      </c>
      <c r="DB2" s="32"/>
      <c r="DC2" s="16" t="s">
        <v>2</v>
      </c>
      <c r="DD2" s="9" t="s">
        <v>0</v>
      </c>
      <c r="DE2" s="9" t="s">
        <v>3</v>
      </c>
      <c r="DF2" s="9" t="s">
        <v>4</v>
      </c>
      <c r="DG2" s="10" t="s">
        <v>5</v>
      </c>
      <c r="DH2" s="2"/>
      <c r="DI2" s="32"/>
      <c r="DJ2" s="16" t="s">
        <v>2</v>
      </c>
      <c r="DK2" s="9" t="s">
        <v>0</v>
      </c>
      <c r="DL2" s="9" t="s">
        <v>3</v>
      </c>
      <c r="DM2" s="9" t="s">
        <v>4</v>
      </c>
      <c r="DN2" s="10" t="s">
        <v>5</v>
      </c>
      <c r="DO2" s="2"/>
      <c r="DP2" s="32"/>
      <c r="DQ2" s="16" t="s">
        <v>2</v>
      </c>
      <c r="DR2" s="9" t="s">
        <v>0</v>
      </c>
      <c r="DS2" s="9" t="s">
        <v>3</v>
      </c>
      <c r="DT2" s="9" t="s">
        <v>4</v>
      </c>
      <c r="DU2" s="10" t="s">
        <v>5</v>
      </c>
      <c r="DW2" s="32"/>
      <c r="DX2" s="16"/>
      <c r="DY2" s="9"/>
      <c r="DZ2" s="9"/>
      <c r="EA2" s="9"/>
      <c r="EB2" s="10"/>
      <c r="ED2" s="32"/>
      <c r="EE2" s="16"/>
      <c r="EF2" s="9"/>
      <c r="EG2" s="9"/>
      <c r="EH2" s="9"/>
      <c r="EI2" s="10"/>
      <c r="EK2" s="32"/>
      <c r="EL2" s="16"/>
      <c r="EM2" s="9"/>
      <c r="EN2" s="9"/>
      <c r="EO2" s="9"/>
      <c r="EP2" s="10"/>
    </row>
    <row r="3" spans="1:146" x14ac:dyDescent="0.25">
      <c r="A3" s="31"/>
      <c r="B3" s="17" t="s">
        <v>65</v>
      </c>
      <c r="C3" s="4">
        <v>13</v>
      </c>
      <c r="D3" s="4">
        <v>20</v>
      </c>
      <c r="E3" s="11">
        <v>0.65</v>
      </c>
      <c r="F3" s="5">
        <v>1</v>
      </c>
      <c r="H3" s="31">
        <v>1</v>
      </c>
      <c r="I3" s="17" t="s">
        <v>84</v>
      </c>
      <c r="J3" s="4">
        <v>24</v>
      </c>
      <c r="K3" s="4">
        <v>40</v>
      </c>
      <c r="L3" s="11">
        <v>0.6</v>
      </c>
      <c r="M3" s="5">
        <v>2</v>
      </c>
      <c r="O3" s="31">
        <v>1</v>
      </c>
      <c r="P3" s="17" t="s">
        <v>65</v>
      </c>
      <c r="Q3" s="4">
        <v>35</v>
      </c>
      <c r="R3" s="4">
        <v>60</v>
      </c>
      <c r="S3" s="11">
        <v>0.58333333333333337</v>
      </c>
      <c r="T3" s="5">
        <v>3</v>
      </c>
      <c r="V3" s="31" t="s">
        <v>261</v>
      </c>
      <c r="W3" s="17" t="s">
        <v>65</v>
      </c>
      <c r="X3" s="4">
        <v>45</v>
      </c>
      <c r="Y3" s="4">
        <v>80</v>
      </c>
      <c r="Z3" s="11">
        <v>0.5625</v>
      </c>
      <c r="AA3" s="5">
        <v>4</v>
      </c>
      <c r="AC3" s="31">
        <v>1</v>
      </c>
      <c r="AD3" s="17" t="s">
        <v>65</v>
      </c>
      <c r="AE3" s="4">
        <v>57.5</v>
      </c>
      <c r="AF3" s="4">
        <v>100</v>
      </c>
      <c r="AG3" s="11">
        <v>0.57499999999999996</v>
      </c>
      <c r="AH3" s="5">
        <v>5</v>
      </c>
      <c r="AJ3" s="31">
        <v>1</v>
      </c>
      <c r="AK3" s="17" t="s">
        <v>65</v>
      </c>
      <c r="AL3" s="4">
        <v>67.5</v>
      </c>
      <c r="AM3" s="4">
        <v>120</v>
      </c>
      <c r="AN3" s="11">
        <v>0.5625</v>
      </c>
      <c r="AO3" s="5">
        <v>5</v>
      </c>
      <c r="AQ3" s="31">
        <v>1</v>
      </c>
      <c r="AR3" s="17" t="s">
        <v>68</v>
      </c>
      <c r="AS3" s="4">
        <v>75</v>
      </c>
      <c r="AT3" s="4">
        <v>140</v>
      </c>
      <c r="AU3" s="11">
        <v>0.5357142857142857</v>
      </c>
      <c r="AV3" s="5">
        <v>5</v>
      </c>
      <c r="AX3" s="31">
        <v>1</v>
      </c>
      <c r="AY3" s="17" t="s">
        <v>79</v>
      </c>
      <c r="AZ3" s="4">
        <v>86</v>
      </c>
      <c r="BA3" s="4">
        <v>160</v>
      </c>
      <c r="BB3" s="11">
        <v>0.53749999999999998</v>
      </c>
      <c r="BC3" s="5">
        <v>7.5</v>
      </c>
      <c r="BE3" s="31">
        <v>1</v>
      </c>
      <c r="BF3" s="17" t="s">
        <v>79</v>
      </c>
      <c r="BG3" s="4">
        <v>99</v>
      </c>
      <c r="BH3" s="4">
        <v>180</v>
      </c>
      <c r="BI3" s="11">
        <v>0.55000000000000004</v>
      </c>
      <c r="BJ3" s="5">
        <v>8.5</v>
      </c>
      <c r="BL3" s="31">
        <v>1</v>
      </c>
      <c r="BM3" s="17" t="s">
        <v>79</v>
      </c>
      <c r="BN3" s="4">
        <v>107.5</v>
      </c>
      <c r="BO3" s="4">
        <v>200</v>
      </c>
      <c r="BP3" s="11">
        <v>0.53749999999999998</v>
      </c>
      <c r="BQ3" s="5">
        <v>9.5</v>
      </c>
      <c r="BS3" s="31">
        <v>1</v>
      </c>
      <c r="BT3" s="17" t="s">
        <v>79</v>
      </c>
      <c r="BU3" s="4">
        <v>117.5</v>
      </c>
      <c r="BV3" s="4">
        <v>220</v>
      </c>
      <c r="BW3" s="11">
        <v>0.53409090909090906</v>
      </c>
      <c r="BX3" s="5">
        <v>10.5</v>
      </c>
      <c r="BZ3" s="31">
        <v>1</v>
      </c>
      <c r="CA3" s="17" t="s">
        <v>68</v>
      </c>
      <c r="CB3" s="4">
        <v>125.5</v>
      </c>
      <c r="CC3" s="4">
        <v>240</v>
      </c>
      <c r="CD3" s="11">
        <v>0.5229166666666667</v>
      </c>
      <c r="CE3" s="5">
        <v>11</v>
      </c>
      <c r="CG3" s="31">
        <v>1</v>
      </c>
      <c r="CH3" s="17" t="s">
        <v>68</v>
      </c>
      <c r="CI3" s="4">
        <v>135.5</v>
      </c>
      <c r="CJ3" s="4">
        <v>260</v>
      </c>
      <c r="CK3" s="11">
        <v>0.52115384615384619</v>
      </c>
      <c r="CL3" s="5">
        <v>12</v>
      </c>
      <c r="CN3" s="31">
        <v>1</v>
      </c>
      <c r="CO3" s="17" t="s">
        <v>68</v>
      </c>
      <c r="CP3" s="4">
        <v>149.5</v>
      </c>
      <c r="CQ3" s="4">
        <v>280</v>
      </c>
      <c r="CR3" s="11">
        <v>0.53392857142857142</v>
      </c>
      <c r="CS3" s="5">
        <v>13</v>
      </c>
      <c r="CU3" s="31">
        <v>1</v>
      </c>
      <c r="CV3" s="17" t="s">
        <v>68</v>
      </c>
      <c r="CW3" s="4">
        <v>154.5</v>
      </c>
      <c r="CX3" s="4">
        <v>286</v>
      </c>
      <c r="CY3" s="11">
        <v>0.54020979020979021</v>
      </c>
      <c r="CZ3" s="5">
        <v>15</v>
      </c>
      <c r="DB3" s="31">
        <v>1</v>
      </c>
      <c r="DC3" s="17" t="s">
        <v>68</v>
      </c>
      <c r="DD3" s="4">
        <v>163</v>
      </c>
      <c r="DE3" s="4">
        <v>307</v>
      </c>
      <c r="DF3" s="11">
        <v>0.53094462540716614</v>
      </c>
      <c r="DG3" s="5">
        <v>17</v>
      </c>
      <c r="DH3" s="3"/>
      <c r="DI3" s="31">
        <v>1</v>
      </c>
      <c r="DJ3" s="17" t="s">
        <v>68</v>
      </c>
      <c r="DK3" s="4">
        <v>165</v>
      </c>
      <c r="DL3" s="4">
        <v>309</v>
      </c>
      <c r="DM3" s="11">
        <v>0.53398058252427183</v>
      </c>
      <c r="DN3" s="5">
        <v>18</v>
      </c>
      <c r="DO3" s="3"/>
      <c r="DP3" s="31">
        <v>1</v>
      </c>
      <c r="DQ3" s="17" t="s">
        <v>68</v>
      </c>
      <c r="DR3" s="4">
        <v>165</v>
      </c>
      <c r="DS3" s="4">
        <v>310</v>
      </c>
      <c r="DT3" s="11">
        <v>0.532258064516129</v>
      </c>
      <c r="DU3" s="5">
        <v>18</v>
      </c>
      <c r="DW3" s="31"/>
      <c r="DX3" s="17"/>
      <c r="DY3" s="4"/>
      <c r="DZ3" s="4"/>
      <c r="EA3" s="11"/>
      <c r="EB3" s="5"/>
      <c r="ED3" s="31"/>
      <c r="EE3" s="17"/>
      <c r="EF3" s="4"/>
      <c r="EG3" s="4"/>
      <c r="EH3" s="11"/>
      <c r="EI3" s="5"/>
      <c r="EK3" s="31"/>
      <c r="EL3" s="17"/>
      <c r="EM3" s="4"/>
      <c r="EN3" s="4"/>
      <c r="EO3" s="11"/>
      <c r="EP3" s="5"/>
    </row>
    <row r="4" spans="1:146" x14ac:dyDescent="0.25">
      <c r="A4" s="31"/>
      <c r="B4" s="17" t="s">
        <v>66</v>
      </c>
      <c r="C4" s="4">
        <v>12</v>
      </c>
      <c r="D4" s="4">
        <v>20</v>
      </c>
      <c r="E4" s="11">
        <v>0.6</v>
      </c>
      <c r="F4" s="5">
        <v>2</v>
      </c>
      <c r="H4" s="31">
        <v>2</v>
      </c>
      <c r="I4" s="17" t="s">
        <v>65</v>
      </c>
      <c r="J4" s="4">
        <v>23</v>
      </c>
      <c r="K4" s="4">
        <v>40</v>
      </c>
      <c r="L4" s="11">
        <v>0.57499999999999996</v>
      </c>
      <c r="M4" s="5">
        <v>2</v>
      </c>
      <c r="O4" s="31">
        <v>2</v>
      </c>
      <c r="P4" s="17" t="s">
        <v>84</v>
      </c>
      <c r="Q4" s="4">
        <v>34</v>
      </c>
      <c r="R4" s="4">
        <v>60</v>
      </c>
      <c r="S4" s="11">
        <v>0.56666666666666665</v>
      </c>
      <c r="T4" s="5">
        <v>3</v>
      </c>
      <c r="V4" s="31" t="s">
        <v>261</v>
      </c>
      <c r="W4" s="17" t="s">
        <v>138</v>
      </c>
      <c r="X4" s="4">
        <v>45</v>
      </c>
      <c r="Y4" s="4">
        <v>80</v>
      </c>
      <c r="Z4" s="11">
        <v>0.5625</v>
      </c>
      <c r="AA4" s="5">
        <v>4</v>
      </c>
      <c r="AC4" s="31">
        <v>2</v>
      </c>
      <c r="AD4" s="17" t="s">
        <v>138</v>
      </c>
      <c r="AE4" s="4">
        <v>56.5</v>
      </c>
      <c r="AF4" s="4">
        <v>100</v>
      </c>
      <c r="AG4" s="11">
        <v>0.56499999999999995</v>
      </c>
      <c r="AH4" s="5">
        <v>4</v>
      </c>
      <c r="AJ4" s="31">
        <v>2</v>
      </c>
      <c r="AK4" s="17" t="s">
        <v>138</v>
      </c>
      <c r="AL4" s="4">
        <v>64.5</v>
      </c>
      <c r="AM4" s="4">
        <v>120</v>
      </c>
      <c r="AN4" s="11">
        <v>0.53749999999999998</v>
      </c>
      <c r="AO4" s="5">
        <v>5</v>
      </c>
      <c r="AQ4" s="31">
        <v>2</v>
      </c>
      <c r="AR4" s="17" t="s">
        <v>138</v>
      </c>
      <c r="AS4" s="4">
        <v>74</v>
      </c>
      <c r="AT4" s="4">
        <v>140</v>
      </c>
      <c r="AU4" s="11">
        <v>0.52857142857142858</v>
      </c>
      <c r="AV4" s="5">
        <v>6</v>
      </c>
      <c r="AX4" s="31">
        <v>2</v>
      </c>
      <c r="AY4" s="17" t="s">
        <v>138</v>
      </c>
      <c r="AZ4" s="4">
        <v>85</v>
      </c>
      <c r="BA4" s="4">
        <v>160</v>
      </c>
      <c r="BB4" s="11">
        <v>0.53125</v>
      </c>
      <c r="BC4" s="5">
        <v>8</v>
      </c>
      <c r="BE4" s="31">
        <v>2</v>
      </c>
      <c r="BF4" s="17" t="s">
        <v>68</v>
      </c>
      <c r="BG4" s="4">
        <v>98</v>
      </c>
      <c r="BH4" s="4">
        <v>180</v>
      </c>
      <c r="BI4" s="11">
        <v>0.5444444444444444</v>
      </c>
      <c r="BJ4" s="5">
        <v>7</v>
      </c>
      <c r="BL4" s="31">
        <v>2</v>
      </c>
      <c r="BM4" s="17" t="s">
        <v>68</v>
      </c>
      <c r="BN4" s="4">
        <v>107.5</v>
      </c>
      <c r="BO4" s="4">
        <v>200</v>
      </c>
      <c r="BP4" s="11">
        <v>0.53749999999999998</v>
      </c>
      <c r="BQ4" s="5">
        <v>8</v>
      </c>
      <c r="BS4" s="31" t="s">
        <v>444</v>
      </c>
      <c r="BT4" s="17" t="s">
        <v>68</v>
      </c>
      <c r="BU4" s="4">
        <v>116.5</v>
      </c>
      <c r="BV4" s="4">
        <v>220</v>
      </c>
      <c r="BW4" s="11">
        <v>0.52954545454545454</v>
      </c>
      <c r="BX4" s="5">
        <v>10</v>
      </c>
      <c r="BZ4" s="31">
        <v>2</v>
      </c>
      <c r="CA4" s="17" t="s">
        <v>79</v>
      </c>
      <c r="CB4" s="4">
        <v>125.5</v>
      </c>
      <c r="CC4" s="4">
        <v>240</v>
      </c>
      <c r="CD4" s="11">
        <v>0.5229166666666667</v>
      </c>
      <c r="CE4" s="5">
        <v>10.5</v>
      </c>
      <c r="CG4" s="31">
        <v>2</v>
      </c>
      <c r="CH4" s="17" t="s">
        <v>65</v>
      </c>
      <c r="CI4" s="4">
        <v>134.5</v>
      </c>
      <c r="CJ4" s="4">
        <v>260</v>
      </c>
      <c r="CK4" s="11">
        <v>0.51730769230769236</v>
      </c>
      <c r="CL4" s="5">
        <v>11</v>
      </c>
      <c r="CN4" s="31">
        <v>2</v>
      </c>
      <c r="CO4" s="17" t="s">
        <v>65</v>
      </c>
      <c r="CP4" s="4">
        <v>147.5</v>
      </c>
      <c r="CQ4" s="4">
        <v>280</v>
      </c>
      <c r="CR4" s="11">
        <v>0.5267857142857143</v>
      </c>
      <c r="CS4" s="5">
        <v>12</v>
      </c>
      <c r="CU4" s="31">
        <v>2</v>
      </c>
      <c r="CV4" s="17" t="s">
        <v>65</v>
      </c>
      <c r="CW4" s="4">
        <v>152.5</v>
      </c>
      <c r="CX4" s="4">
        <v>286</v>
      </c>
      <c r="CY4" s="11">
        <v>0.53321678321678323</v>
      </c>
      <c r="CZ4" s="5">
        <v>14</v>
      </c>
      <c r="DB4" s="31">
        <v>2</v>
      </c>
      <c r="DC4" s="17" t="s">
        <v>65</v>
      </c>
      <c r="DD4" s="4">
        <v>163</v>
      </c>
      <c r="DE4" s="4">
        <v>307</v>
      </c>
      <c r="DF4" s="11">
        <v>0.53094462540716614</v>
      </c>
      <c r="DG4" s="5">
        <v>16</v>
      </c>
      <c r="DH4" s="3"/>
      <c r="DI4" s="31">
        <v>2</v>
      </c>
      <c r="DJ4" s="17" t="s">
        <v>65</v>
      </c>
      <c r="DK4" s="4">
        <v>164</v>
      </c>
      <c r="DL4" s="4">
        <v>309</v>
      </c>
      <c r="DM4" s="11">
        <v>0.53074433656957931</v>
      </c>
      <c r="DN4" s="5">
        <v>16</v>
      </c>
      <c r="DO4" s="3"/>
      <c r="DP4" s="31">
        <v>2</v>
      </c>
      <c r="DQ4" s="17" t="s">
        <v>65</v>
      </c>
      <c r="DR4" s="4">
        <v>164</v>
      </c>
      <c r="DS4" s="4">
        <v>310</v>
      </c>
      <c r="DT4" s="11">
        <v>0.52903225806451615</v>
      </c>
      <c r="DU4" s="5">
        <v>17</v>
      </c>
      <c r="DW4" s="31"/>
      <c r="DX4" s="17"/>
      <c r="DY4" s="4"/>
      <c r="DZ4" s="4"/>
      <c r="EA4" s="11"/>
      <c r="EB4" s="5"/>
      <c r="ED4" s="31"/>
      <c r="EE4" s="17"/>
      <c r="EF4" s="4"/>
      <c r="EG4" s="4"/>
      <c r="EH4" s="11"/>
      <c r="EI4" s="5"/>
      <c r="EK4" s="31"/>
      <c r="EL4" s="17"/>
      <c r="EM4" s="4"/>
      <c r="EN4" s="4"/>
      <c r="EO4" s="11"/>
      <c r="EP4" s="5"/>
    </row>
    <row r="5" spans="1:146" x14ac:dyDescent="0.25">
      <c r="A5" s="31"/>
      <c r="B5" s="17" t="s">
        <v>84</v>
      </c>
      <c r="C5" s="4">
        <v>12</v>
      </c>
      <c r="D5" s="4">
        <v>20</v>
      </c>
      <c r="E5" s="11">
        <v>0.6</v>
      </c>
      <c r="F5" s="5">
        <v>1</v>
      </c>
      <c r="H5" s="31">
        <v>3</v>
      </c>
      <c r="I5" s="17" t="s">
        <v>138</v>
      </c>
      <c r="J5" s="4">
        <v>21</v>
      </c>
      <c r="K5" s="4">
        <v>40</v>
      </c>
      <c r="L5" s="11">
        <v>0.52500000000000002</v>
      </c>
      <c r="M5" s="5">
        <v>3</v>
      </c>
      <c r="O5" s="31">
        <v>3</v>
      </c>
      <c r="P5" s="17" t="s">
        <v>72</v>
      </c>
      <c r="Q5" s="4">
        <v>34</v>
      </c>
      <c r="R5" s="4">
        <v>60</v>
      </c>
      <c r="S5" s="11">
        <v>0.56666666666666665</v>
      </c>
      <c r="T5" s="5">
        <v>2</v>
      </c>
      <c r="V5" s="31">
        <v>3</v>
      </c>
      <c r="W5" s="17" t="s">
        <v>84</v>
      </c>
      <c r="X5" s="4">
        <v>44</v>
      </c>
      <c r="Y5" s="4">
        <v>80</v>
      </c>
      <c r="Z5" s="11">
        <v>0.55000000000000004</v>
      </c>
      <c r="AA5" s="5">
        <v>5</v>
      </c>
      <c r="AC5" s="31">
        <v>3</v>
      </c>
      <c r="AD5" s="17" t="s">
        <v>84</v>
      </c>
      <c r="AE5" s="4">
        <v>55.5</v>
      </c>
      <c r="AF5" s="4">
        <v>100</v>
      </c>
      <c r="AG5" s="11">
        <v>0.55500000000000005</v>
      </c>
      <c r="AH5" s="5">
        <v>7</v>
      </c>
      <c r="AJ5" s="31">
        <v>3</v>
      </c>
      <c r="AK5" s="17" t="s">
        <v>68</v>
      </c>
      <c r="AL5" s="4">
        <v>64.5</v>
      </c>
      <c r="AM5" s="4">
        <v>120</v>
      </c>
      <c r="AN5" s="11">
        <v>0.53749999999999998</v>
      </c>
      <c r="AO5" s="5">
        <v>4</v>
      </c>
      <c r="AQ5" s="31">
        <v>3</v>
      </c>
      <c r="AR5" s="17" t="s">
        <v>79</v>
      </c>
      <c r="AS5" s="4">
        <v>74</v>
      </c>
      <c r="AT5" s="4">
        <v>140</v>
      </c>
      <c r="AU5" s="11">
        <v>0.52857142857142858</v>
      </c>
      <c r="AV5" s="5">
        <v>5.5</v>
      </c>
      <c r="AX5" s="31">
        <v>3</v>
      </c>
      <c r="AY5" s="17" t="s">
        <v>89</v>
      </c>
      <c r="AZ5" s="4">
        <v>83</v>
      </c>
      <c r="BA5" s="4">
        <v>160</v>
      </c>
      <c r="BB5" s="11">
        <v>0.51875000000000004</v>
      </c>
      <c r="BC5" s="5">
        <v>8</v>
      </c>
      <c r="BE5" s="31">
        <v>3</v>
      </c>
      <c r="BF5" s="17" t="s">
        <v>65</v>
      </c>
      <c r="BG5" s="4">
        <v>96</v>
      </c>
      <c r="BH5" s="4">
        <v>180</v>
      </c>
      <c r="BI5" s="11">
        <v>0.53333333333333333</v>
      </c>
      <c r="BJ5" s="5">
        <v>9</v>
      </c>
      <c r="BL5" s="31">
        <v>3</v>
      </c>
      <c r="BM5" s="17" t="s">
        <v>65</v>
      </c>
      <c r="BN5" s="4">
        <v>106.5</v>
      </c>
      <c r="BO5" s="4">
        <v>200</v>
      </c>
      <c r="BP5" s="11">
        <v>0.53249999999999997</v>
      </c>
      <c r="BQ5" s="5">
        <v>9</v>
      </c>
      <c r="BS5" s="31" t="s">
        <v>444</v>
      </c>
      <c r="BT5" s="17" t="s">
        <v>65</v>
      </c>
      <c r="BU5" s="4">
        <v>116.5</v>
      </c>
      <c r="BV5" s="4">
        <v>220</v>
      </c>
      <c r="BW5" s="11">
        <v>0.52954545454545454</v>
      </c>
      <c r="BX5" s="5">
        <v>10</v>
      </c>
      <c r="BZ5" s="31">
        <v>3</v>
      </c>
      <c r="CA5" s="17" t="s">
        <v>65</v>
      </c>
      <c r="CB5" s="4">
        <v>125.5</v>
      </c>
      <c r="CC5" s="4">
        <v>240</v>
      </c>
      <c r="CD5" s="11">
        <v>0.5229166666666667</v>
      </c>
      <c r="CE5" s="5">
        <v>10</v>
      </c>
      <c r="CG5" s="31">
        <v>3</v>
      </c>
      <c r="CH5" s="17" t="s">
        <v>79</v>
      </c>
      <c r="CI5" s="4">
        <v>133.5</v>
      </c>
      <c r="CJ5" s="4">
        <v>260</v>
      </c>
      <c r="CK5" s="11">
        <v>0.51346153846153841</v>
      </c>
      <c r="CL5" s="5">
        <v>11.5</v>
      </c>
      <c r="CN5" s="31">
        <v>3</v>
      </c>
      <c r="CO5" s="17" t="s">
        <v>79</v>
      </c>
      <c r="CP5" s="4">
        <v>144.5</v>
      </c>
      <c r="CQ5" s="4">
        <v>280</v>
      </c>
      <c r="CR5" s="11">
        <v>0.51607142857142863</v>
      </c>
      <c r="CS5" s="5">
        <v>13.5</v>
      </c>
      <c r="CU5" s="31">
        <v>3</v>
      </c>
      <c r="CV5" s="17" t="s">
        <v>79</v>
      </c>
      <c r="CW5" s="4">
        <v>149.5</v>
      </c>
      <c r="CX5" s="4">
        <v>286</v>
      </c>
      <c r="CY5" s="11">
        <v>0.52272727272727271</v>
      </c>
      <c r="CZ5" s="5">
        <v>14.5</v>
      </c>
      <c r="DB5" s="31">
        <v>3</v>
      </c>
      <c r="DC5" s="17" t="s">
        <v>79</v>
      </c>
      <c r="DD5" s="4">
        <v>158</v>
      </c>
      <c r="DE5" s="4">
        <v>307</v>
      </c>
      <c r="DF5" s="11">
        <v>0.51465798045602607</v>
      </c>
      <c r="DG5" s="5">
        <v>16.5</v>
      </c>
      <c r="DH5" s="3"/>
      <c r="DI5" s="31">
        <v>3</v>
      </c>
      <c r="DJ5" s="17" t="s">
        <v>79</v>
      </c>
      <c r="DK5" s="4">
        <v>160</v>
      </c>
      <c r="DL5" s="4">
        <v>309</v>
      </c>
      <c r="DM5" s="11">
        <v>0.51779935275080902</v>
      </c>
      <c r="DN5" s="5">
        <v>17.5</v>
      </c>
      <c r="DO5" s="3"/>
      <c r="DP5" s="31">
        <v>3</v>
      </c>
      <c r="DQ5" s="17" t="s">
        <v>79</v>
      </c>
      <c r="DR5" s="4">
        <v>161</v>
      </c>
      <c r="DS5" s="4">
        <v>310</v>
      </c>
      <c r="DT5" s="11">
        <v>0.51935483870967747</v>
      </c>
      <c r="DU5" s="5">
        <v>18.5</v>
      </c>
      <c r="DW5" s="31"/>
      <c r="DX5" s="17"/>
      <c r="DY5" s="4"/>
      <c r="DZ5" s="4"/>
      <c r="EA5" s="11"/>
      <c r="EB5" s="5"/>
      <c r="ED5" s="31"/>
      <c r="EE5" s="17"/>
      <c r="EF5" s="4"/>
      <c r="EG5" s="4"/>
      <c r="EH5" s="11"/>
      <c r="EI5" s="5"/>
      <c r="EK5" s="31"/>
      <c r="EL5" s="17"/>
      <c r="EM5" s="4"/>
      <c r="EN5" s="4"/>
      <c r="EO5" s="11"/>
      <c r="EP5" s="5"/>
    </row>
    <row r="6" spans="1:146" x14ac:dyDescent="0.25">
      <c r="A6" s="31"/>
      <c r="B6" s="17" t="s">
        <v>68</v>
      </c>
      <c r="C6" s="4">
        <v>12</v>
      </c>
      <c r="D6" s="4">
        <v>20</v>
      </c>
      <c r="E6" s="11">
        <v>0.6</v>
      </c>
      <c r="F6" s="5">
        <v>1</v>
      </c>
      <c r="H6" s="31">
        <v>4</v>
      </c>
      <c r="I6" s="17" t="s">
        <v>72</v>
      </c>
      <c r="J6" s="4">
        <v>21</v>
      </c>
      <c r="K6" s="4">
        <v>40</v>
      </c>
      <c r="L6" s="11">
        <v>0.52500000000000002</v>
      </c>
      <c r="M6" s="5">
        <v>1</v>
      </c>
      <c r="O6" s="31">
        <v>4</v>
      </c>
      <c r="P6" s="17" t="s">
        <v>138</v>
      </c>
      <c r="Q6" s="4">
        <v>33</v>
      </c>
      <c r="R6" s="4">
        <v>60</v>
      </c>
      <c r="S6" s="11">
        <v>0.55000000000000004</v>
      </c>
      <c r="T6" s="5">
        <v>4</v>
      </c>
      <c r="V6" s="31">
        <v>4</v>
      </c>
      <c r="W6" s="17" t="s">
        <v>72</v>
      </c>
      <c r="X6" s="4">
        <v>43</v>
      </c>
      <c r="Y6" s="4">
        <v>80</v>
      </c>
      <c r="Z6" s="11">
        <v>0.53749999999999998</v>
      </c>
      <c r="AA6" s="5">
        <v>3</v>
      </c>
      <c r="AC6" s="31">
        <v>4</v>
      </c>
      <c r="AD6" s="17" t="s">
        <v>72</v>
      </c>
      <c r="AE6" s="4">
        <v>54.5</v>
      </c>
      <c r="AF6" s="4">
        <v>100</v>
      </c>
      <c r="AG6" s="11">
        <v>0.54500000000000004</v>
      </c>
      <c r="AH6" s="5">
        <v>4.5</v>
      </c>
      <c r="AJ6" s="31">
        <v>4</v>
      </c>
      <c r="AK6" s="17" t="s">
        <v>72</v>
      </c>
      <c r="AL6" s="4">
        <v>63.5</v>
      </c>
      <c r="AM6" s="4">
        <v>120</v>
      </c>
      <c r="AN6" s="11">
        <v>0.52916666666666667</v>
      </c>
      <c r="AO6" s="5">
        <v>5.5</v>
      </c>
      <c r="AQ6" s="31">
        <v>4</v>
      </c>
      <c r="AR6" s="17" t="s">
        <v>77</v>
      </c>
      <c r="AS6" s="4">
        <v>73</v>
      </c>
      <c r="AT6" s="4">
        <v>140</v>
      </c>
      <c r="AU6" s="11">
        <v>0.52142857142857146</v>
      </c>
      <c r="AV6" s="5">
        <v>8.5</v>
      </c>
      <c r="AX6" s="31">
        <v>4</v>
      </c>
      <c r="AY6" s="17" t="s">
        <v>68</v>
      </c>
      <c r="AZ6" s="4">
        <v>83</v>
      </c>
      <c r="BA6" s="4">
        <v>160</v>
      </c>
      <c r="BB6" s="11">
        <v>0.51875000000000004</v>
      </c>
      <c r="BC6" s="5">
        <v>6</v>
      </c>
      <c r="BE6" s="31">
        <v>4</v>
      </c>
      <c r="BF6" s="17" t="s">
        <v>138</v>
      </c>
      <c r="BG6" s="4">
        <v>95</v>
      </c>
      <c r="BH6" s="4">
        <v>180</v>
      </c>
      <c r="BI6" s="11">
        <v>0.52777777777777779</v>
      </c>
      <c r="BJ6" s="5">
        <v>9</v>
      </c>
      <c r="BL6" s="31">
        <v>4</v>
      </c>
      <c r="BM6" s="17" t="s">
        <v>72</v>
      </c>
      <c r="BN6" s="4">
        <v>104.5</v>
      </c>
      <c r="BO6" s="4">
        <v>200</v>
      </c>
      <c r="BP6" s="11">
        <v>0.52249999999999996</v>
      </c>
      <c r="BQ6" s="5">
        <v>9.5</v>
      </c>
      <c r="BS6" s="31">
        <v>4</v>
      </c>
      <c r="BT6" s="17" t="s">
        <v>77</v>
      </c>
      <c r="BU6" s="4">
        <v>111.5</v>
      </c>
      <c r="BV6" s="4">
        <v>220</v>
      </c>
      <c r="BW6" s="11">
        <v>0.50681818181818183</v>
      </c>
      <c r="BX6" s="5">
        <v>14.5</v>
      </c>
      <c r="BZ6" s="31">
        <v>4</v>
      </c>
      <c r="CA6" s="17" t="s">
        <v>77</v>
      </c>
      <c r="CB6" s="4">
        <v>122.5</v>
      </c>
      <c r="CC6" s="4">
        <v>240</v>
      </c>
      <c r="CD6" s="11">
        <v>0.51041666666666663</v>
      </c>
      <c r="CE6" s="5">
        <v>15.5</v>
      </c>
      <c r="CG6" s="31">
        <v>4</v>
      </c>
      <c r="CH6" s="17" t="s">
        <v>77</v>
      </c>
      <c r="CI6" s="4">
        <v>132.5</v>
      </c>
      <c r="CJ6" s="4">
        <v>260</v>
      </c>
      <c r="CK6" s="11">
        <v>0.50961538461538458</v>
      </c>
      <c r="CL6" s="5">
        <v>15.5</v>
      </c>
      <c r="CN6" s="31">
        <v>4</v>
      </c>
      <c r="CO6" s="17" t="s">
        <v>77</v>
      </c>
      <c r="CP6" s="4">
        <v>141.5</v>
      </c>
      <c r="CQ6" s="4">
        <v>280</v>
      </c>
      <c r="CR6" s="11">
        <v>0.50535714285714284</v>
      </c>
      <c r="CS6" s="5">
        <v>16.5</v>
      </c>
      <c r="CU6" s="31">
        <v>4</v>
      </c>
      <c r="CV6" s="17" t="s">
        <v>88</v>
      </c>
      <c r="CW6" s="4">
        <v>147.5</v>
      </c>
      <c r="CX6" s="4">
        <v>286</v>
      </c>
      <c r="CY6" s="11">
        <v>0.51573426573426573</v>
      </c>
      <c r="CZ6" s="5">
        <v>13.5</v>
      </c>
      <c r="DB6" s="31">
        <v>4</v>
      </c>
      <c r="DC6" s="17" t="s">
        <v>66</v>
      </c>
      <c r="DD6" s="4">
        <v>156</v>
      </c>
      <c r="DE6" s="4">
        <v>307</v>
      </c>
      <c r="DF6" s="11">
        <v>0.50814332247557004</v>
      </c>
      <c r="DG6" s="5">
        <v>15</v>
      </c>
      <c r="DH6" s="3"/>
      <c r="DI6" s="31">
        <v>4</v>
      </c>
      <c r="DJ6" s="17" t="s">
        <v>88</v>
      </c>
      <c r="DK6" s="4">
        <v>158</v>
      </c>
      <c r="DL6" s="4">
        <v>309</v>
      </c>
      <c r="DM6" s="11">
        <v>0.51132686084142398</v>
      </c>
      <c r="DN6" s="5">
        <v>15.5</v>
      </c>
      <c r="DO6" s="3"/>
      <c r="DP6" s="31">
        <v>4</v>
      </c>
      <c r="DQ6" s="17" t="s">
        <v>88</v>
      </c>
      <c r="DR6" s="4">
        <v>159</v>
      </c>
      <c r="DS6" s="4">
        <v>310</v>
      </c>
      <c r="DT6" s="11">
        <v>0.51290322580645165</v>
      </c>
      <c r="DU6" s="5">
        <v>16.5</v>
      </c>
      <c r="DW6" s="31"/>
      <c r="DX6" s="17"/>
      <c r="DY6" s="4"/>
      <c r="DZ6" s="4"/>
      <c r="EA6" s="11"/>
      <c r="EB6" s="5"/>
      <c r="ED6" s="31"/>
      <c r="EE6" s="17"/>
      <c r="EF6" s="4"/>
      <c r="EG6" s="4"/>
      <c r="EH6" s="11"/>
      <c r="EI6" s="5"/>
      <c r="EK6" s="31"/>
      <c r="EL6" s="17"/>
      <c r="EM6" s="4"/>
      <c r="EN6" s="4"/>
      <c r="EO6" s="11"/>
      <c r="EP6" s="5"/>
    </row>
    <row r="7" spans="1:146" x14ac:dyDescent="0.25">
      <c r="A7" s="31"/>
      <c r="B7" s="17" t="s">
        <v>88</v>
      </c>
      <c r="C7" s="4">
        <v>12</v>
      </c>
      <c r="D7" s="4">
        <v>20</v>
      </c>
      <c r="E7" s="11">
        <v>0.6</v>
      </c>
      <c r="F7" s="5">
        <v>1</v>
      </c>
      <c r="H7" s="31">
        <v>5</v>
      </c>
      <c r="I7" s="17" t="s">
        <v>73</v>
      </c>
      <c r="J7" s="4">
        <v>19</v>
      </c>
      <c r="K7" s="4">
        <v>40</v>
      </c>
      <c r="L7" s="11">
        <v>0.47499999999999998</v>
      </c>
      <c r="M7" s="5">
        <v>2</v>
      </c>
      <c r="O7" s="31">
        <v>5</v>
      </c>
      <c r="P7" s="17" t="s">
        <v>97</v>
      </c>
      <c r="Q7" s="4">
        <v>32</v>
      </c>
      <c r="R7" s="4">
        <v>60</v>
      </c>
      <c r="S7" s="11">
        <v>0.53333333333333333</v>
      </c>
      <c r="T7" s="5">
        <v>2</v>
      </c>
      <c r="V7" s="31">
        <v>5</v>
      </c>
      <c r="W7" s="17" t="s">
        <v>64</v>
      </c>
      <c r="X7" s="4">
        <v>43</v>
      </c>
      <c r="Y7" s="4">
        <v>80</v>
      </c>
      <c r="Z7" s="11">
        <v>0.53749999999999998</v>
      </c>
      <c r="AA7" s="5">
        <v>0</v>
      </c>
      <c r="AC7" s="31">
        <v>5</v>
      </c>
      <c r="AD7" s="17" t="s">
        <v>66</v>
      </c>
      <c r="AE7" s="4">
        <v>52.5</v>
      </c>
      <c r="AF7" s="4">
        <v>100</v>
      </c>
      <c r="AG7" s="11">
        <v>0.52500000000000002</v>
      </c>
      <c r="AH7" s="5">
        <v>4</v>
      </c>
      <c r="AJ7" s="31">
        <v>5</v>
      </c>
      <c r="AK7" s="17" t="s">
        <v>79</v>
      </c>
      <c r="AL7" s="4">
        <v>62.5</v>
      </c>
      <c r="AM7" s="4">
        <v>120</v>
      </c>
      <c r="AN7" s="11">
        <v>0.52083333333333337</v>
      </c>
      <c r="AO7" s="5">
        <v>5</v>
      </c>
      <c r="AQ7" s="31">
        <v>5</v>
      </c>
      <c r="AR7" s="17" t="s">
        <v>65</v>
      </c>
      <c r="AS7" s="4">
        <v>73</v>
      </c>
      <c r="AT7" s="4">
        <v>140</v>
      </c>
      <c r="AU7" s="11">
        <v>0.52142857142857146</v>
      </c>
      <c r="AV7" s="5">
        <v>7</v>
      </c>
      <c r="AX7" s="31">
        <v>5</v>
      </c>
      <c r="AY7" s="17" t="s">
        <v>65</v>
      </c>
      <c r="AZ7" s="4">
        <v>82</v>
      </c>
      <c r="BA7" s="4">
        <v>160</v>
      </c>
      <c r="BB7" s="11">
        <v>0.51249999999999996</v>
      </c>
      <c r="BC7" s="5">
        <v>8</v>
      </c>
      <c r="BE7" s="31">
        <v>5</v>
      </c>
      <c r="BF7" s="17" t="s">
        <v>77</v>
      </c>
      <c r="BG7" s="4">
        <v>94</v>
      </c>
      <c r="BH7" s="4">
        <v>180</v>
      </c>
      <c r="BI7" s="11">
        <v>0.52222222222222225</v>
      </c>
      <c r="BJ7" s="5">
        <v>11.5</v>
      </c>
      <c r="BL7" s="31">
        <v>5</v>
      </c>
      <c r="BM7" s="17" t="s">
        <v>77</v>
      </c>
      <c r="BN7" s="4">
        <v>102.5</v>
      </c>
      <c r="BO7" s="4">
        <v>200</v>
      </c>
      <c r="BP7" s="11">
        <v>0.51249999999999996</v>
      </c>
      <c r="BQ7" s="5">
        <v>13.5</v>
      </c>
      <c r="BS7" s="31">
        <v>5</v>
      </c>
      <c r="BT7" s="17" t="s">
        <v>73</v>
      </c>
      <c r="BU7" s="4">
        <v>111.5</v>
      </c>
      <c r="BV7" s="4">
        <v>220</v>
      </c>
      <c r="BW7" s="11">
        <v>0.50681818181818183</v>
      </c>
      <c r="BX7" s="5">
        <v>12</v>
      </c>
      <c r="BZ7" s="31">
        <v>5</v>
      </c>
      <c r="CA7" s="17" t="s">
        <v>67</v>
      </c>
      <c r="CB7" s="4">
        <v>121.5</v>
      </c>
      <c r="CC7" s="4">
        <v>240</v>
      </c>
      <c r="CD7" s="11">
        <v>0.50624999999999998</v>
      </c>
      <c r="CE7" s="5">
        <v>10</v>
      </c>
      <c r="CG7" s="31">
        <v>5</v>
      </c>
      <c r="CH7" s="17" t="s">
        <v>72</v>
      </c>
      <c r="CI7" s="4">
        <v>130.5</v>
      </c>
      <c r="CJ7" s="4">
        <v>260</v>
      </c>
      <c r="CK7" s="11">
        <v>0.50192307692307692</v>
      </c>
      <c r="CL7" s="5">
        <v>10.5</v>
      </c>
      <c r="CN7" s="31">
        <v>5</v>
      </c>
      <c r="CO7" s="17" t="s">
        <v>72</v>
      </c>
      <c r="CP7" s="4">
        <v>141.5</v>
      </c>
      <c r="CQ7" s="4">
        <v>280</v>
      </c>
      <c r="CR7" s="11">
        <v>0.50535714285714284</v>
      </c>
      <c r="CS7" s="5">
        <v>12.5</v>
      </c>
      <c r="CU7" s="31">
        <v>5</v>
      </c>
      <c r="CV7" s="17" t="s">
        <v>72</v>
      </c>
      <c r="CW7" s="4">
        <v>145.5</v>
      </c>
      <c r="CX7" s="4">
        <v>286</v>
      </c>
      <c r="CY7" s="11">
        <v>0.50874125874125875</v>
      </c>
      <c r="CZ7" s="5">
        <v>13.5</v>
      </c>
      <c r="DB7" s="31">
        <v>5</v>
      </c>
      <c r="DC7" s="17" t="s">
        <v>88</v>
      </c>
      <c r="DD7" s="4">
        <v>156</v>
      </c>
      <c r="DE7" s="4">
        <v>307</v>
      </c>
      <c r="DF7" s="11">
        <v>0.50814332247557004</v>
      </c>
      <c r="DG7" s="5">
        <v>14.5</v>
      </c>
      <c r="DH7" s="3"/>
      <c r="DI7" s="31">
        <v>5</v>
      </c>
      <c r="DJ7" s="17" t="s">
        <v>66</v>
      </c>
      <c r="DK7" s="4">
        <v>157</v>
      </c>
      <c r="DL7" s="4">
        <v>309</v>
      </c>
      <c r="DM7" s="11">
        <v>0.50809061488673135</v>
      </c>
      <c r="DN7" s="5">
        <v>16</v>
      </c>
      <c r="DO7" s="3"/>
      <c r="DP7" s="31">
        <v>5</v>
      </c>
      <c r="DQ7" s="17" t="s">
        <v>66</v>
      </c>
      <c r="DR7" s="4">
        <v>158</v>
      </c>
      <c r="DS7" s="4">
        <v>310</v>
      </c>
      <c r="DT7" s="11">
        <v>0.50967741935483868</v>
      </c>
      <c r="DU7" s="5">
        <v>17</v>
      </c>
      <c r="DW7" s="31"/>
      <c r="DX7" s="17"/>
      <c r="DY7" s="4"/>
      <c r="DZ7" s="4"/>
      <c r="EA7" s="11"/>
      <c r="EB7" s="5"/>
      <c r="ED7" s="31"/>
      <c r="EE7" s="17"/>
      <c r="EF7" s="4"/>
      <c r="EG7" s="4"/>
      <c r="EH7" s="11"/>
      <c r="EI7" s="5"/>
      <c r="EK7" s="31"/>
      <c r="EL7" s="17"/>
      <c r="EM7" s="4"/>
      <c r="EN7" s="4"/>
      <c r="EO7" s="11"/>
      <c r="EP7" s="5"/>
    </row>
    <row r="8" spans="1:146" x14ac:dyDescent="0.25">
      <c r="A8" s="31"/>
      <c r="B8" s="17" t="s">
        <v>57</v>
      </c>
      <c r="C8" s="4">
        <v>11</v>
      </c>
      <c r="D8" s="4">
        <v>20</v>
      </c>
      <c r="E8" s="11">
        <v>0.55000000000000004</v>
      </c>
      <c r="F8" s="5">
        <v>2</v>
      </c>
      <c r="H8" s="31">
        <v>6</v>
      </c>
      <c r="I8" s="17" t="s">
        <v>64</v>
      </c>
      <c r="J8" s="4">
        <v>19</v>
      </c>
      <c r="K8" s="4">
        <v>40</v>
      </c>
      <c r="L8" s="11">
        <v>0.47499999999999998</v>
      </c>
      <c r="M8" s="5">
        <v>0</v>
      </c>
      <c r="O8" s="31">
        <v>6</v>
      </c>
      <c r="P8" s="17" t="s">
        <v>62</v>
      </c>
      <c r="Q8" s="4">
        <v>31</v>
      </c>
      <c r="R8" s="4">
        <v>60</v>
      </c>
      <c r="S8" s="11">
        <v>0.51666666666666672</v>
      </c>
      <c r="T8" s="5">
        <v>1</v>
      </c>
      <c r="V8" s="31">
        <v>6</v>
      </c>
      <c r="W8" s="17" t="s">
        <v>97</v>
      </c>
      <c r="X8" s="4">
        <v>42</v>
      </c>
      <c r="Y8" s="4">
        <v>80</v>
      </c>
      <c r="Z8" s="11">
        <v>0.52500000000000002</v>
      </c>
      <c r="AA8" s="5">
        <v>3</v>
      </c>
      <c r="AC8" s="31">
        <v>6</v>
      </c>
      <c r="AD8" s="17" t="s">
        <v>68</v>
      </c>
      <c r="AE8" s="4">
        <v>52.5</v>
      </c>
      <c r="AF8" s="4">
        <v>100</v>
      </c>
      <c r="AG8" s="11">
        <v>0.52500000000000002</v>
      </c>
      <c r="AH8" s="5">
        <v>3</v>
      </c>
      <c r="AJ8" s="31">
        <v>6</v>
      </c>
      <c r="AK8" s="17" t="s">
        <v>64</v>
      </c>
      <c r="AL8" s="4">
        <v>62.5</v>
      </c>
      <c r="AM8" s="4">
        <v>120</v>
      </c>
      <c r="AN8" s="11">
        <v>0.52083333333333337</v>
      </c>
      <c r="AO8" s="5">
        <v>1</v>
      </c>
      <c r="AQ8" s="31">
        <v>6</v>
      </c>
      <c r="AR8" s="17" t="s">
        <v>72</v>
      </c>
      <c r="AS8" s="4">
        <v>73</v>
      </c>
      <c r="AT8" s="4">
        <v>140</v>
      </c>
      <c r="AU8" s="11">
        <v>0.52142857142857146</v>
      </c>
      <c r="AV8" s="5">
        <v>6.5</v>
      </c>
      <c r="AX8" s="31">
        <v>6</v>
      </c>
      <c r="AY8" s="17" t="s">
        <v>77</v>
      </c>
      <c r="AZ8" s="4">
        <v>81</v>
      </c>
      <c r="BA8" s="4">
        <v>160</v>
      </c>
      <c r="BB8" s="11">
        <v>0.50624999999999998</v>
      </c>
      <c r="BC8" s="5">
        <v>9.5</v>
      </c>
      <c r="BE8" s="31">
        <v>6</v>
      </c>
      <c r="BF8" s="17" t="s">
        <v>72</v>
      </c>
      <c r="BG8" s="4">
        <v>94</v>
      </c>
      <c r="BH8" s="4">
        <v>180</v>
      </c>
      <c r="BI8" s="11">
        <v>0.52222222222222225</v>
      </c>
      <c r="BJ8" s="5">
        <v>8.5</v>
      </c>
      <c r="BL8" s="31">
        <v>6</v>
      </c>
      <c r="BM8" s="17" t="s">
        <v>73</v>
      </c>
      <c r="BN8" s="4">
        <v>101.5</v>
      </c>
      <c r="BO8" s="4">
        <v>200</v>
      </c>
      <c r="BP8" s="11">
        <v>0.50749999999999995</v>
      </c>
      <c r="BQ8" s="5">
        <v>12</v>
      </c>
      <c r="BS8" s="31">
        <v>6</v>
      </c>
      <c r="BT8" s="17" t="s">
        <v>72</v>
      </c>
      <c r="BU8" s="4">
        <v>111.5</v>
      </c>
      <c r="BV8" s="4">
        <v>220</v>
      </c>
      <c r="BW8" s="11">
        <v>0.50681818181818183</v>
      </c>
      <c r="BX8" s="5">
        <v>9.5</v>
      </c>
      <c r="BZ8" s="31">
        <v>6</v>
      </c>
      <c r="CA8" s="17" t="s">
        <v>73</v>
      </c>
      <c r="CB8" s="4">
        <v>118.5</v>
      </c>
      <c r="CC8" s="4">
        <v>240</v>
      </c>
      <c r="CD8" s="11">
        <v>0.49375000000000002</v>
      </c>
      <c r="CE8" s="5">
        <v>13</v>
      </c>
      <c r="CG8" s="31">
        <v>6</v>
      </c>
      <c r="CH8" s="17" t="s">
        <v>88</v>
      </c>
      <c r="CI8" s="4">
        <v>128.5</v>
      </c>
      <c r="CJ8" s="4">
        <v>260</v>
      </c>
      <c r="CK8" s="11">
        <v>0.49423076923076925</v>
      </c>
      <c r="CL8" s="5">
        <v>9.5</v>
      </c>
      <c r="CN8" s="31">
        <v>6</v>
      </c>
      <c r="CO8" s="17" t="s">
        <v>88</v>
      </c>
      <c r="CP8" s="4">
        <v>141.5</v>
      </c>
      <c r="CQ8" s="4">
        <v>280</v>
      </c>
      <c r="CR8" s="11">
        <v>0.50535714285714284</v>
      </c>
      <c r="CS8" s="5">
        <v>11.5</v>
      </c>
      <c r="CU8" s="31">
        <v>6</v>
      </c>
      <c r="CV8" s="17" t="s">
        <v>77</v>
      </c>
      <c r="CW8" s="4">
        <v>144.5</v>
      </c>
      <c r="CX8" s="4">
        <v>286</v>
      </c>
      <c r="CY8" s="11">
        <v>0.50524475524475521</v>
      </c>
      <c r="CZ8" s="5">
        <v>18.5</v>
      </c>
      <c r="DB8" s="31">
        <v>6</v>
      </c>
      <c r="DC8" s="17" t="s">
        <v>67</v>
      </c>
      <c r="DD8" s="4">
        <v>155</v>
      </c>
      <c r="DE8" s="4">
        <v>307</v>
      </c>
      <c r="DF8" s="11">
        <v>0.50488599348534202</v>
      </c>
      <c r="DG8" s="5">
        <v>14</v>
      </c>
      <c r="DH8" s="3"/>
      <c r="DI8" s="31">
        <v>6</v>
      </c>
      <c r="DJ8" s="17" t="s">
        <v>62</v>
      </c>
      <c r="DK8" s="4">
        <v>156</v>
      </c>
      <c r="DL8" s="4">
        <v>309</v>
      </c>
      <c r="DM8" s="11">
        <v>0.50485436893203883</v>
      </c>
      <c r="DN8" s="5">
        <v>19.5</v>
      </c>
      <c r="DO8" s="3"/>
      <c r="DP8" s="31">
        <v>6</v>
      </c>
      <c r="DQ8" s="17" t="s">
        <v>62</v>
      </c>
      <c r="DR8" s="4">
        <v>157</v>
      </c>
      <c r="DS8" s="4">
        <v>310</v>
      </c>
      <c r="DT8" s="11">
        <v>0.50645161290322582</v>
      </c>
      <c r="DU8" s="5">
        <v>20.5</v>
      </c>
      <c r="DW8" s="31"/>
      <c r="DX8" s="17"/>
      <c r="DY8" s="4"/>
      <c r="DZ8" s="4"/>
      <c r="EA8" s="11"/>
      <c r="EB8" s="5"/>
      <c r="ED8" s="31"/>
      <c r="EE8" s="17"/>
      <c r="EF8" s="4"/>
      <c r="EG8" s="4"/>
      <c r="EH8" s="11"/>
      <c r="EI8" s="5"/>
      <c r="EK8" s="31"/>
      <c r="EL8" s="17"/>
      <c r="EM8" s="4"/>
      <c r="EN8" s="4"/>
      <c r="EO8" s="11"/>
      <c r="EP8" s="5"/>
    </row>
    <row r="9" spans="1:146" x14ac:dyDescent="0.25">
      <c r="A9" s="31"/>
      <c r="B9" s="17" t="s">
        <v>97</v>
      </c>
      <c r="C9" s="4">
        <v>11</v>
      </c>
      <c r="D9" s="4">
        <v>20</v>
      </c>
      <c r="E9" s="11">
        <v>0.55000000000000004</v>
      </c>
      <c r="F9" s="5">
        <v>2</v>
      </c>
      <c r="H9" s="31">
        <v>7</v>
      </c>
      <c r="I9" s="17" t="s">
        <v>57</v>
      </c>
      <c r="J9" s="4">
        <v>18</v>
      </c>
      <c r="K9" s="4">
        <v>40</v>
      </c>
      <c r="L9" s="11">
        <v>0.45</v>
      </c>
      <c r="M9" s="5">
        <v>3</v>
      </c>
      <c r="O9" s="31">
        <v>7</v>
      </c>
      <c r="P9" s="17" t="s">
        <v>73</v>
      </c>
      <c r="Q9" s="4">
        <v>30</v>
      </c>
      <c r="R9" s="4">
        <v>60</v>
      </c>
      <c r="S9" s="11">
        <v>0.5</v>
      </c>
      <c r="T9" s="5">
        <v>4</v>
      </c>
      <c r="V9" s="31">
        <v>7</v>
      </c>
      <c r="W9" s="17" t="s">
        <v>67</v>
      </c>
      <c r="X9" s="4">
        <v>41</v>
      </c>
      <c r="Y9" s="4">
        <v>80</v>
      </c>
      <c r="Z9" s="11">
        <v>0.51249999999999996</v>
      </c>
      <c r="AA9" s="5">
        <v>3</v>
      </c>
      <c r="AC9" s="31">
        <v>7</v>
      </c>
      <c r="AD9" s="17" t="s">
        <v>73</v>
      </c>
      <c r="AE9" s="4">
        <v>51.5</v>
      </c>
      <c r="AF9" s="4">
        <v>100</v>
      </c>
      <c r="AG9" s="11">
        <v>0.51500000000000001</v>
      </c>
      <c r="AH9" s="5">
        <v>7</v>
      </c>
      <c r="AJ9" s="31" t="s">
        <v>323</v>
      </c>
      <c r="AK9" s="17" t="s">
        <v>84</v>
      </c>
      <c r="AL9" s="4">
        <v>61.5</v>
      </c>
      <c r="AM9" s="4">
        <v>120</v>
      </c>
      <c r="AN9" s="11">
        <v>0.51249999999999996</v>
      </c>
      <c r="AO9" s="5">
        <v>7</v>
      </c>
      <c r="AQ9" s="31">
        <v>7</v>
      </c>
      <c r="AR9" s="17" t="s">
        <v>89</v>
      </c>
      <c r="AS9" s="4">
        <v>72</v>
      </c>
      <c r="AT9" s="4">
        <v>140</v>
      </c>
      <c r="AU9" s="11">
        <v>0.51428571428571423</v>
      </c>
      <c r="AV9" s="5">
        <v>7</v>
      </c>
      <c r="AX9" s="31">
        <v>7</v>
      </c>
      <c r="AY9" s="17" t="s">
        <v>72</v>
      </c>
      <c r="AZ9" s="4">
        <v>81</v>
      </c>
      <c r="BA9" s="4">
        <v>160</v>
      </c>
      <c r="BB9" s="11">
        <v>0.50624999999999998</v>
      </c>
      <c r="BC9" s="5">
        <v>6.5</v>
      </c>
      <c r="BE9" s="31">
        <v>7</v>
      </c>
      <c r="BF9" s="17" t="s">
        <v>67</v>
      </c>
      <c r="BG9" s="4">
        <v>93</v>
      </c>
      <c r="BH9" s="4">
        <v>180</v>
      </c>
      <c r="BI9" s="11">
        <v>0.51666666666666672</v>
      </c>
      <c r="BJ9" s="5">
        <v>8</v>
      </c>
      <c r="BL9" s="31">
        <v>7</v>
      </c>
      <c r="BM9" s="17" t="s">
        <v>138</v>
      </c>
      <c r="BN9" s="4">
        <v>101.5</v>
      </c>
      <c r="BO9" s="4">
        <v>200</v>
      </c>
      <c r="BP9" s="11">
        <v>0.50749999999999995</v>
      </c>
      <c r="BQ9" s="5">
        <v>9.5</v>
      </c>
      <c r="BS9" s="31">
        <v>7</v>
      </c>
      <c r="BT9" s="17" t="s">
        <v>66</v>
      </c>
      <c r="BU9" s="4">
        <v>110.5</v>
      </c>
      <c r="BV9" s="4">
        <v>220</v>
      </c>
      <c r="BW9" s="11">
        <v>0.50227272727272732</v>
      </c>
      <c r="BX9" s="5">
        <v>9</v>
      </c>
      <c r="BZ9" s="31">
        <v>7</v>
      </c>
      <c r="CA9" s="17" t="s">
        <v>72</v>
      </c>
      <c r="CB9" s="4">
        <v>118.5</v>
      </c>
      <c r="CC9" s="4">
        <v>240</v>
      </c>
      <c r="CD9" s="11">
        <v>0.49375000000000002</v>
      </c>
      <c r="CE9" s="5">
        <v>10.5</v>
      </c>
      <c r="CG9" s="31">
        <v>7</v>
      </c>
      <c r="CH9" s="17" t="s">
        <v>62</v>
      </c>
      <c r="CI9" s="4">
        <v>127.5</v>
      </c>
      <c r="CJ9" s="4">
        <v>260</v>
      </c>
      <c r="CK9" s="11">
        <v>0.49038461538461536</v>
      </c>
      <c r="CL9" s="5">
        <v>12.5</v>
      </c>
      <c r="CN9" s="31">
        <v>7</v>
      </c>
      <c r="CO9" s="17" t="s">
        <v>73</v>
      </c>
      <c r="CP9" s="4">
        <v>140.5</v>
      </c>
      <c r="CQ9" s="4">
        <v>280</v>
      </c>
      <c r="CR9" s="11">
        <v>0.50178571428571428</v>
      </c>
      <c r="CS9" s="5">
        <v>16</v>
      </c>
      <c r="CU9" s="31">
        <v>7</v>
      </c>
      <c r="CV9" s="17" t="s">
        <v>62</v>
      </c>
      <c r="CW9" s="4">
        <v>144.5</v>
      </c>
      <c r="CX9" s="4">
        <v>286</v>
      </c>
      <c r="CY9" s="11">
        <v>0.50524475524475521</v>
      </c>
      <c r="CZ9" s="5">
        <v>16.5</v>
      </c>
      <c r="DB9" s="31">
        <v>7</v>
      </c>
      <c r="DC9" s="17" t="s">
        <v>62</v>
      </c>
      <c r="DD9" s="4">
        <v>154</v>
      </c>
      <c r="DE9" s="4">
        <v>307</v>
      </c>
      <c r="DF9" s="11">
        <v>0.50162866449511401</v>
      </c>
      <c r="DG9" s="5">
        <v>18.5</v>
      </c>
      <c r="DH9" s="3"/>
      <c r="DI9" s="31">
        <v>7</v>
      </c>
      <c r="DJ9" s="17" t="s">
        <v>72</v>
      </c>
      <c r="DK9" s="4">
        <v>156</v>
      </c>
      <c r="DL9" s="4">
        <v>309</v>
      </c>
      <c r="DM9" s="11">
        <v>0.50485436893203883</v>
      </c>
      <c r="DN9" s="5">
        <v>14.5</v>
      </c>
      <c r="DO9" s="3"/>
      <c r="DP9" s="31">
        <v>7</v>
      </c>
      <c r="DQ9" s="17" t="s">
        <v>72</v>
      </c>
      <c r="DR9" s="4">
        <v>157</v>
      </c>
      <c r="DS9" s="4">
        <v>310</v>
      </c>
      <c r="DT9" s="11">
        <v>0.50645161290322582</v>
      </c>
      <c r="DU9" s="5">
        <v>14.5</v>
      </c>
      <c r="DW9" s="31"/>
      <c r="DX9" s="17"/>
      <c r="DY9" s="4"/>
      <c r="DZ9" s="4"/>
      <c r="EA9" s="11"/>
      <c r="EB9" s="5"/>
      <c r="ED9" s="31"/>
      <c r="EE9" s="17"/>
      <c r="EF9" s="4"/>
      <c r="EG9" s="4"/>
      <c r="EH9" s="11"/>
      <c r="EI9" s="5"/>
      <c r="EK9" s="31"/>
      <c r="EL9" s="17"/>
      <c r="EM9" s="4"/>
      <c r="EN9" s="4"/>
      <c r="EO9" s="11"/>
      <c r="EP9" s="5"/>
    </row>
    <row r="10" spans="1:146" x14ac:dyDescent="0.25">
      <c r="A10" s="31"/>
      <c r="B10" s="17" t="s">
        <v>73</v>
      </c>
      <c r="C10" s="4">
        <v>11</v>
      </c>
      <c r="D10" s="4">
        <v>20</v>
      </c>
      <c r="E10" s="11">
        <v>0.55000000000000004</v>
      </c>
      <c r="F10" s="5">
        <v>1</v>
      </c>
      <c r="H10" s="31" t="s">
        <v>184</v>
      </c>
      <c r="I10" s="17" t="s">
        <v>97</v>
      </c>
      <c r="J10" s="4">
        <v>18</v>
      </c>
      <c r="K10" s="4">
        <v>40</v>
      </c>
      <c r="L10" s="11">
        <v>0.45</v>
      </c>
      <c r="M10" s="5">
        <v>2</v>
      </c>
      <c r="O10" s="31">
        <v>8</v>
      </c>
      <c r="P10" s="17" t="s">
        <v>88</v>
      </c>
      <c r="Q10" s="4">
        <v>30</v>
      </c>
      <c r="R10" s="4">
        <v>60</v>
      </c>
      <c r="S10" s="11">
        <v>0.5</v>
      </c>
      <c r="T10" s="5">
        <v>2</v>
      </c>
      <c r="V10" s="31">
        <v>8</v>
      </c>
      <c r="W10" s="17" t="s">
        <v>68</v>
      </c>
      <c r="X10" s="4">
        <v>41</v>
      </c>
      <c r="Y10" s="4">
        <v>80</v>
      </c>
      <c r="Z10" s="11">
        <v>0.51249999999999996</v>
      </c>
      <c r="AA10" s="5">
        <v>2</v>
      </c>
      <c r="AC10" s="31" t="s">
        <v>184</v>
      </c>
      <c r="AD10" s="17" t="s">
        <v>97</v>
      </c>
      <c r="AE10" s="4">
        <v>51.5</v>
      </c>
      <c r="AF10" s="4">
        <v>100</v>
      </c>
      <c r="AG10" s="11">
        <v>0.51500000000000001</v>
      </c>
      <c r="AH10" s="5">
        <v>5</v>
      </c>
      <c r="AJ10" s="31" t="s">
        <v>323</v>
      </c>
      <c r="AK10" s="17" t="s">
        <v>77</v>
      </c>
      <c r="AL10" s="4">
        <v>61.5</v>
      </c>
      <c r="AM10" s="4">
        <v>120</v>
      </c>
      <c r="AN10" s="11">
        <v>0.51249999999999996</v>
      </c>
      <c r="AO10" s="5">
        <v>7</v>
      </c>
      <c r="AQ10" s="31">
        <v>8</v>
      </c>
      <c r="AR10" s="17" t="s">
        <v>85</v>
      </c>
      <c r="AS10" s="4">
        <v>69</v>
      </c>
      <c r="AT10" s="4">
        <v>140</v>
      </c>
      <c r="AU10" s="11">
        <v>0.49285714285714288</v>
      </c>
      <c r="AV10" s="5">
        <v>8.5</v>
      </c>
      <c r="AX10" s="31">
        <v>8</v>
      </c>
      <c r="AY10" s="17" t="s">
        <v>66</v>
      </c>
      <c r="AZ10" s="4">
        <v>79</v>
      </c>
      <c r="BA10" s="4">
        <v>160</v>
      </c>
      <c r="BB10" s="11">
        <v>0.49375000000000002</v>
      </c>
      <c r="BC10" s="5">
        <v>7</v>
      </c>
      <c r="BE10" s="31">
        <v>8</v>
      </c>
      <c r="BF10" s="17" t="s">
        <v>62</v>
      </c>
      <c r="BG10" s="4">
        <v>92</v>
      </c>
      <c r="BH10" s="4">
        <v>180</v>
      </c>
      <c r="BI10" s="11">
        <v>0.51111111111111107</v>
      </c>
      <c r="BJ10" s="5">
        <v>9</v>
      </c>
      <c r="BL10" s="31" t="s">
        <v>184</v>
      </c>
      <c r="BM10" s="17" t="s">
        <v>67</v>
      </c>
      <c r="BN10" s="4">
        <v>101.5</v>
      </c>
      <c r="BO10" s="4">
        <v>200</v>
      </c>
      <c r="BP10" s="11">
        <v>0.50749999999999995</v>
      </c>
      <c r="BQ10" s="5">
        <v>9</v>
      </c>
      <c r="BS10" s="31">
        <v>8</v>
      </c>
      <c r="BT10" s="17" t="s">
        <v>67</v>
      </c>
      <c r="BU10" s="4">
        <v>109.5</v>
      </c>
      <c r="BV10" s="4">
        <v>220</v>
      </c>
      <c r="BW10" s="11">
        <v>0.49772727272727274</v>
      </c>
      <c r="BX10" s="5">
        <v>10</v>
      </c>
      <c r="BZ10" s="31">
        <v>8</v>
      </c>
      <c r="CA10" s="17" t="s">
        <v>88</v>
      </c>
      <c r="CB10" s="4">
        <v>117.5</v>
      </c>
      <c r="CC10" s="4">
        <v>240</v>
      </c>
      <c r="CD10" s="11">
        <v>0.48958333333333331</v>
      </c>
      <c r="CE10" s="5">
        <v>7.5</v>
      </c>
      <c r="CG10" s="31">
        <v>8</v>
      </c>
      <c r="CH10" s="17" t="s">
        <v>67</v>
      </c>
      <c r="CI10" s="4">
        <v>127.5</v>
      </c>
      <c r="CJ10" s="4">
        <v>260</v>
      </c>
      <c r="CK10" s="11">
        <v>0.49038461538461536</v>
      </c>
      <c r="CL10" s="5">
        <v>10</v>
      </c>
      <c r="CN10" s="31">
        <v>8</v>
      </c>
      <c r="CO10" s="17" t="s">
        <v>67</v>
      </c>
      <c r="CP10" s="4">
        <v>140.5</v>
      </c>
      <c r="CQ10" s="4">
        <v>280</v>
      </c>
      <c r="CR10" s="11">
        <v>0.50178571428571428</v>
      </c>
      <c r="CS10" s="5">
        <v>11</v>
      </c>
      <c r="CU10" s="31">
        <v>8</v>
      </c>
      <c r="CV10" s="17" t="s">
        <v>67</v>
      </c>
      <c r="CW10" s="4">
        <v>144.5</v>
      </c>
      <c r="CX10" s="4">
        <v>286</v>
      </c>
      <c r="CY10" s="11">
        <v>0.50524475524475521</v>
      </c>
      <c r="CZ10" s="5">
        <v>12</v>
      </c>
      <c r="DB10" s="31">
        <v>8</v>
      </c>
      <c r="DC10" s="17" t="s">
        <v>72</v>
      </c>
      <c r="DD10" s="4">
        <v>154</v>
      </c>
      <c r="DE10" s="4">
        <v>307</v>
      </c>
      <c r="DF10" s="11">
        <v>0.50162866449511401</v>
      </c>
      <c r="DG10" s="5">
        <v>14.5</v>
      </c>
      <c r="DH10" s="3"/>
      <c r="DI10" s="31">
        <v>8</v>
      </c>
      <c r="DJ10" s="17" t="s">
        <v>67</v>
      </c>
      <c r="DK10" s="4">
        <v>156</v>
      </c>
      <c r="DL10" s="4">
        <v>309</v>
      </c>
      <c r="DM10" s="11">
        <v>0.50485436893203883</v>
      </c>
      <c r="DN10" s="5">
        <v>14</v>
      </c>
      <c r="DO10" s="3"/>
      <c r="DP10" s="31">
        <v>8</v>
      </c>
      <c r="DQ10" s="17" t="s">
        <v>67</v>
      </c>
      <c r="DR10" s="4">
        <v>156</v>
      </c>
      <c r="DS10" s="4">
        <v>310</v>
      </c>
      <c r="DT10" s="11">
        <v>0.50322580645161286</v>
      </c>
      <c r="DU10" s="5">
        <v>14</v>
      </c>
      <c r="DW10" s="31"/>
      <c r="DX10" s="17"/>
      <c r="DY10" s="4"/>
      <c r="DZ10" s="4"/>
      <c r="EA10" s="11"/>
      <c r="EB10" s="5"/>
      <c r="ED10" s="31"/>
      <c r="EE10" s="17"/>
      <c r="EF10" s="4"/>
      <c r="EG10" s="4"/>
      <c r="EH10" s="11"/>
      <c r="EI10" s="5"/>
      <c r="EK10" s="31"/>
      <c r="EL10" s="17"/>
      <c r="EM10" s="4"/>
      <c r="EN10" s="4"/>
      <c r="EO10" s="11"/>
      <c r="EP10" s="5"/>
    </row>
    <row r="11" spans="1:146" x14ac:dyDescent="0.25">
      <c r="A11" s="31"/>
      <c r="B11" s="17" t="s">
        <v>72</v>
      </c>
      <c r="C11" s="4">
        <v>11</v>
      </c>
      <c r="D11" s="4">
        <v>20</v>
      </c>
      <c r="E11" s="11">
        <v>0.55000000000000004</v>
      </c>
      <c r="F11" s="5">
        <v>0</v>
      </c>
      <c r="H11" s="31" t="s">
        <v>184</v>
      </c>
      <c r="I11" s="17" t="s">
        <v>88</v>
      </c>
      <c r="J11" s="4">
        <v>18</v>
      </c>
      <c r="K11" s="4">
        <v>40</v>
      </c>
      <c r="L11" s="11">
        <v>0.45</v>
      </c>
      <c r="M11" s="5">
        <v>2</v>
      </c>
      <c r="O11" s="31">
        <v>9</v>
      </c>
      <c r="P11" s="17" t="s">
        <v>64</v>
      </c>
      <c r="Q11" s="4">
        <v>30</v>
      </c>
      <c r="R11" s="4">
        <v>60</v>
      </c>
      <c r="S11" s="11">
        <v>0.5</v>
      </c>
      <c r="T11" s="5">
        <v>0</v>
      </c>
      <c r="V11" s="31">
        <v>9</v>
      </c>
      <c r="W11" s="17" t="s">
        <v>73</v>
      </c>
      <c r="X11" s="4">
        <v>40</v>
      </c>
      <c r="Y11" s="4">
        <v>80</v>
      </c>
      <c r="Z11" s="11">
        <v>0.5</v>
      </c>
      <c r="AA11" s="5">
        <v>6</v>
      </c>
      <c r="AC11" s="31" t="s">
        <v>184</v>
      </c>
      <c r="AD11" s="17" t="s">
        <v>79</v>
      </c>
      <c r="AE11" s="4">
        <v>51.5</v>
      </c>
      <c r="AF11" s="4">
        <v>100</v>
      </c>
      <c r="AG11" s="11">
        <v>0.51500000000000001</v>
      </c>
      <c r="AH11" s="5">
        <v>5</v>
      </c>
      <c r="AJ11" s="31">
        <v>9</v>
      </c>
      <c r="AK11" s="17" t="s">
        <v>89</v>
      </c>
      <c r="AL11" s="4">
        <v>61.5</v>
      </c>
      <c r="AM11" s="4">
        <v>120</v>
      </c>
      <c r="AN11" s="11">
        <v>0.51249999999999996</v>
      </c>
      <c r="AO11" s="5">
        <v>6</v>
      </c>
      <c r="AQ11" s="31">
        <v>9</v>
      </c>
      <c r="AR11" s="17" t="s">
        <v>84</v>
      </c>
      <c r="AS11" s="4">
        <v>68</v>
      </c>
      <c r="AT11" s="4">
        <v>140</v>
      </c>
      <c r="AU11" s="11">
        <v>0.48571428571428571</v>
      </c>
      <c r="AV11" s="5">
        <v>9</v>
      </c>
      <c r="AX11" s="31">
        <v>9</v>
      </c>
      <c r="AY11" s="17" t="s">
        <v>84</v>
      </c>
      <c r="AZ11" s="4">
        <v>78</v>
      </c>
      <c r="BA11" s="4">
        <v>160</v>
      </c>
      <c r="BB11" s="11">
        <v>0.48749999999999999</v>
      </c>
      <c r="BC11" s="5">
        <v>11</v>
      </c>
      <c r="BE11" s="31">
        <v>9</v>
      </c>
      <c r="BF11" s="17" t="s">
        <v>66</v>
      </c>
      <c r="BG11" s="4">
        <v>92</v>
      </c>
      <c r="BH11" s="4">
        <v>180</v>
      </c>
      <c r="BI11" s="11">
        <v>0.51111111111111107</v>
      </c>
      <c r="BJ11" s="5">
        <v>8</v>
      </c>
      <c r="BL11" s="31" t="s">
        <v>184</v>
      </c>
      <c r="BM11" s="17" t="s">
        <v>66</v>
      </c>
      <c r="BN11" s="4">
        <v>101.5</v>
      </c>
      <c r="BO11" s="4">
        <v>200</v>
      </c>
      <c r="BP11" s="11">
        <v>0.50749999999999995</v>
      </c>
      <c r="BQ11" s="5">
        <v>9</v>
      </c>
      <c r="BS11" s="31">
        <v>9</v>
      </c>
      <c r="BT11" s="17" t="s">
        <v>88</v>
      </c>
      <c r="BU11" s="4">
        <v>109.5</v>
      </c>
      <c r="BV11" s="4">
        <v>220</v>
      </c>
      <c r="BW11" s="11">
        <v>0.49772727272727274</v>
      </c>
      <c r="BX11" s="5">
        <v>6.5</v>
      </c>
      <c r="BZ11" s="31">
        <v>9</v>
      </c>
      <c r="CA11" s="17" t="s">
        <v>57</v>
      </c>
      <c r="CB11" s="4">
        <v>116.5</v>
      </c>
      <c r="CC11" s="4">
        <v>240</v>
      </c>
      <c r="CD11" s="11">
        <v>0.48541666666666666</v>
      </c>
      <c r="CE11" s="5">
        <v>13.5</v>
      </c>
      <c r="CG11" s="31">
        <v>9</v>
      </c>
      <c r="CH11" s="17" t="s">
        <v>86</v>
      </c>
      <c r="CI11" s="4">
        <v>126.5</v>
      </c>
      <c r="CJ11" s="4">
        <v>260</v>
      </c>
      <c r="CK11" s="11">
        <v>0.48653846153846153</v>
      </c>
      <c r="CL11" s="5">
        <v>16</v>
      </c>
      <c r="CN11" s="31">
        <v>9</v>
      </c>
      <c r="CO11" s="17" t="s">
        <v>62</v>
      </c>
      <c r="CP11" s="4">
        <v>139.5</v>
      </c>
      <c r="CQ11" s="4">
        <v>280</v>
      </c>
      <c r="CR11" s="11">
        <v>0.49821428571428572</v>
      </c>
      <c r="CS11" s="5">
        <v>14.5</v>
      </c>
      <c r="CU11" s="31">
        <v>9</v>
      </c>
      <c r="CV11" s="17" t="s">
        <v>73</v>
      </c>
      <c r="CW11" s="4">
        <v>142.5</v>
      </c>
      <c r="CX11" s="4">
        <v>286</v>
      </c>
      <c r="CY11" s="11">
        <v>0.49825174825174823</v>
      </c>
      <c r="CZ11" s="5">
        <v>17</v>
      </c>
      <c r="DB11" s="31">
        <v>9</v>
      </c>
      <c r="DC11" s="17" t="s">
        <v>77</v>
      </c>
      <c r="DD11" s="4">
        <v>153.5</v>
      </c>
      <c r="DE11" s="4">
        <v>307</v>
      </c>
      <c r="DF11" s="11">
        <v>0.5</v>
      </c>
      <c r="DG11" s="5">
        <v>20.5</v>
      </c>
      <c r="DH11" s="3"/>
      <c r="DI11" s="31">
        <v>9</v>
      </c>
      <c r="DJ11" s="17" t="s">
        <v>82</v>
      </c>
      <c r="DK11" s="4">
        <v>154</v>
      </c>
      <c r="DL11" s="4">
        <v>309</v>
      </c>
      <c r="DM11" s="11">
        <v>0.49838187702265374</v>
      </c>
      <c r="DN11" s="5">
        <v>16</v>
      </c>
      <c r="DO11" s="3"/>
      <c r="DP11" s="31">
        <v>9</v>
      </c>
      <c r="DQ11" s="17" t="s">
        <v>82</v>
      </c>
      <c r="DR11" s="4">
        <v>154</v>
      </c>
      <c r="DS11" s="4">
        <v>310</v>
      </c>
      <c r="DT11" s="11">
        <v>0.49677419354838709</v>
      </c>
      <c r="DU11" s="5">
        <v>16</v>
      </c>
      <c r="DW11" s="31"/>
      <c r="DX11" s="17"/>
      <c r="DY11" s="4"/>
      <c r="DZ11" s="4"/>
      <c r="EA11" s="11"/>
      <c r="EB11" s="5"/>
      <c r="ED11" s="31"/>
      <c r="EE11" s="17"/>
      <c r="EF11" s="4"/>
      <c r="EG11" s="4"/>
      <c r="EH11" s="11"/>
      <c r="EI11" s="5"/>
      <c r="EK11" s="31"/>
      <c r="EL11" s="17"/>
      <c r="EM11" s="4"/>
      <c r="EN11" s="4"/>
      <c r="EO11" s="11"/>
      <c r="EP11" s="5"/>
    </row>
    <row r="12" spans="1:146" x14ac:dyDescent="0.25">
      <c r="A12" s="31"/>
      <c r="B12" s="17" t="s">
        <v>64</v>
      </c>
      <c r="C12" s="4">
        <v>11</v>
      </c>
      <c r="D12" s="4">
        <v>20</v>
      </c>
      <c r="E12" s="11">
        <v>0.55000000000000004</v>
      </c>
      <c r="F12" s="5">
        <v>0</v>
      </c>
      <c r="H12" s="31" t="s">
        <v>185</v>
      </c>
      <c r="I12" s="17" t="s">
        <v>68</v>
      </c>
      <c r="J12" s="4">
        <v>18</v>
      </c>
      <c r="K12" s="4">
        <v>40</v>
      </c>
      <c r="L12" s="11">
        <v>0.45</v>
      </c>
      <c r="M12" s="5">
        <v>1</v>
      </c>
      <c r="O12" s="31">
        <v>10</v>
      </c>
      <c r="P12" s="17" t="s">
        <v>67</v>
      </c>
      <c r="Q12" s="4">
        <v>29</v>
      </c>
      <c r="R12" s="4">
        <v>60</v>
      </c>
      <c r="S12" s="11">
        <v>0.48333333333333334</v>
      </c>
      <c r="T12" s="5">
        <v>2</v>
      </c>
      <c r="V12" s="31" t="s">
        <v>185</v>
      </c>
      <c r="W12" s="17" t="s">
        <v>79</v>
      </c>
      <c r="X12" s="4">
        <v>40</v>
      </c>
      <c r="Y12" s="4">
        <v>80</v>
      </c>
      <c r="Z12" s="11">
        <v>0.5</v>
      </c>
      <c r="AA12" s="5">
        <v>4</v>
      </c>
      <c r="AC12" s="31" t="s">
        <v>184</v>
      </c>
      <c r="AD12" s="17" t="s">
        <v>89</v>
      </c>
      <c r="AE12" s="4">
        <v>51.5</v>
      </c>
      <c r="AF12" s="4">
        <v>100</v>
      </c>
      <c r="AG12" s="11">
        <v>0.51500000000000001</v>
      </c>
      <c r="AH12" s="5">
        <v>5</v>
      </c>
      <c r="AJ12" s="31" t="s">
        <v>185</v>
      </c>
      <c r="AK12" s="17" t="s">
        <v>66</v>
      </c>
      <c r="AL12" s="4">
        <v>59.5</v>
      </c>
      <c r="AM12" s="4">
        <v>120</v>
      </c>
      <c r="AN12" s="11">
        <v>0.49583333333333335</v>
      </c>
      <c r="AO12" s="5">
        <v>4</v>
      </c>
      <c r="AQ12" s="31">
        <v>10</v>
      </c>
      <c r="AR12" s="17" t="s">
        <v>73</v>
      </c>
      <c r="AS12" s="4">
        <v>68</v>
      </c>
      <c r="AT12" s="4">
        <v>140</v>
      </c>
      <c r="AU12" s="11">
        <v>0.48571428571428571</v>
      </c>
      <c r="AV12" s="5">
        <v>8</v>
      </c>
      <c r="AX12" s="31">
        <v>10</v>
      </c>
      <c r="AY12" s="17" t="s">
        <v>73</v>
      </c>
      <c r="AZ12" s="4">
        <v>78</v>
      </c>
      <c r="BA12" s="4">
        <v>160</v>
      </c>
      <c r="BB12" s="11">
        <v>0.48749999999999999</v>
      </c>
      <c r="BC12" s="5">
        <v>10</v>
      </c>
      <c r="BE12" s="31">
        <v>10</v>
      </c>
      <c r="BF12" s="17" t="s">
        <v>89</v>
      </c>
      <c r="BG12" s="4">
        <v>91</v>
      </c>
      <c r="BH12" s="4">
        <v>180</v>
      </c>
      <c r="BI12" s="11">
        <v>0.50555555555555554</v>
      </c>
      <c r="BJ12" s="5">
        <v>8</v>
      </c>
      <c r="BL12" s="31">
        <v>10</v>
      </c>
      <c r="BM12" s="17" t="s">
        <v>62</v>
      </c>
      <c r="BN12" s="4">
        <v>100.5</v>
      </c>
      <c r="BO12" s="4">
        <v>200</v>
      </c>
      <c r="BP12" s="11">
        <v>0.50249999999999995</v>
      </c>
      <c r="BQ12" s="5">
        <v>9.5</v>
      </c>
      <c r="BS12" s="31">
        <v>10</v>
      </c>
      <c r="BT12" s="17" t="s">
        <v>138</v>
      </c>
      <c r="BU12" s="4">
        <v>108.5</v>
      </c>
      <c r="BV12" s="4">
        <v>220</v>
      </c>
      <c r="BW12" s="11">
        <v>0.49318181818181817</v>
      </c>
      <c r="BX12" s="5">
        <v>9.5</v>
      </c>
      <c r="BZ12" s="31">
        <v>10</v>
      </c>
      <c r="CA12" s="17" t="s">
        <v>62</v>
      </c>
      <c r="CB12" s="4">
        <v>116.5</v>
      </c>
      <c r="CC12" s="4">
        <v>240</v>
      </c>
      <c r="CD12" s="11">
        <v>0.48541666666666666</v>
      </c>
      <c r="CE12" s="5">
        <v>12.5</v>
      </c>
      <c r="CG12" s="31">
        <v>10</v>
      </c>
      <c r="CH12" s="17" t="s">
        <v>73</v>
      </c>
      <c r="CI12" s="4">
        <v>126.5</v>
      </c>
      <c r="CJ12" s="4">
        <v>260</v>
      </c>
      <c r="CK12" s="11">
        <v>0.48653846153846153</v>
      </c>
      <c r="CL12" s="5">
        <v>14</v>
      </c>
      <c r="CN12" s="31">
        <v>10</v>
      </c>
      <c r="CO12" s="17" t="s">
        <v>66</v>
      </c>
      <c r="CP12" s="4">
        <v>138.5</v>
      </c>
      <c r="CQ12" s="4">
        <v>280</v>
      </c>
      <c r="CR12" s="11">
        <v>0.49464285714285716</v>
      </c>
      <c r="CS12" s="5">
        <v>11</v>
      </c>
      <c r="CU12" s="31">
        <v>10</v>
      </c>
      <c r="CV12" s="17" t="s">
        <v>66</v>
      </c>
      <c r="CW12" s="4">
        <v>142.5</v>
      </c>
      <c r="CX12" s="4">
        <v>286</v>
      </c>
      <c r="CY12" s="11">
        <v>0.49825174825174823</v>
      </c>
      <c r="CZ12" s="5">
        <v>13</v>
      </c>
      <c r="DB12" s="31">
        <v>10</v>
      </c>
      <c r="DC12" s="17" t="s">
        <v>84</v>
      </c>
      <c r="DD12" s="4">
        <v>152</v>
      </c>
      <c r="DE12" s="4">
        <v>307</v>
      </c>
      <c r="DF12" s="11">
        <v>0.49511400651465798</v>
      </c>
      <c r="DG12" s="5">
        <v>19</v>
      </c>
      <c r="DH12" s="3"/>
      <c r="DI12" s="31">
        <v>10</v>
      </c>
      <c r="DJ12" s="17" t="s">
        <v>58</v>
      </c>
      <c r="DK12" s="4">
        <v>154</v>
      </c>
      <c r="DL12" s="4">
        <v>309</v>
      </c>
      <c r="DM12" s="11">
        <v>0.49838187702265374</v>
      </c>
      <c r="DN12" s="5">
        <v>14.5</v>
      </c>
      <c r="DO12" s="3"/>
      <c r="DP12" s="31">
        <v>10</v>
      </c>
      <c r="DQ12" s="17" t="s">
        <v>58</v>
      </c>
      <c r="DR12" s="4">
        <v>154</v>
      </c>
      <c r="DS12" s="4">
        <v>310</v>
      </c>
      <c r="DT12" s="11">
        <v>0.49677419354838709</v>
      </c>
      <c r="DU12" s="5">
        <v>14.5</v>
      </c>
      <c r="DW12" s="31"/>
      <c r="DX12" s="17"/>
      <c r="DY12" s="4"/>
      <c r="DZ12" s="4"/>
      <c r="EA12" s="11"/>
      <c r="EB12" s="5"/>
      <c r="ED12" s="31"/>
      <c r="EE12" s="17"/>
      <c r="EF12" s="4"/>
      <c r="EG12" s="4"/>
      <c r="EH12" s="11"/>
      <c r="EI12" s="5"/>
      <c r="EK12" s="31"/>
      <c r="EL12" s="17"/>
      <c r="EM12" s="4"/>
      <c r="EN12" s="4"/>
      <c r="EO12" s="11"/>
      <c r="EP12" s="5"/>
    </row>
    <row r="13" spans="1:146" x14ac:dyDescent="0.25">
      <c r="A13" s="31"/>
      <c r="B13" s="17" t="s">
        <v>69</v>
      </c>
      <c r="C13" s="4">
        <v>10</v>
      </c>
      <c r="D13" s="4">
        <v>20</v>
      </c>
      <c r="E13" s="11">
        <v>0.5</v>
      </c>
      <c r="F13" s="5">
        <v>2</v>
      </c>
      <c r="H13" s="31" t="s">
        <v>185</v>
      </c>
      <c r="I13" s="17" t="s">
        <v>67</v>
      </c>
      <c r="J13" s="4">
        <v>18</v>
      </c>
      <c r="K13" s="4">
        <v>40</v>
      </c>
      <c r="L13" s="11">
        <v>0.45</v>
      </c>
      <c r="M13" s="5">
        <v>1</v>
      </c>
      <c r="O13" s="31"/>
      <c r="P13" s="17" t="s">
        <v>66</v>
      </c>
      <c r="Q13" s="4">
        <v>28</v>
      </c>
      <c r="R13" s="4">
        <v>60</v>
      </c>
      <c r="S13" s="11">
        <v>0.46666666666666667</v>
      </c>
      <c r="T13" s="5">
        <v>4</v>
      </c>
      <c r="V13" s="31" t="s">
        <v>185</v>
      </c>
      <c r="W13" s="17" t="s">
        <v>81</v>
      </c>
      <c r="X13" s="4">
        <v>40</v>
      </c>
      <c r="Y13" s="4">
        <v>80</v>
      </c>
      <c r="Z13" s="11">
        <v>0.5</v>
      </c>
      <c r="AA13" s="5">
        <v>4</v>
      </c>
      <c r="AC13" s="31"/>
      <c r="AD13" s="17" t="s">
        <v>64</v>
      </c>
      <c r="AE13" s="4">
        <v>51.5</v>
      </c>
      <c r="AF13" s="4">
        <v>100</v>
      </c>
      <c r="AG13" s="11">
        <v>0.51500000000000001</v>
      </c>
      <c r="AH13" s="5">
        <v>1</v>
      </c>
      <c r="AJ13" s="31" t="s">
        <v>185</v>
      </c>
      <c r="AK13" s="17" t="s">
        <v>74</v>
      </c>
      <c r="AL13" s="4">
        <v>59.5</v>
      </c>
      <c r="AM13" s="4">
        <v>120</v>
      </c>
      <c r="AN13" s="11">
        <v>0.49583333333333335</v>
      </c>
      <c r="AO13" s="5">
        <v>4</v>
      </c>
      <c r="AQ13" s="31"/>
      <c r="AR13" s="17" t="s">
        <v>69</v>
      </c>
      <c r="AS13" s="4">
        <v>68</v>
      </c>
      <c r="AT13" s="4">
        <v>140</v>
      </c>
      <c r="AU13" s="11">
        <v>0.48571428571428571</v>
      </c>
      <c r="AV13" s="5">
        <v>6</v>
      </c>
      <c r="AX13" s="31"/>
      <c r="AY13" s="17" t="s">
        <v>85</v>
      </c>
      <c r="AZ13" s="4">
        <v>78</v>
      </c>
      <c r="BA13" s="4">
        <v>160</v>
      </c>
      <c r="BB13" s="11">
        <v>0.48749999999999999</v>
      </c>
      <c r="BC13" s="5">
        <v>9.5</v>
      </c>
      <c r="BE13" s="31"/>
      <c r="BF13" s="17" t="s">
        <v>73</v>
      </c>
      <c r="BG13" s="4">
        <v>90</v>
      </c>
      <c r="BH13" s="4">
        <v>180</v>
      </c>
      <c r="BI13" s="11">
        <v>0.5</v>
      </c>
      <c r="BJ13" s="5">
        <v>12</v>
      </c>
      <c r="BL13" s="31"/>
      <c r="BM13" s="17" t="s">
        <v>88</v>
      </c>
      <c r="BN13" s="4">
        <v>100.5</v>
      </c>
      <c r="BO13" s="4">
        <v>200</v>
      </c>
      <c r="BP13" s="11">
        <v>0.50249999999999995</v>
      </c>
      <c r="BQ13" s="5">
        <v>6.5</v>
      </c>
      <c r="BS13" s="31"/>
      <c r="BT13" s="17" t="s">
        <v>57</v>
      </c>
      <c r="BU13" s="4">
        <v>107.5</v>
      </c>
      <c r="BV13" s="4">
        <v>220</v>
      </c>
      <c r="BW13" s="11">
        <v>0.48863636363636365</v>
      </c>
      <c r="BX13" s="5">
        <v>13.5</v>
      </c>
      <c r="BZ13" s="31"/>
      <c r="CA13" s="17" t="s">
        <v>82</v>
      </c>
      <c r="CB13" s="4">
        <v>116.5</v>
      </c>
      <c r="CC13" s="4">
        <v>240</v>
      </c>
      <c r="CD13" s="11">
        <v>0.48541666666666666</v>
      </c>
      <c r="CE13" s="5">
        <v>10</v>
      </c>
      <c r="CG13" s="31"/>
      <c r="CH13" s="17" t="s">
        <v>82</v>
      </c>
      <c r="CI13" s="4">
        <v>126.5</v>
      </c>
      <c r="CJ13" s="4">
        <v>260</v>
      </c>
      <c r="CK13" s="11">
        <v>0.48653846153846153</v>
      </c>
      <c r="CL13" s="5">
        <v>11</v>
      </c>
      <c r="CN13" s="31"/>
      <c r="CO13" s="17" t="s">
        <v>78</v>
      </c>
      <c r="CP13" s="4">
        <v>137.5</v>
      </c>
      <c r="CQ13" s="4">
        <v>280</v>
      </c>
      <c r="CR13" s="11">
        <v>0.49107142857142855</v>
      </c>
      <c r="CS13" s="5">
        <v>12</v>
      </c>
      <c r="CU13" s="31"/>
      <c r="CV13" s="17" t="s">
        <v>78</v>
      </c>
      <c r="CW13" s="4">
        <v>141.5</v>
      </c>
      <c r="CX13" s="4">
        <v>286</v>
      </c>
      <c r="CY13" s="11">
        <v>0.49475524475524474</v>
      </c>
      <c r="CZ13" s="5">
        <v>12</v>
      </c>
      <c r="DB13" s="31"/>
      <c r="DC13" s="17" t="s">
        <v>82</v>
      </c>
      <c r="DD13" s="4">
        <v>152</v>
      </c>
      <c r="DE13" s="4">
        <v>307</v>
      </c>
      <c r="DF13" s="11">
        <v>0.49511400651465798</v>
      </c>
      <c r="DG13" s="5">
        <v>15</v>
      </c>
      <c r="DH13" s="3"/>
      <c r="DI13" s="31"/>
      <c r="DJ13" s="17" t="s">
        <v>77</v>
      </c>
      <c r="DK13" s="4">
        <v>153.5</v>
      </c>
      <c r="DL13" s="4">
        <v>309</v>
      </c>
      <c r="DM13" s="11">
        <v>0.49676375404530743</v>
      </c>
      <c r="DN13" s="5">
        <v>20.5</v>
      </c>
      <c r="DO13" s="3"/>
      <c r="DP13" s="31">
        <v>11</v>
      </c>
      <c r="DQ13" s="17" t="s">
        <v>77</v>
      </c>
      <c r="DR13" s="4">
        <v>153.5</v>
      </c>
      <c r="DS13" s="4">
        <v>310</v>
      </c>
      <c r="DT13" s="11">
        <v>0.49516129032258066</v>
      </c>
      <c r="DU13" s="5">
        <v>20.5</v>
      </c>
      <c r="DW13" s="31"/>
      <c r="DX13" s="17"/>
      <c r="DY13" s="4"/>
      <c r="DZ13" s="4"/>
      <c r="EA13" s="11"/>
      <c r="EB13" s="5"/>
      <c r="ED13" s="31"/>
      <c r="EE13" s="17"/>
      <c r="EF13" s="4"/>
      <c r="EG13" s="4"/>
      <c r="EH13" s="11"/>
      <c r="EI13" s="5"/>
      <c r="EK13" s="31"/>
      <c r="EL13" s="17"/>
      <c r="EM13" s="4"/>
      <c r="EN13" s="4"/>
      <c r="EO13" s="11"/>
      <c r="EP13" s="5"/>
    </row>
    <row r="14" spans="1:146" x14ac:dyDescent="0.25">
      <c r="A14" s="31"/>
      <c r="B14" s="17" t="s">
        <v>138</v>
      </c>
      <c r="C14" s="4">
        <v>10</v>
      </c>
      <c r="D14" s="4">
        <v>20</v>
      </c>
      <c r="E14" s="11">
        <v>0.5</v>
      </c>
      <c r="F14" s="5">
        <v>2</v>
      </c>
      <c r="H14" s="31"/>
      <c r="I14" s="17" t="s">
        <v>69</v>
      </c>
      <c r="J14" s="4">
        <v>17</v>
      </c>
      <c r="K14" s="4">
        <v>40</v>
      </c>
      <c r="L14" s="11">
        <v>0.42499999999999999</v>
      </c>
      <c r="M14" s="5">
        <v>3</v>
      </c>
      <c r="O14" s="31"/>
      <c r="P14" s="17" t="s">
        <v>79</v>
      </c>
      <c r="Q14" s="4">
        <v>28</v>
      </c>
      <c r="R14" s="4">
        <v>60</v>
      </c>
      <c r="S14" s="11">
        <v>0.46666666666666667</v>
      </c>
      <c r="T14" s="5">
        <v>4</v>
      </c>
      <c r="V14" s="31"/>
      <c r="W14" s="17" t="s">
        <v>77</v>
      </c>
      <c r="X14" s="4">
        <v>39</v>
      </c>
      <c r="Y14" s="4">
        <v>80</v>
      </c>
      <c r="Z14" s="11">
        <v>0.48749999999999999</v>
      </c>
      <c r="AA14" s="5">
        <v>7</v>
      </c>
      <c r="AC14" s="31"/>
      <c r="AD14" s="17" t="s">
        <v>77</v>
      </c>
      <c r="AE14" s="4">
        <v>50.5</v>
      </c>
      <c r="AF14" s="4">
        <v>100</v>
      </c>
      <c r="AG14" s="11">
        <v>0.505</v>
      </c>
      <c r="AH14" s="5">
        <v>7</v>
      </c>
      <c r="AJ14" s="31"/>
      <c r="AK14" s="17" t="s">
        <v>73</v>
      </c>
      <c r="AL14" s="4">
        <v>58.5</v>
      </c>
      <c r="AM14" s="4">
        <v>120</v>
      </c>
      <c r="AN14" s="11">
        <v>0.48749999999999999</v>
      </c>
      <c r="AO14" s="5">
        <v>8</v>
      </c>
      <c r="AQ14" s="31"/>
      <c r="AR14" s="17" t="s">
        <v>66</v>
      </c>
      <c r="AS14" s="4">
        <v>68</v>
      </c>
      <c r="AT14" s="4">
        <v>140</v>
      </c>
      <c r="AU14" s="11">
        <v>0.48571428571428571</v>
      </c>
      <c r="AV14" s="5">
        <v>5</v>
      </c>
      <c r="AX14" s="31"/>
      <c r="AY14" s="17" t="s">
        <v>74</v>
      </c>
      <c r="AZ14" s="4">
        <v>78</v>
      </c>
      <c r="BA14" s="4">
        <v>160</v>
      </c>
      <c r="BB14" s="11">
        <v>0.48749999999999999</v>
      </c>
      <c r="BC14" s="5">
        <v>7.5</v>
      </c>
      <c r="BE14" s="31"/>
      <c r="BF14" s="17" t="s">
        <v>74</v>
      </c>
      <c r="BG14" s="4">
        <v>90</v>
      </c>
      <c r="BH14" s="4">
        <v>180</v>
      </c>
      <c r="BI14" s="11">
        <v>0.5</v>
      </c>
      <c r="BJ14" s="5">
        <v>9.5</v>
      </c>
      <c r="BL14" s="31"/>
      <c r="BM14" s="17" t="s">
        <v>84</v>
      </c>
      <c r="BN14" s="4">
        <v>99.5</v>
      </c>
      <c r="BO14" s="4">
        <v>200</v>
      </c>
      <c r="BP14" s="11">
        <v>0.4975</v>
      </c>
      <c r="BQ14" s="5">
        <v>12</v>
      </c>
      <c r="BS14" s="31"/>
      <c r="BT14" s="17" t="s">
        <v>62</v>
      </c>
      <c r="BU14" s="4">
        <v>107.5</v>
      </c>
      <c r="BV14" s="4">
        <v>220</v>
      </c>
      <c r="BW14" s="11">
        <v>0.48863636363636365</v>
      </c>
      <c r="BX14" s="5">
        <v>11.5</v>
      </c>
      <c r="BZ14" s="31"/>
      <c r="CA14" s="17" t="s">
        <v>85</v>
      </c>
      <c r="CB14" s="4">
        <v>115.5</v>
      </c>
      <c r="CC14" s="4">
        <v>240</v>
      </c>
      <c r="CD14" s="11">
        <v>0.48125000000000001</v>
      </c>
      <c r="CE14" s="5">
        <v>12</v>
      </c>
      <c r="CG14" s="31"/>
      <c r="CH14" s="17" t="s">
        <v>57</v>
      </c>
      <c r="CI14" s="4">
        <v>125.5</v>
      </c>
      <c r="CJ14" s="4">
        <v>260</v>
      </c>
      <c r="CK14" s="11">
        <v>0.4826923076923077</v>
      </c>
      <c r="CL14" s="5">
        <v>13.5</v>
      </c>
      <c r="CN14" s="31"/>
      <c r="CO14" s="17" t="s">
        <v>82</v>
      </c>
      <c r="CP14" s="4">
        <v>137.5</v>
      </c>
      <c r="CQ14" s="4">
        <v>280</v>
      </c>
      <c r="CR14" s="11">
        <v>0.49107142857142855</v>
      </c>
      <c r="CS14" s="5">
        <v>11</v>
      </c>
      <c r="CU14" s="31"/>
      <c r="CV14" s="17" t="s">
        <v>86</v>
      </c>
      <c r="CW14" s="4">
        <v>140.5</v>
      </c>
      <c r="CX14" s="4">
        <v>286</v>
      </c>
      <c r="CY14" s="11">
        <v>0.49125874125874125</v>
      </c>
      <c r="CZ14" s="5">
        <v>19</v>
      </c>
      <c r="DB14" s="31"/>
      <c r="DC14" s="17" t="s">
        <v>58</v>
      </c>
      <c r="DD14" s="4">
        <v>152</v>
      </c>
      <c r="DE14" s="4">
        <v>307</v>
      </c>
      <c r="DF14" s="11">
        <v>0.49511400651465798</v>
      </c>
      <c r="DG14" s="5">
        <v>13.5</v>
      </c>
      <c r="DH14" s="3"/>
      <c r="DI14" s="31"/>
      <c r="DJ14" s="17" t="s">
        <v>86</v>
      </c>
      <c r="DK14" s="4">
        <v>152</v>
      </c>
      <c r="DL14" s="4">
        <v>309</v>
      </c>
      <c r="DM14" s="11">
        <v>0.49190938511326859</v>
      </c>
      <c r="DN14" s="5">
        <v>21</v>
      </c>
      <c r="DO14" s="3"/>
      <c r="DP14" s="31">
        <v>12</v>
      </c>
      <c r="DQ14" s="17" t="s">
        <v>59</v>
      </c>
      <c r="DR14" s="4">
        <v>153</v>
      </c>
      <c r="DS14" s="4">
        <v>310</v>
      </c>
      <c r="DT14" s="11">
        <v>0.49354838709677418</v>
      </c>
      <c r="DU14" s="5">
        <v>21</v>
      </c>
      <c r="DW14" s="31"/>
      <c r="DX14" s="17"/>
      <c r="DY14" s="4"/>
      <c r="DZ14" s="4"/>
      <c r="EA14" s="11"/>
      <c r="EB14" s="5"/>
      <c r="ED14" s="31"/>
      <c r="EE14" s="17"/>
      <c r="EF14" s="4"/>
      <c r="EG14" s="4"/>
      <c r="EH14" s="11"/>
      <c r="EI14" s="5"/>
      <c r="EK14" s="31"/>
      <c r="EL14" s="17"/>
      <c r="EM14" s="4"/>
      <c r="EN14" s="4"/>
      <c r="EO14" s="11"/>
      <c r="EP14" s="5"/>
    </row>
    <row r="15" spans="1:146" x14ac:dyDescent="0.25">
      <c r="A15" s="31"/>
      <c r="B15" s="17" t="s">
        <v>81</v>
      </c>
      <c r="C15" s="4">
        <v>10</v>
      </c>
      <c r="D15" s="4">
        <v>20</v>
      </c>
      <c r="E15" s="11">
        <v>0.5</v>
      </c>
      <c r="F15" s="5">
        <v>1</v>
      </c>
      <c r="H15" s="31"/>
      <c r="I15" s="17" t="s">
        <v>77</v>
      </c>
      <c r="J15" s="4">
        <v>17</v>
      </c>
      <c r="K15" s="4">
        <v>40</v>
      </c>
      <c r="L15" s="11">
        <v>0.42499999999999999</v>
      </c>
      <c r="M15" s="5">
        <v>3</v>
      </c>
      <c r="O15" s="31"/>
      <c r="P15" s="17" t="s">
        <v>81</v>
      </c>
      <c r="Q15" s="4">
        <v>28</v>
      </c>
      <c r="R15" s="4">
        <v>60</v>
      </c>
      <c r="S15" s="11">
        <v>0.46666666666666667</v>
      </c>
      <c r="T15" s="5">
        <v>3</v>
      </c>
      <c r="V15" s="31"/>
      <c r="W15" s="17" t="s">
        <v>60</v>
      </c>
      <c r="X15" s="4">
        <v>39</v>
      </c>
      <c r="Y15" s="4">
        <v>80</v>
      </c>
      <c r="Z15" s="11">
        <v>0.48749999999999999</v>
      </c>
      <c r="AA15" s="5">
        <v>4</v>
      </c>
      <c r="AC15" s="31"/>
      <c r="AD15" s="17" t="s">
        <v>81</v>
      </c>
      <c r="AE15" s="4">
        <v>50.5</v>
      </c>
      <c r="AF15" s="4">
        <v>100</v>
      </c>
      <c r="AG15" s="11">
        <v>0.505</v>
      </c>
      <c r="AH15" s="5">
        <v>5</v>
      </c>
      <c r="AJ15" s="31"/>
      <c r="AK15" s="17" t="s">
        <v>85</v>
      </c>
      <c r="AL15" s="4">
        <v>58.5</v>
      </c>
      <c r="AM15" s="4">
        <v>120</v>
      </c>
      <c r="AN15" s="11">
        <v>0.48749999999999999</v>
      </c>
      <c r="AO15" s="5">
        <v>7</v>
      </c>
      <c r="AQ15" s="31"/>
      <c r="AR15" s="17" t="s">
        <v>76</v>
      </c>
      <c r="AS15" s="4">
        <v>68</v>
      </c>
      <c r="AT15" s="4">
        <v>140</v>
      </c>
      <c r="AU15" s="11">
        <v>0.48571428571428571</v>
      </c>
      <c r="AV15" s="5">
        <v>5</v>
      </c>
      <c r="AX15" s="31"/>
      <c r="AY15" s="17" t="s">
        <v>62</v>
      </c>
      <c r="AZ15" s="4">
        <v>78</v>
      </c>
      <c r="BA15" s="4">
        <v>160</v>
      </c>
      <c r="BB15" s="11">
        <v>0.48749999999999999</v>
      </c>
      <c r="BC15" s="5">
        <v>7</v>
      </c>
      <c r="BE15" s="31"/>
      <c r="BF15" s="17" t="s">
        <v>57</v>
      </c>
      <c r="BG15" s="4">
        <v>89</v>
      </c>
      <c r="BH15" s="4">
        <v>180</v>
      </c>
      <c r="BI15" s="11">
        <v>0.49444444444444446</v>
      </c>
      <c r="BJ15" s="5">
        <v>12.5</v>
      </c>
      <c r="BL15" s="31"/>
      <c r="BM15" s="17" t="s">
        <v>57</v>
      </c>
      <c r="BN15" s="4">
        <v>98.5</v>
      </c>
      <c r="BO15" s="4">
        <v>200</v>
      </c>
      <c r="BP15" s="11">
        <v>0.49249999999999999</v>
      </c>
      <c r="BQ15" s="5">
        <v>12.5</v>
      </c>
      <c r="BS15" s="31"/>
      <c r="BT15" s="17" t="s">
        <v>80</v>
      </c>
      <c r="BU15" s="4">
        <v>107.5</v>
      </c>
      <c r="BV15" s="4">
        <v>220</v>
      </c>
      <c r="BW15" s="11">
        <v>0.48863636363636365</v>
      </c>
      <c r="BX15" s="5">
        <v>10</v>
      </c>
      <c r="BZ15" s="31"/>
      <c r="CA15" s="17" t="s">
        <v>66</v>
      </c>
      <c r="CB15" s="4">
        <v>115.5</v>
      </c>
      <c r="CC15" s="4">
        <v>240</v>
      </c>
      <c r="CD15" s="11">
        <v>0.48125000000000001</v>
      </c>
      <c r="CE15" s="5">
        <v>9</v>
      </c>
      <c r="CG15" s="31"/>
      <c r="CH15" s="17" t="s">
        <v>66</v>
      </c>
      <c r="CI15" s="4">
        <v>125.5</v>
      </c>
      <c r="CJ15" s="4">
        <v>260</v>
      </c>
      <c r="CK15" s="11">
        <v>0.4826923076923077</v>
      </c>
      <c r="CL15" s="5">
        <v>9</v>
      </c>
      <c r="CN15" s="31"/>
      <c r="CO15" s="17" t="s">
        <v>86</v>
      </c>
      <c r="CP15" s="4">
        <v>136.5</v>
      </c>
      <c r="CQ15" s="4">
        <v>280</v>
      </c>
      <c r="CR15" s="11">
        <v>0.48749999999999999</v>
      </c>
      <c r="CS15" s="5">
        <v>18</v>
      </c>
      <c r="CU15" s="31"/>
      <c r="CV15" s="17" t="s">
        <v>82</v>
      </c>
      <c r="CW15" s="4">
        <v>140.5</v>
      </c>
      <c r="CX15" s="4">
        <v>286</v>
      </c>
      <c r="CY15" s="11">
        <v>0.49125874125874125</v>
      </c>
      <c r="CZ15" s="5">
        <v>12</v>
      </c>
      <c r="DB15" s="31"/>
      <c r="DC15" s="17" t="s">
        <v>86</v>
      </c>
      <c r="DD15" s="4">
        <v>151</v>
      </c>
      <c r="DE15" s="4">
        <v>307</v>
      </c>
      <c r="DF15" s="11">
        <v>0.49185667752442996</v>
      </c>
      <c r="DG15" s="5">
        <v>20</v>
      </c>
      <c r="DH15" s="3"/>
      <c r="DI15" s="31"/>
      <c r="DJ15" s="17" t="s">
        <v>59</v>
      </c>
      <c r="DK15" s="4">
        <v>152</v>
      </c>
      <c r="DL15" s="4">
        <v>309</v>
      </c>
      <c r="DM15" s="11">
        <v>0.49190938511326859</v>
      </c>
      <c r="DN15" s="5">
        <v>20</v>
      </c>
      <c r="DO15" s="3"/>
      <c r="DP15" s="31">
        <v>13</v>
      </c>
      <c r="DQ15" s="17" t="s">
        <v>74</v>
      </c>
      <c r="DR15" s="4">
        <v>153</v>
      </c>
      <c r="DS15" s="4">
        <v>310</v>
      </c>
      <c r="DT15" s="11">
        <v>0.49354838709677418</v>
      </c>
      <c r="DU15" s="5">
        <v>18.5</v>
      </c>
      <c r="DW15" s="31"/>
      <c r="DX15" s="17"/>
      <c r="DY15" s="4"/>
      <c r="DZ15" s="4"/>
      <c r="EA15" s="11"/>
      <c r="EB15" s="5"/>
      <c r="ED15" s="31"/>
      <c r="EE15" s="17"/>
      <c r="EF15" s="4"/>
      <c r="EG15" s="4"/>
      <c r="EH15" s="11"/>
      <c r="EI15" s="5"/>
      <c r="EK15" s="31"/>
      <c r="EL15" s="17"/>
      <c r="EM15" s="4"/>
      <c r="EN15" s="4"/>
      <c r="EO15" s="11"/>
      <c r="EP15" s="5"/>
    </row>
    <row r="16" spans="1:146" x14ac:dyDescent="0.25">
      <c r="A16" s="31"/>
      <c r="B16" s="17" t="s">
        <v>89</v>
      </c>
      <c r="C16" s="4">
        <v>9</v>
      </c>
      <c r="D16" s="4">
        <v>20</v>
      </c>
      <c r="E16" s="11">
        <v>0.45</v>
      </c>
      <c r="F16" s="5">
        <v>2</v>
      </c>
      <c r="H16" s="31"/>
      <c r="I16" s="17" t="s">
        <v>81</v>
      </c>
      <c r="J16" s="4">
        <v>17</v>
      </c>
      <c r="K16" s="4">
        <v>40</v>
      </c>
      <c r="L16" s="11">
        <v>0.42499999999999999</v>
      </c>
      <c r="M16" s="5">
        <v>2</v>
      </c>
      <c r="O16" s="31"/>
      <c r="P16" s="17" t="s">
        <v>89</v>
      </c>
      <c r="Q16" s="4">
        <v>28</v>
      </c>
      <c r="R16" s="4">
        <v>60</v>
      </c>
      <c r="S16" s="11">
        <v>0.46666666666666667</v>
      </c>
      <c r="T16" s="5">
        <v>3</v>
      </c>
      <c r="V16" s="31"/>
      <c r="W16" s="17" t="s">
        <v>69</v>
      </c>
      <c r="X16" s="4">
        <v>39</v>
      </c>
      <c r="Y16" s="4">
        <v>80</v>
      </c>
      <c r="Z16" s="11">
        <v>0.48749999999999999</v>
      </c>
      <c r="AA16" s="5">
        <v>4</v>
      </c>
      <c r="AC16" s="31"/>
      <c r="AD16" s="17" t="s">
        <v>69</v>
      </c>
      <c r="AE16" s="4">
        <v>50.5</v>
      </c>
      <c r="AF16" s="4">
        <v>100</v>
      </c>
      <c r="AG16" s="11">
        <v>0.505</v>
      </c>
      <c r="AH16" s="5">
        <v>5</v>
      </c>
      <c r="AJ16" s="31"/>
      <c r="AK16" s="17" t="s">
        <v>69</v>
      </c>
      <c r="AL16" s="4">
        <v>58.5</v>
      </c>
      <c r="AM16" s="4">
        <v>120</v>
      </c>
      <c r="AN16" s="11">
        <v>0.48749999999999999</v>
      </c>
      <c r="AO16" s="5">
        <v>6</v>
      </c>
      <c r="AQ16" s="31"/>
      <c r="AR16" s="17" t="s">
        <v>62</v>
      </c>
      <c r="AS16" s="4">
        <v>68</v>
      </c>
      <c r="AT16" s="4">
        <v>140</v>
      </c>
      <c r="AU16" s="11">
        <v>0.48571428571428571</v>
      </c>
      <c r="AV16" s="5">
        <v>5</v>
      </c>
      <c r="AX16" s="31"/>
      <c r="AY16" s="17" t="s">
        <v>69</v>
      </c>
      <c r="AZ16" s="4">
        <v>77</v>
      </c>
      <c r="BA16" s="4">
        <v>160</v>
      </c>
      <c r="BB16" s="11">
        <v>0.48125000000000001</v>
      </c>
      <c r="BC16" s="5">
        <v>8</v>
      </c>
      <c r="BE16" s="31"/>
      <c r="BF16" s="17" t="s">
        <v>84</v>
      </c>
      <c r="BG16" s="4">
        <v>89</v>
      </c>
      <c r="BH16" s="4">
        <v>180</v>
      </c>
      <c r="BI16" s="11">
        <v>0.49444444444444446</v>
      </c>
      <c r="BJ16" s="5">
        <v>12</v>
      </c>
      <c r="BL16" s="31"/>
      <c r="BM16" s="17" t="s">
        <v>86</v>
      </c>
      <c r="BN16" s="4">
        <v>97.5</v>
      </c>
      <c r="BO16" s="4">
        <v>200</v>
      </c>
      <c r="BP16" s="11">
        <v>0.48749999999999999</v>
      </c>
      <c r="BQ16" s="5">
        <v>13</v>
      </c>
      <c r="BS16" s="31"/>
      <c r="BT16" s="17" t="s">
        <v>82</v>
      </c>
      <c r="BU16" s="4">
        <v>107.5</v>
      </c>
      <c r="BV16" s="4">
        <v>220</v>
      </c>
      <c r="BW16" s="11">
        <v>0.48863636363636365</v>
      </c>
      <c r="BX16" s="5">
        <v>9</v>
      </c>
      <c r="BZ16" s="31"/>
      <c r="CA16" s="17" t="s">
        <v>86</v>
      </c>
      <c r="CB16" s="4">
        <v>114.5</v>
      </c>
      <c r="CC16" s="4">
        <v>240</v>
      </c>
      <c r="CD16" s="11">
        <v>0.47708333333333336</v>
      </c>
      <c r="CE16" s="5">
        <v>15</v>
      </c>
      <c r="CG16" s="31"/>
      <c r="CH16" s="17" t="s">
        <v>80</v>
      </c>
      <c r="CI16" s="4">
        <v>124.5</v>
      </c>
      <c r="CJ16" s="4">
        <v>260</v>
      </c>
      <c r="CK16" s="11">
        <v>0.47884615384615387</v>
      </c>
      <c r="CL16" s="5">
        <v>10</v>
      </c>
      <c r="CN16" s="31"/>
      <c r="CO16" s="17" t="s">
        <v>59</v>
      </c>
      <c r="CP16" s="4">
        <v>135.5</v>
      </c>
      <c r="CQ16" s="4">
        <v>280</v>
      </c>
      <c r="CR16" s="11">
        <v>0.48392857142857143</v>
      </c>
      <c r="CS16" s="5">
        <v>15</v>
      </c>
      <c r="CU16" s="31"/>
      <c r="CV16" s="17" t="s">
        <v>58</v>
      </c>
      <c r="CW16" s="4">
        <v>140.5</v>
      </c>
      <c r="CX16" s="4">
        <v>286</v>
      </c>
      <c r="CY16" s="11">
        <v>0.49125874125874125</v>
      </c>
      <c r="CZ16" s="5">
        <v>11.5</v>
      </c>
      <c r="DB16" s="31"/>
      <c r="DC16" s="17" t="s">
        <v>80</v>
      </c>
      <c r="DD16" s="4">
        <v>151</v>
      </c>
      <c r="DE16" s="4">
        <v>307</v>
      </c>
      <c r="DF16" s="11">
        <v>0.49185667752442996</v>
      </c>
      <c r="DG16" s="5">
        <v>13</v>
      </c>
      <c r="DH16" s="3"/>
      <c r="DI16" s="31"/>
      <c r="DJ16" s="17" t="s">
        <v>84</v>
      </c>
      <c r="DK16" s="4">
        <v>152</v>
      </c>
      <c r="DL16" s="4">
        <v>309</v>
      </c>
      <c r="DM16" s="11">
        <v>0.49190938511326859</v>
      </c>
      <c r="DN16" s="5">
        <v>19</v>
      </c>
      <c r="DO16" s="3"/>
      <c r="DP16" s="31">
        <v>14</v>
      </c>
      <c r="DQ16" s="17" t="s">
        <v>75</v>
      </c>
      <c r="DR16" s="4">
        <v>153</v>
      </c>
      <c r="DS16" s="4">
        <v>310</v>
      </c>
      <c r="DT16" s="11">
        <v>0.49354838709677418</v>
      </c>
      <c r="DU16" s="5">
        <v>15</v>
      </c>
      <c r="DW16" s="31"/>
      <c r="DX16" s="17"/>
      <c r="DY16" s="4"/>
      <c r="DZ16" s="4"/>
      <c r="EA16" s="11"/>
      <c r="EB16" s="5"/>
      <c r="ED16" s="31"/>
      <c r="EE16" s="17"/>
      <c r="EF16" s="4"/>
      <c r="EG16" s="4"/>
      <c r="EH16" s="11"/>
      <c r="EI16" s="5"/>
      <c r="EK16" s="31"/>
      <c r="EL16" s="17"/>
      <c r="EM16" s="4"/>
      <c r="EN16" s="4"/>
      <c r="EO16" s="11"/>
      <c r="EP16" s="5"/>
    </row>
    <row r="17" spans="1:146" x14ac:dyDescent="0.25">
      <c r="A17" s="31"/>
      <c r="B17" s="17" t="s">
        <v>77</v>
      </c>
      <c r="C17" s="4">
        <v>9</v>
      </c>
      <c r="D17" s="4">
        <v>20</v>
      </c>
      <c r="E17" s="11">
        <v>0.45</v>
      </c>
      <c r="F17" s="5">
        <v>2</v>
      </c>
      <c r="H17" s="31"/>
      <c r="I17" s="17" t="s">
        <v>66</v>
      </c>
      <c r="J17" s="4">
        <v>16</v>
      </c>
      <c r="K17" s="4">
        <v>40</v>
      </c>
      <c r="L17" s="11">
        <v>0.4</v>
      </c>
      <c r="M17" s="5">
        <v>3</v>
      </c>
      <c r="O17" s="31"/>
      <c r="P17" s="17" t="s">
        <v>60</v>
      </c>
      <c r="Q17" s="4">
        <v>28</v>
      </c>
      <c r="R17" s="4">
        <v>60</v>
      </c>
      <c r="S17" s="11">
        <v>0.46666666666666667</v>
      </c>
      <c r="T17" s="5">
        <v>3</v>
      </c>
      <c r="V17" s="31"/>
      <c r="W17" s="17" t="s">
        <v>58</v>
      </c>
      <c r="X17" s="4">
        <v>39</v>
      </c>
      <c r="Y17" s="4">
        <v>80</v>
      </c>
      <c r="Z17" s="11">
        <v>0.48749999999999999</v>
      </c>
      <c r="AA17" s="5">
        <v>2</v>
      </c>
      <c r="AC17" s="31"/>
      <c r="AD17" s="17" t="s">
        <v>58</v>
      </c>
      <c r="AE17" s="4">
        <v>50.5</v>
      </c>
      <c r="AF17" s="4">
        <v>100</v>
      </c>
      <c r="AG17" s="11">
        <v>0.505</v>
      </c>
      <c r="AH17" s="5">
        <v>4</v>
      </c>
      <c r="AJ17" s="31"/>
      <c r="AK17" s="17" t="s">
        <v>76</v>
      </c>
      <c r="AL17" s="4">
        <v>58.5</v>
      </c>
      <c r="AM17" s="4">
        <v>120</v>
      </c>
      <c r="AN17" s="11">
        <v>0.48749999999999999</v>
      </c>
      <c r="AO17" s="5">
        <v>5</v>
      </c>
      <c r="AQ17" s="31"/>
      <c r="AR17" s="17" t="s">
        <v>86</v>
      </c>
      <c r="AS17" s="4">
        <v>67</v>
      </c>
      <c r="AT17" s="4">
        <v>140</v>
      </c>
      <c r="AU17" s="11">
        <v>0.47857142857142859</v>
      </c>
      <c r="AV17" s="5">
        <v>10</v>
      </c>
      <c r="AX17" s="31"/>
      <c r="AY17" s="17" t="s">
        <v>67</v>
      </c>
      <c r="AZ17" s="4">
        <v>77</v>
      </c>
      <c r="BA17" s="4">
        <v>160</v>
      </c>
      <c r="BB17" s="11">
        <v>0.48125000000000001</v>
      </c>
      <c r="BC17" s="5">
        <v>6</v>
      </c>
      <c r="BE17" s="31"/>
      <c r="BF17" s="17" t="s">
        <v>88</v>
      </c>
      <c r="BG17" s="4">
        <v>89</v>
      </c>
      <c r="BH17" s="4">
        <v>180</v>
      </c>
      <c r="BI17" s="11">
        <v>0.49444444444444446</v>
      </c>
      <c r="BJ17" s="5">
        <v>6.5</v>
      </c>
      <c r="BL17" s="31"/>
      <c r="BM17" s="17" t="s">
        <v>85</v>
      </c>
      <c r="BN17" s="4">
        <v>97.5</v>
      </c>
      <c r="BO17" s="4">
        <v>200</v>
      </c>
      <c r="BP17" s="11">
        <v>0.48749999999999999</v>
      </c>
      <c r="BQ17" s="5">
        <v>12</v>
      </c>
      <c r="BS17" s="31"/>
      <c r="BT17" s="17" t="s">
        <v>86</v>
      </c>
      <c r="BU17" s="4">
        <v>106.5</v>
      </c>
      <c r="BV17" s="4">
        <v>220</v>
      </c>
      <c r="BW17" s="11">
        <v>0.48409090909090907</v>
      </c>
      <c r="BX17" s="5">
        <v>14</v>
      </c>
      <c r="BZ17" s="31"/>
      <c r="CA17" s="17" t="s">
        <v>80</v>
      </c>
      <c r="CB17" s="4">
        <v>114.5</v>
      </c>
      <c r="CC17" s="4">
        <v>240</v>
      </c>
      <c r="CD17" s="11">
        <v>0.47708333333333336</v>
      </c>
      <c r="CE17" s="5">
        <v>10</v>
      </c>
      <c r="CG17" s="31"/>
      <c r="CH17" s="17" t="s">
        <v>78</v>
      </c>
      <c r="CI17" s="4">
        <v>124.5</v>
      </c>
      <c r="CJ17" s="4">
        <v>260</v>
      </c>
      <c r="CK17" s="11">
        <v>0.47884615384615387</v>
      </c>
      <c r="CL17" s="5">
        <v>10</v>
      </c>
      <c r="CN17" s="31"/>
      <c r="CO17" s="17" t="s">
        <v>75</v>
      </c>
      <c r="CP17" s="4">
        <v>135.5</v>
      </c>
      <c r="CQ17" s="4">
        <v>280</v>
      </c>
      <c r="CR17" s="11">
        <v>0.48392857142857143</v>
      </c>
      <c r="CS17" s="5">
        <v>13</v>
      </c>
      <c r="CU17" s="31"/>
      <c r="CV17" s="17" t="s">
        <v>59</v>
      </c>
      <c r="CW17" s="4">
        <v>139.5</v>
      </c>
      <c r="CX17" s="4">
        <v>286</v>
      </c>
      <c r="CY17" s="11">
        <v>0.48776223776223776</v>
      </c>
      <c r="CZ17" s="5">
        <v>17</v>
      </c>
      <c r="DB17" s="31"/>
      <c r="DC17" s="17" t="s">
        <v>59</v>
      </c>
      <c r="DD17" s="4">
        <v>150</v>
      </c>
      <c r="DE17" s="4">
        <v>307</v>
      </c>
      <c r="DF17" s="11">
        <v>0.48859934853420195</v>
      </c>
      <c r="DG17" s="5">
        <v>19</v>
      </c>
      <c r="DH17" s="3"/>
      <c r="DI17" s="31"/>
      <c r="DJ17" s="17" t="s">
        <v>74</v>
      </c>
      <c r="DK17" s="4">
        <v>152</v>
      </c>
      <c r="DL17" s="4">
        <v>309</v>
      </c>
      <c r="DM17" s="11">
        <v>0.49190938511326859</v>
      </c>
      <c r="DN17" s="5">
        <v>17.5</v>
      </c>
      <c r="DO17" s="3"/>
      <c r="DP17" s="31">
        <v>15</v>
      </c>
      <c r="DQ17" s="17" t="s">
        <v>86</v>
      </c>
      <c r="DR17" s="4">
        <v>152</v>
      </c>
      <c r="DS17" s="4">
        <v>310</v>
      </c>
      <c r="DT17" s="11">
        <v>0.49032258064516127</v>
      </c>
      <c r="DU17" s="5">
        <v>21</v>
      </c>
      <c r="DW17" s="31"/>
      <c r="DX17" s="17"/>
      <c r="DY17" s="4"/>
      <c r="DZ17" s="4"/>
      <c r="EA17" s="11"/>
      <c r="EB17" s="5"/>
      <c r="ED17" s="31"/>
      <c r="EE17" s="17"/>
      <c r="EF17" s="4"/>
      <c r="EG17" s="4"/>
      <c r="EH17" s="11"/>
      <c r="EI17" s="5"/>
      <c r="EK17" s="31"/>
      <c r="EL17" s="17"/>
      <c r="EM17" s="4"/>
      <c r="EN17" s="4"/>
      <c r="EO17" s="11"/>
      <c r="EP17" s="5"/>
    </row>
    <row r="18" spans="1:146" x14ac:dyDescent="0.25">
      <c r="A18" s="31"/>
      <c r="B18" s="17" t="s">
        <v>74</v>
      </c>
      <c r="C18" s="4">
        <v>9</v>
      </c>
      <c r="D18" s="4">
        <v>20</v>
      </c>
      <c r="E18" s="11">
        <v>0.45</v>
      </c>
      <c r="F18" s="5">
        <v>1</v>
      </c>
      <c r="H18" s="31"/>
      <c r="I18" s="17" t="s">
        <v>76</v>
      </c>
      <c r="J18" s="4">
        <v>16</v>
      </c>
      <c r="K18" s="4">
        <v>40</v>
      </c>
      <c r="L18" s="11">
        <v>0.4</v>
      </c>
      <c r="M18" s="5">
        <v>3</v>
      </c>
      <c r="O18" s="31"/>
      <c r="P18" s="17" t="s">
        <v>68</v>
      </c>
      <c r="Q18" s="4">
        <v>28</v>
      </c>
      <c r="R18" s="4">
        <v>60</v>
      </c>
      <c r="S18" s="11">
        <v>0.46666666666666667</v>
      </c>
      <c r="T18" s="5">
        <v>2</v>
      </c>
      <c r="V18" s="31"/>
      <c r="W18" s="17" t="s">
        <v>82</v>
      </c>
      <c r="X18" s="4">
        <v>39</v>
      </c>
      <c r="Y18" s="4">
        <v>80</v>
      </c>
      <c r="Z18" s="11">
        <v>0.48749999999999999</v>
      </c>
      <c r="AA18" s="5">
        <v>2</v>
      </c>
      <c r="AC18" s="31"/>
      <c r="AD18" s="17" t="s">
        <v>60</v>
      </c>
      <c r="AE18" s="4">
        <v>49.5</v>
      </c>
      <c r="AF18" s="4">
        <v>100</v>
      </c>
      <c r="AG18" s="11">
        <v>0.495</v>
      </c>
      <c r="AH18" s="5">
        <v>6</v>
      </c>
      <c r="AJ18" s="31"/>
      <c r="AK18" s="17" t="s">
        <v>82</v>
      </c>
      <c r="AL18" s="4">
        <v>58.5</v>
      </c>
      <c r="AM18" s="4">
        <v>120</v>
      </c>
      <c r="AN18" s="11">
        <v>0.48749999999999999</v>
      </c>
      <c r="AO18" s="5">
        <v>5</v>
      </c>
      <c r="AQ18" s="31"/>
      <c r="AR18" s="17" t="s">
        <v>74</v>
      </c>
      <c r="AS18" s="4">
        <v>67</v>
      </c>
      <c r="AT18" s="4">
        <v>140</v>
      </c>
      <c r="AU18" s="11">
        <v>0.47857142857142859</v>
      </c>
      <c r="AV18" s="5">
        <v>5.5</v>
      </c>
      <c r="AX18" s="31"/>
      <c r="AY18" s="17" t="s">
        <v>86</v>
      </c>
      <c r="AZ18" s="4">
        <v>76</v>
      </c>
      <c r="BA18" s="4">
        <v>160</v>
      </c>
      <c r="BB18" s="11">
        <v>0.47499999999999998</v>
      </c>
      <c r="BC18" s="5">
        <v>10</v>
      </c>
      <c r="BE18" s="31"/>
      <c r="BF18" s="17" t="s">
        <v>86</v>
      </c>
      <c r="BG18" s="4">
        <v>88</v>
      </c>
      <c r="BH18" s="4">
        <v>180</v>
      </c>
      <c r="BI18" s="11">
        <v>0.48888888888888887</v>
      </c>
      <c r="BJ18" s="5">
        <v>12</v>
      </c>
      <c r="BL18" s="31"/>
      <c r="BM18" s="17" t="s">
        <v>74</v>
      </c>
      <c r="BN18" s="4">
        <v>97.5</v>
      </c>
      <c r="BO18" s="4">
        <v>200</v>
      </c>
      <c r="BP18" s="11">
        <v>0.48749999999999999</v>
      </c>
      <c r="BQ18" s="5">
        <v>9.5</v>
      </c>
      <c r="BS18" s="31"/>
      <c r="BT18" s="17" t="s">
        <v>78</v>
      </c>
      <c r="BU18" s="4">
        <v>106.5</v>
      </c>
      <c r="BV18" s="4">
        <v>220</v>
      </c>
      <c r="BW18" s="11">
        <v>0.48409090909090907</v>
      </c>
      <c r="BX18" s="5">
        <v>10</v>
      </c>
      <c r="BZ18" s="31"/>
      <c r="CA18" s="17" t="s">
        <v>78</v>
      </c>
      <c r="CB18" s="4">
        <v>114.5</v>
      </c>
      <c r="CC18" s="4">
        <v>240</v>
      </c>
      <c r="CD18" s="11">
        <v>0.47708333333333336</v>
      </c>
      <c r="CE18" s="5">
        <v>10</v>
      </c>
      <c r="CG18" s="31"/>
      <c r="CH18" s="17" t="s">
        <v>85</v>
      </c>
      <c r="CI18" s="4">
        <v>122.5</v>
      </c>
      <c r="CJ18" s="4">
        <v>260</v>
      </c>
      <c r="CK18" s="11">
        <v>0.47115384615384615</v>
      </c>
      <c r="CL18" s="5">
        <v>13</v>
      </c>
      <c r="CN18" s="31"/>
      <c r="CO18" s="17" t="s">
        <v>80</v>
      </c>
      <c r="CP18" s="4">
        <v>135.5</v>
      </c>
      <c r="CQ18" s="4">
        <v>280</v>
      </c>
      <c r="CR18" s="11">
        <v>0.48392857142857143</v>
      </c>
      <c r="CS18" s="5">
        <v>12</v>
      </c>
      <c r="CU18" s="31"/>
      <c r="CV18" s="17" t="s">
        <v>75</v>
      </c>
      <c r="CW18" s="4">
        <v>139.5</v>
      </c>
      <c r="CX18" s="4">
        <v>286</v>
      </c>
      <c r="CY18" s="11">
        <v>0.48776223776223776</v>
      </c>
      <c r="CZ18" s="5">
        <v>13</v>
      </c>
      <c r="DB18" s="31"/>
      <c r="DC18" s="17" t="s">
        <v>73</v>
      </c>
      <c r="DD18" s="4">
        <v>150</v>
      </c>
      <c r="DE18" s="4">
        <v>307</v>
      </c>
      <c r="DF18" s="11">
        <v>0.48859934853420195</v>
      </c>
      <c r="DG18" s="5">
        <v>18</v>
      </c>
      <c r="DH18" s="3"/>
      <c r="DI18" s="31"/>
      <c r="DJ18" s="17" t="s">
        <v>75</v>
      </c>
      <c r="DK18" s="4">
        <v>152</v>
      </c>
      <c r="DL18" s="4">
        <v>309</v>
      </c>
      <c r="DM18" s="11">
        <v>0.49190938511326859</v>
      </c>
      <c r="DN18" s="5">
        <v>14</v>
      </c>
      <c r="DO18" s="3"/>
      <c r="DP18" s="31">
        <v>16</v>
      </c>
      <c r="DQ18" s="17" t="s">
        <v>84</v>
      </c>
      <c r="DR18" s="4">
        <v>152</v>
      </c>
      <c r="DS18" s="4">
        <v>310</v>
      </c>
      <c r="DT18" s="11">
        <v>0.49032258064516127</v>
      </c>
      <c r="DU18" s="5">
        <v>20</v>
      </c>
      <c r="DW18" s="31"/>
      <c r="DX18" s="17"/>
      <c r="DY18" s="4"/>
      <c r="DZ18" s="4"/>
      <c r="EA18" s="11"/>
      <c r="EB18" s="5"/>
      <c r="ED18" s="31"/>
      <c r="EE18" s="17"/>
      <c r="EF18" s="4"/>
      <c r="EG18" s="4"/>
      <c r="EH18" s="11"/>
      <c r="EI18" s="5"/>
      <c r="EK18" s="31"/>
      <c r="EL18" s="17"/>
      <c r="EM18" s="4"/>
      <c r="EN18" s="4"/>
      <c r="EO18" s="11"/>
      <c r="EP18" s="5"/>
    </row>
    <row r="19" spans="1:146" x14ac:dyDescent="0.25">
      <c r="A19" s="31"/>
      <c r="B19" s="17" t="s">
        <v>63</v>
      </c>
      <c r="C19" s="4">
        <v>9</v>
      </c>
      <c r="D19" s="4">
        <v>20</v>
      </c>
      <c r="E19" s="11">
        <v>0.45</v>
      </c>
      <c r="F19" s="5">
        <v>1</v>
      </c>
      <c r="H19" s="31"/>
      <c r="I19" s="17" t="s">
        <v>89</v>
      </c>
      <c r="J19" s="4">
        <v>16</v>
      </c>
      <c r="K19" s="4">
        <v>40</v>
      </c>
      <c r="L19" s="11">
        <v>0.4</v>
      </c>
      <c r="M19" s="5">
        <v>2</v>
      </c>
      <c r="O19" s="31"/>
      <c r="P19" s="17" t="s">
        <v>59</v>
      </c>
      <c r="Q19" s="4">
        <v>28</v>
      </c>
      <c r="R19" s="4">
        <v>60</v>
      </c>
      <c r="S19" s="11">
        <v>0.46666666666666667</v>
      </c>
      <c r="T19" s="5">
        <v>1</v>
      </c>
      <c r="V19" s="31"/>
      <c r="W19" s="17" t="s">
        <v>80</v>
      </c>
      <c r="X19" s="4">
        <v>38</v>
      </c>
      <c r="Y19" s="4">
        <v>80</v>
      </c>
      <c r="Z19" s="11">
        <v>0.47499999999999998</v>
      </c>
      <c r="AA19" s="5">
        <v>7</v>
      </c>
      <c r="AC19" s="31"/>
      <c r="AD19" s="17" t="s">
        <v>85</v>
      </c>
      <c r="AE19" s="4">
        <v>49.5</v>
      </c>
      <c r="AF19" s="4">
        <v>100</v>
      </c>
      <c r="AG19" s="11">
        <v>0.495</v>
      </c>
      <c r="AH19" s="5">
        <v>6</v>
      </c>
      <c r="AJ19" s="31"/>
      <c r="AK19" s="17" t="s">
        <v>86</v>
      </c>
      <c r="AL19" s="4">
        <v>57.5</v>
      </c>
      <c r="AM19" s="4">
        <v>120</v>
      </c>
      <c r="AN19" s="11">
        <v>0.47916666666666669</v>
      </c>
      <c r="AO19" s="5">
        <v>8</v>
      </c>
      <c r="AQ19" s="31"/>
      <c r="AR19" s="17" t="s">
        <v>64</v>
      </c>
      <c r="AS19" s="4">
        <v>67</v>
      </c>
      <c r="AT19" s="4">
        <v>140</v>
      </c>
      <c r="AU19" s="11">
        <v>0.47857142857142859</v>
      </c>
      <c r="AV19" s="5">
        <v>2</v>
      </c>
      <c r="AX19" s="31"/>
      <c r="AY19" s="17" t="s">
        <v>83</v>
      </c>
      <c r="AZ19" s="4">
        <v>76</v>
      </c>
      <c r="BA19" s="4">
        <v>160</v>
      </c>
      <c r="BB19" s="11">
        <v>0.47499999999999998</v>
      </c>
      <c r="BC19" s="5">
        <v>10</v>
      </c>
      <c r="BE19" s="31"/>
      <c r="BF19" s="17" t="s">
        <v>85</v>
      </c>
      <c r="BG19" s="4">
        <v>88</v>
      </c>
      <c r="BH19" s="4">
        <v>180</v>
      </c>
      <c r="BI19" s="11">
        <v>0.48888888888888887</v>
      </c>
      <c r="BJ19" s="5">
        <v>11.5</v>
      </c>
      <c r="BL19" s="31"/>
      <c r="BM19" s="17" t="s">
        <v>78</v>
      </c>
      <c r="BN19" s="4">
        <v>97.5</v>
      </c>
      <c r="BO19" s="4">
        <v>200</v>
      </c>
      <c r="BP19" s="11">
        <v>0.48749999999999999</v>
      </c>
      <c r="BQ19" s="5">
        <v>9</v>
      </c>
      <c r="BS19" s="31"/>
      <c r="BT19" s="17" t="s">
        <v>85</v>
      </c>
      <c r="BU19" s="4">
        <v>105.5</v>
      </c>
      <c r="BV19" s="4">
        <v>220</v>
      </c>
      <c r="BW19" s="11">
        <v>0.47954545454545455</v>
      </c>
      <c r="BX19" s="5">
        <v>12</v>
      </c>
      <c r="BZ19" s="31"/>
      <c r="CA19" s="17" t="s">
        <v>83</v>
      </c>
      <c r="CB19" s="4">
        <v>112.5</v>
      </c>
      <c r="CC19" s="4">
        <v>240</v>
      </c>
      <c r="CD19" s="11">
        <v>0.46875</v>
      </c>
      <c r="CE19" s="5">
        <v>14</v>
      </c>
      <c r="CG19" s="31"/>
      <c r="CH19" s="17" t="s">
        <v>75</v>
      </c>
      <c r="CI19" s="4">
        <v>122.5</v>
      </c>
      <c r="CJ19" s="4">
        <v>260</v>
      </c>
      <c r="CK19" s="11">
        <v>0.47115384615384615</v>
      </c>
      <c r="CL19" s="5">
        <v>11</v>
      </c>
      <c r="CN19" s="31"/>
      <c r="CO19" s="17" t="s">
        <v>84</v>
      </c>
      <c r="CP19" s="4">
        <v>134.5</v>
      </c>
      <c r="CQ19" s="4">
        <v>280</v>
      </c>
      <c r="CR19" s="11">
        <v>0.48035714285714287</v>
      </c>
      <c r="CS19" s="5">
        <v>16</v>
      </c>
      <c r="CU19" s="31"/>
      <c r="CV19" s="17" t="s">
        <v>80</v>
      </c>
      <c r="CW19" s="4">
        <v>138.5</v>
      </c>
      <c r="CX19" s="4">
        <v>286</v>
      </c>
      <c r="CY19" s="11">
        <v>0.48426573426573427</v>
      </c>
      <c r="CZ19" s="5">
        <v>12</v>
      </c>
      <c r="DB19" s="31"/>
      <c r="DC19" s="17" t="s">
        <v>74</v>
      </c>
      <c r="DD19" s="4">
        <v>150</v>
      </c>
      <c r="DE19" s="4">
        <v>307</v>
      </c>
      <c r="DF19" s="11">
        <v>0.48859934853420195</v>
      </c>
      <c r="DG19" s="5">
        <v>16.5</v>
      </c>
      <c r="DH19" s="3"/>
      <c r="DI19" s="31"/>
      <c r="DJ19" s="17" t="s">
        <v>80</v>
      </c>
      <c r="DK19" s="4">
        <v>152</v>
      </c>
      <c r="DL19" s="4">
        <v>309</v>
      </c>
      <c r="DM19" s="11">
        <v>0.49190938511326859</v>
      </c>
      <c r="DN19" s="5">
        <v>13</v>
      </c>
      <c r="DO19" s="3"/>
      <c r="DP19" s="31">
        <v>17</v>
      </c>
      <c r="DQ19" s="17" t="s">
        <v>80</v>
      </c>
      <c r="DR19" s="4">
        <v>152</v>
      </c>
      <c r="DS19" s="4">
        <v>310</v>
      </c>
      <c r="DT19" s="11">
        <v>0.49032258064516127</v>
      </c>
      <c r="DU19" s="5">
        <v>13</v>
      </c>
      <c r="DW19" s="31"/>
      <c r="DX19" s="17"/>
      <c r="DY19" s="4"/>
      <c r="DZ19" s="4"/>
      <c r="EA19" s="11"/>
      <c r="EB19" s="5"/>
      <c r="ED19" s="31"/>
      <c r="EE19" s="17"/>
      <c r="EF19" s="4"/>
      <c r="EG19" s="4"/>
      <c r="EH19" s="11"/>
      <c r="EI19" s="5"/>
      <c r="EK19" s="31"/>
      <c r="EL19" s="17"/>
      <c r="EM19" s="4"/>
      <c r="EN19" s="4"/>
      <c r="EO19" s="11"/>
      <c r="EP19" s="5"/>
    </row>
    <row r="20" spans="1:146" x14ac:dyDescent="0.25">
      <c r="A20" s="31"/>
      <c r="B20" s="17" t="s">
        <v>70</v>
      </c>
      <c r="C20" s="4">
        <v>9</v>
      </c>
      <c r="D20" s="4">
        <v>20</v>
      </c>
      <c r="E20" s="11">
        <v>0.45</v>
      </c>
      <c r="F20" s="5">
        <v>1</v>
      </c>
      <c r="H20" s="31"/>
      <c r="I20" s="17" t="s">
        <v>79</v>
      </c>
      <c r="J20" s="4">
        <v>16</v>
      </c>
      <c r="K20" s="4">
        <v>40</v>
      </c>
      <c r="L20" s="11">
        <v>0.4</v>
      </c>
      <c r="M20" s="5">
        <v>2</v>
      </c>
      <c r="O20" s="31"/>
      <c r="P20" s="17" t="s">
        <v>58</v>
      </c>
      <c r="Q20" s="4">
        <v>28</v>
      </c>
      <c r="R20" s="4">
        <v>60</v>
      </c>
      <c r="S20" s="11">
        <v>0.46666666666666667</v>
      </c>
      <c r="T20" s="5">
        <v>1</v>
      </c>
      <c r="V20" s="31"/>
      <c r="W20" s="17" t="s">
        <v>66</v>
      </c>
      <c r="X20" s="4">
        <v>38</v>
      </c>
      <c r="Y20" s="4">
        <v>80</v>
      </c>
      <c r="Z20" s="11">
        <v>0.47499999999999998</v>
      </c>
      <c r="AA20" s="5">
        <v>4</v>
      </c>
      <c r="AC20" s="31"/>
      <c r="AD20" s="17" t="s">
        <v>67</v>
      </c>
      <c r="AE20" s="4">
        <v>49.5</v>
      </c>
      <c r="AF20" s="4">
        <v>100</v>
      </c>
      <c r="AG20" s="11">
        <v>0.495</v>
      </c>
      <c r="AH20" s="5">
        <v>4</v>
      </c>
      <c r="AJ20" s="31"/>
      <c r="AK20" s="17" t="s">
        <v>80</v>
      </c>
      <c r="AL20" s="4">
        <v>57.5</v>
      </c>
      <c r="AM20" s="4">
        <v>120</v>
      </c>
      <c r="AN20" s="11">
        <v>0.47916666666666669</v>
      </c>
      <c r="AO20" s="5">
        <v>7</v>
      </c>
      <c r="AQ20" s="31"/>
      <c r="AR20" s="17" t="s">
        <v>57</v>
      </c>
      <c r="AS20" s="4">
        <v>65</v>
      </c>
      <c r="AT20" s="4">
        <v>140</v>
      </c>
      <c r="AU20" s="11">
        <v>0.4642857142857143</v>
      </c>
      <c r="AV20" s="5">
        <v>10.5</v>
      </c>
      <c r="AX20" s="31"/>
      <c r="AY20" s="17" t="s">
        <v>70</v>
      </c>
      <c r="AZ20" s="4">
        <v>76</v>
      </c>
      <c r="BA20" s="4">
        <v>160</v>
      </c>
      <c r="BB20" s="11">
        <v>0.47499999999999998</v>
      </c>
      <c r="BC20" s="5">
        <v>6</v>
      </c>
      <c r="BE20" s="31"/>
      <c r="BF20" s="17" t="s">
        <v>78</v>
      </c>
      <c r="BG20" s="4">
        <v>88</v>
      </c>
      <c r="BH20" s="4">
        <v>180</v>
      </c>
      <c r="BI20" s="11">
        <v>0.48888888888888887</v>
      </c>
      <c r="BJ20" s="5">
        <v>8</v>
      </c>
      <c r="BL20" s="31"/>
      <c r="BM20" s="17" t="s">
        <v>80</v>
      </c>
      <c r="BN20" s="4">
        <v>96.5</v>
      </c>
      <c r="BO20" s="4">
        <v>200</v>
      </c>
      <c r="BP20" s="11">
        <v>0.48249999999999998</v>
      </c>
      <c r="BQ20" s="5">
        <v>9</v>
      </c>
      <c r="BS20" s="31"/>
      <c r="BT20" s="17" t="s">
        <v>83</v>
      </c>
      <c r="BU20" s="4">
        <v>104.5</v>
      </c>
      <c r="BV20" s="4">
        <v>220</v>
      </c>
      <c r="BW20" s="11">
        <v>0.47499999999999998</v>
      </c>
      <c r="BX20" s="5">
        <v>13</v>
      </c>
      <c r="BZ20" s="31"/>
      <c r="CA20" s="17" t="s">
        <v>84</v>
      </c>
      <c r="CB20" s="4">
        <v>112.5</v>
      </c>
      <c r="CC20" s="4">
        <v>240</v>
      </c>
      <c r="CD20" s="11">
        <v>0.46875</v>
      </c>
      <c r="CE20" s="5">
        <v>14</v>
      </c>
      <c r="CG20" s="31"/>
      <c r="CH20" s="17" t="s">
        <v>59</v>
      </c>
      <c r="CI20" s="4">
        <v>121.5</v>
      </c>
      <c r="CJ20" s="4">
        <v>260</v>
      </c>
      <c r="CK20" s="11">
        <v>0.46730769230769231</v>
      </c>
      <c r="CL20" s="5">
        <v>13</v>
      </c>
      <c r="CN20" s="31"/>
      <c r="CO20" s="17" t="s">
        <v>58</v>
      </c>
      <c r="CP20" s="4">
        <v>134.5</v>
      </c>
      <c r="CQ20" s="4">
        <v>280</v>
      </c>
      <c r="CR20" s="11">
        <v>0.48035714285714287</v>
      </c>
      <c r="CS20" s="5">
        <v>9.5</v>
      </c>
      <c r="CU20" s="31"/>
      <c r="CV20" s="17" t="s">
        <v>70</v>
      </c>
      <c r="CW20" s="4">
        <v>138.5</v>
      </c>
      <c r="CX20" s="4">
        <v>286</v>
      </c>
      <c r="CY20" s="11">
        <v>0.48426573426573427</v>
      </c>
      <c r="CZ20" s="5">
        <v>11.5</v>
      </c>
      <c r="DB20" s="31"/>
      <c r="DC20" s="17" t="s">
        <v>75</v>
      </c>
      <c r="DD20" s="4">
        <v>150</v>
      </c>
      <c r="DE20" s="4">
        <v>307</v>
      </c>
      <c r="DF20" s="11">
        <v>0.48859934853420195</v>
      </c>
      <c r="DG20" s="5">
        <v>13</v>
      </c>
      <c r="DH20" s="3"/>
      <c r="DI20" s="31"/>
      <c r="DJ20" s="17" t="s">
        <v>73</v>
      </c>
      <c r="DK20" s="4">
        <v>151</v>
      </c>
      <c r="DL20" s="4">
        <v>309</v>
      </c>
      <c r="DM20" s="11">
        <v>0.48867313915857608</v>
      </c>
      <c r="DN20" s="5">
        <v>18</v>
      </c>
      <c r="DO20" s="3"/>
      <c r="DP20" s="31">
        <v>18</v>
      </c>
      <c r="DQ20" s="17" t="s">
        <v>73</v>
      </c>
      <c r="DR20" s="4">
        <v>151</v>
      </c>
      <c r="DS20" s="4">
        <v>310</v>
      </c>
      <c r="DT20" s="11">
        <v>0.48709677419354841</v>
      </c>
      <c r="DU20" s="5">
        <v>18</v>
      </c>
      <c r="DW20" s="31"/>
      <c r="DX20" s="17"/>
      <c r="DY20" s="4"/>
      <c r="DZ20" s="4"/>
      <c r="EA20" s="11"/>
      <c r="EB20" s="5"/>
      <c r="ED20" s="31"/>
      <c r="EE20" s="17"/>
      <c r="EF20" s="4"/>
      <c r="EG20" s="4"/>
      <c r="EH20" s="11"/>
      <c r="EI20" s="5"/>
      <c r="EK20" s="31"/>
      <c r="EL20" s="17"/>
      <c r="EM20" s="4"/>
      <c r="EN20" s="4"/>
      <c r="EO20" s="11"/>
      <c r="EP20" s="5"/>
    </row>
    <row r="21" spans="1:146" x14ac:dyDescent="0.25">
      <c r="A21" s="31"/>
      <c r="B21" s="17" t="s">
        <v>79</v>
      </c>
      <c r="C21" s="4">
        <v>9</v>
      </c>
      <c r="D21" s="4">
        <v>20</v>
      </c>
      <c r="E21" s="11">
        <v>0.45</v>
      </c>
      <c r="F21" s="5">
        <v>1</v>
      </c>
      <c r="H21" s="31"/>
      <c r="I21" s="17" t="s">
        <v>74</v>
      </c>
      <c r="J21" s="4">
        <v>16</v>
      </c>
      <c r="K21" s="4">
        <v>40</v>
      </c>
      <c r="L21" s="11">
        <v>0.4</v>
      </c>
      <c r="M21" s="5">
        <v>1</v>
      </c>
      <c r="O21" s="31"/>
      <c r="P21" s="17" t="s">
        <v>57</v>
      </c>
      <c r="Q21" s="4">
        <v>27</v>
      </c>
      <c r="R21" s="4">
        <v>60</v>
      </c>
      <c r="S21" s="11">
        <v>0.45</v>
      </c>
      <c r="T21" s="5">
        <v>5</v>
      </c>
      <c r="V21" s="31"/>
      <c r="W21" s="17" t="s">
        <v>89</v>
      </c>
      <c r="X21" s="4">
        <v>38</v>
      </c>
      <c r="Y21" s="4">
        <v>80</v>
      </c>
      <c r="Z21" s="11">
        <v>0.47499999999999998</v>
      </c>
      <c r="AA21" s="5">
        <v>4</v>
      </c>
      <c r="AC21" s="31"/>
      <c r="AD21" s="17" t="s">
        <v>74</v>
      </c>
      <c r="AE21" s="4">
        <v>49.5</v>
      </c>
      <c r="AF21" s="4">
        <v>100</v>
      </c>
      <c r="AG21" s="11">
        <v>0.495</v>
      </c>
      <c r="AH21" s="5">
        <v>4</v>
      </c>
      <c r="AJ21" s="31"/>
      <c r="AK21" s="17" t="s">
        <v>81</v>
      </c>
      <c r="AL21" s="4">
        <v>57.5</v>
      </c>
      <c r="AM21" s="4">
        <v>120</v>
      </c>
      <c r="AN21" s="11">
        <v>0.47916666666666669</v>
      </c>
      <c r="AO21" s="5">
        <v>6</v>
      </c>
      <c r="AQ21" s="31"/>
      <c r="AR21" s="17" t="s">
        <v>80</v>
      </c>
      <c r="AS21" s="4">
        <v>65</v>
      </c>
      <c r="AT21" s="4">
        <v>140</v>
      </c>
      <c r="AU21" s="11">
        <v>0.4642857142857143</v>
      </c>
      <c r="AV21" s="5">
        <v>8</v>
      </c>
      <c r="AX21" s="31"/>
      <c r="AY21" s="17" t="s">
        <v>78</v>
      </c>
      <c r="AZ21" s="4">
        <v>75</v>
      </c>
      <c r="BA21" s="4">
        <v>160</v>
      </c>
      <c r="BB21" s="11">
        <v>0.46875</v>
      </c>
      <c r="BC21" s="5">
        <v>7</v>
      </c>
      <c r="BE21" s="31"/>
      <c r="BF21" s="17" t="s">
        <v>69</v>
      </c>
      <c r="BG21" s="4">
        <v>87</v>
      </c>
      <c r="BH21" s="4">
        <v>180</v>
      </c>
      <c r="BI21" s="11">
        <v>0.48333333333333334</v>
      </c>
      <c r="BJ21" s="5">
        <v>9</v>
      </c>
      <c r="BL21" s="31"/>
      <c r="BM21" s="17" t="s">
        <v>82</v>
      </c>
      <c r="BN21" s="4">
        <v>95.5</v>
      </c>
      <c r="BO21" s="4">
        <v>200</v>
      </c>
      <c r="BP21" s="11">
        <v>0.47749999999999998</v>
      </c>
      <c r="BQ21" s="5">
        <v>8</v>
      </c>
      <c r="BS21" s="31"/>
      <c r="BT21" s="17" t="s">
        <v>81</v>
      </c>
      <c r="BU21" s="4">
        <v>104.5</v>
      </c>
      <c r="BV21" s="4">
        <v>220</v>
      </c>
      <c r="BW21" s="11">
        <v>0.47499999999999998</v>
      </c>
      <c r="BX21" s="5">
        <v>10</v>
      </c>
      <c r="BZ21" s="31"/>
      <c r="CA21" s="17" t="s">
        <v>138</v>
      </c>
      <c r="CB21" s="4">
        <v>112.5</v>
      </c>
      <c r="CC21" s="4">
        <v>240</v>
      </c>
      <c r="CD21" s="11">
        <v>0.46875</v>
      </c>
      <c r="CE21" s="5">
        <v>9.5</v>
      </c>
      <c r="CG21" s="31"/>
      <c r="CH21" s="17" t="s">
        <v>83</v>
      </c>
      <c r="CI21" s="4">
        <v>120.5</v>
      </c>
      <c r="CJ21" s="4">
        <v>260</v>
      </c>
      <c r="CK21" s="11">
        <v>0.46346153846153848</v>
      </c>
      <c r="CL21" s="5">
        <v>14</v>
      </c>
      <c r="CN21" s="31"/>
      <c r="CO21" s="17" t="s">
        <v>70</v>
      </c>
      <c r="CP21" s="4">
        <v>133.5</v>
      </c>
      <c r="CQ21" s="4">
        <v>280</v>
      </c>
      <c r="CR21" s="11">
        <v>0.47678571428571431</v>
      </c>
      <c r="CS21" s="5">
        <v>9.5</v>
      </c>
      <c r="CU21" s="31"/>
      <c r="CV21" s="17" t="s">
        <v>84</v>
      </c>
      <c r="CW21" s="4">
        <v>137.5</v>
      </c>
      <c r="CX21" s="4">
        <v>286</v>
      </c>
      <c r="CY21" s="11">
        <v>0.48076923076923078</v>
      </c>
      <c r="CZ21" s="5">
        <v>17</v>
      </c>
      <c r="DB21" s="31"/>
      <c r="DC21" s="17" t="s">
        <v>70</v>
      </c>
      <c r="DD21" s="4">
        <v>150</v>
      </c>
      <c r="DE21" s="4">
        <v>307</v>
      </c>
      <c r="DF21" s="11">
        <v>0.48859934853420195</v>
      </c>
      <c r="DG21" s="5">
        <v>11.5</v>
      </c>
      <c r="DH21" s="3"/>
      <c r="DI21" s="31"/>
      <c r="DJ21" s="17" t="s">
        <v>70</v>
      </c>
      <c r="DK21" s="4">
        <v>151</v>
      </c>
      <c r="DL21" s="4">
        <v>309</v>
      </c>
      <c r="DM21" s="11">
        <v>0.48867313915857608</v>
      </c>
      <c r="DN21" s="5">
        <v>12.5</v>
      </c>
      <c r="DO21" s="3"/>
      <c r="DP21" s="31">
        <v>19</v>
      </c>
      <c r="DQ21" s="17" t="s">
        <v>70</v>
      </c>
      <c r="DR21" s="4">
        <v>151</v>
      </c>
      <c r="DS21" s="4">
        <v>310</v>
      </c>
      <c r="DT21" s="11">
        <v>0.48709677419354841</v>
      </c>
      <c r="DU21" s="5">
        <v>13.5</v>
      </c>
      <c r="DW21" s="31"/>
      <c r="DX21" s="17"/>
      <c r="DY21" s="4"/>
      <c r="DZ21" s="4"/>
      <c r="EA21" s="11"/>
      <c r="EB21" s="5"/>
      <c r="ED21" s="31"/>
      <c r="EE21" s="17"/>
      <c r="EF21" s="4"/>
      <c r="EG21" s="4"/>
      <c r="EH21" s="11"/>
      <c r="EI21" s="5"/>
      <c r="EK21" s="31"/>
      <c r="EL21" s="17"/>
      <c r="EM21" s="4"/>
      <c r="EN21" s="4"/>
      <c r="EO21" s="11"/>
      <c r="EP21" s="5"/>
    </row>
    <row r="22" spans="1:146" x14ac:dyDescent="0.25">
      <c r="A22" s="31"/>
      <c r="B22" s="17" t="s">
        <v>80</v>
      </c>
      <c r="C22" s="4">
        <v>8</v>
      </c>
      <c r="D22" s="4">
        <v>20</v>
      </c>
      <c r="E22" s="11">
        <v>0.4</v>
      </c>
      <c r="F22" s="5">
        <v>2</v>
      </c>
      <c r="H22" s="31"/>
      <c r="I22" s="17" t="s">
        <v>70</v>
      </c>
      <c r="J22" s="4">
        <v>16</v>
      </c>
      <c r="K22" s="4">
        <v>40</v>
      </c>
      <c r="L22" s="11">
        <v>0.4</v>
      </c>
      <c r="M22" s="5">
        <v>1</v>
      </c>
      <c r="O22" s="31"/>
      <c r="P22" s="17" t="s">
        <v>80</v>
      </c>
      <c r="Q22" s="4">
        <v>27</v>
      </c>
      <c r="R22" s="4">
        <v>60</v>
      </c>
      <c r="S22" s="11">
        <v>0.45</v>
      </c>
      <c r="T22" s="5">
        <v>5</v>
      </c>
      <c r="V22" s="31"/>
      <c r="W22" s="17" t="s">
        <v>88</v>
      </c>
      <c r="X22" s="4">
        <v>38</v>
      </c>
      <c r="Y22" s="4">
        <v>80</v>
      </c>
      <c r="Z22" s="11">
        <v>0.47499999999999998</v>
      </c>
      <c r="AA22" s="5">
        <v>3</v>
      </c>
      <c r="AC22" s="31"/>
      <c r="AD22" s="17" t="s">
        <v>70</v>
      </c>
      <c r="AE22" s="4">
        <v>49.5</v>
      </c>
      <c r="AF22" s="4">
        <v>100</v>
      </c>
      <c r="AG22" s="11">
        <v>0.495</v>
      </c>
      <c r="AH22" s="5">
        <v>3</v>
      </c>
      <c r="AJ22" s="31"/>
      <c r="AK22" s="17" t="s">
        <v>60</v>
      </c>
      <c r="AL22" s="4">
        <v>57.5</v>
      </c>
      <c r="AM22" s="4">
        <v>120</v>
      </c>
      <c r="AN22" s="11">
        <v>0.47916666666666669</v>
      </c>
      <c r="AO22" s="5">
        <v>6</v>
      </c>
      <c r="AQ22" s="31"/>
      <c r="AR22" s="17" t="s">
        <v>83</v>
      </c>
      <c r="AS22" s="4">
        <v>65</v>
      </c>
      <c r="AT22" s="4">
        <v>140</v>
      </c>
      <c r="AU22" s="11">
        <v>0.4642857142857143</v>
      </c>
      <c r="AV22" s="5">
        <v>8</v>
      </c>
      <c r="AX22" s="31"/>
      <c r="AY22" s="17" t="s">
        <v>60</v>
      </c>
      <c r="AZ22" s="4">
        <v>75</v>
      </c>
      <c r="BA22" s="4">
        <v>160</v>
      </c>
      <c r="BB22" s="11">
        <v>0.46875</v>
      </c>
      <c r="BC22" s="5">
        <v>6</v>
      </c>
      <c r="BE22" s="31"/>
      <c r="BF22" s="17" t="s">
        <v>70</v>
      </c>
      <c r="BG22" s="4">
        <v>87</v>
      </c>
      <c r="BH22" s="4">
        <v>180</v>
      </c>
      <c r="BI22" s="11">
        <v>0.48333333333333334</v>
      </c>
      <c r="BJ22" s="5">
        <v>7</v>
      </c>
      <c r="BL22" s="31"/>
      <c r="BM22" s="17" t="s">
        <v>89</v>
      </c>
      <c r="BN22" s="4">
        <v>95.5</v>
      </c>
      <c r="BO22" s="4">
        <v>200</v>
      </c>
      <c r="BP22" s="11">
        <v>0.47749999999999998</v>
      </c>
      <c r="BQ22" s="5">
        <v>8</v>
      </c>
      <c r="BS22" s="31"/>
      <c r="BT22" s="17" t="s">
        <v>60</v>
      </c>
      <c r="BU22" s="4">
        <v>104.5</v>
      </c>
      <c r="BV22" s="4">
        <v>220</v>
      </c>
      <c r="BW22" s="11">
        <v>0.47499999999999998</v>
      </c>
      <c r="BX22" s="5">
        <v>9</v>
      </c>
      <c r="BZ22" s="31"/>
      <c r="CA22" s="17" t="s">
        <v>75</v>
      </c>
      <c r="CB22" s="4">
        <v>112.5</v>
      </c>
      <c r="CC22" s="4">
        <v>240</v>
      </c>
      <c r="CD22" s="11">
        <v>0.46875</v>
      </c>
      <c r="CE22" s="5">
        <v>9</v>
      </c>
      <c r="CG22" s="31"/>
      <c r="CH22" s="17" t="s">
        <v>84</v>
      </c>
      <c r="CI22" s="4">
        <v>120.5</v>
      </c>
      <c r="CJ22" s="4">
        <v>260</v>
      </c>
      <c r="CK22" s="11">
        <v>0.46346153846153848</v>
      </c>
      <c r="CL22" s="5">
        <v>14</v>
      </c>
      <c r="CN22" s="31"/>
      <c r="CO22" s="17" t="s">
        <v>85</v>
      </c>
      <c r="CP22" s="4">
        <v>132.5</v>
      </c>
      <c r="CQ22" s="4">
        <v>280</v>
      </c>
      <c r="CR22" s="11">
        <v>0.4732142857142857</v>
      </c>
      <c r="CS22" s="5">
        <v>14</v>
      </c>
      <c r="CU22" s="31"/>
      <c r="CV22" s="17" t="s">
        <v>57</v>
      </c>
      <c r="CW22" s="4">
        <v>136.5</v>
      </c>
      <c r="CX22" s="4">
        <v>286</v>
      </c>
      <c r="CY22" s="11">
        <v>0.47727272727272729</v>
      </c>
      <c r="CZ22" s="5">
        <v>15.5</v>
      </c>
      <c r="DB22" s="31"/>
      <c r="DC22" s="17" t="s">
        <v>78</v>
      </c>
      <c r="DD22" s="4">
        <v>149</v>
      </c>
      <c r="DE22" s="4">
        <v>307</v>
      </c>
      <c r="DF22" s="11">
        <v>0.48534201954397393</v>
      </c>
      <c r="DG22" s="5">
        <v>12</v>
      </c>
      <c r="DH22" s="3"/>
      <c r="DI22" s="31"/>
      <c r="DJ22" s="17" t="s">
        <v>85</v>
      </c>
      <c r="DK22" s="4">
        <v>150</v>
      </c>
      <c r="DL22" s="4">
        <v>309</v>
      </c>
      <c r="DM22" s="11">
        <v>0.4854368932038835</v>
      </c>
      <c r="DN22" s="5">
        <v>16</v>
      </c>
      <c r="DO22" s="3"/>
      <c r="DP22" s="31">
        <v>20</v>
      </c>
      <c r="DQ22" s="17" t="s">
        <v>85</v>
      </c>
      <c r="DR22" s="4">
        <v>150</v>
      </c>
      <c r="DS22" s="4">
        <v>310</v>
      </c>
      <c r="DT22" s="11">
        <v>0.4838709677419355</v>
      </c>
      <c r="DU22" s="5">
        <v>16</v>
      </c>
      <c r="DW22" s="31"/>
      <c r="DX22" s="17"/>
      <c r="DY22" s="4"/>
      <c r="DZ22" s="4"/>
      <c r="EA22" s="11"/>
      <c r="EB22" s="5"/>
      <c r="ED22" s="31"/>
      <c r="EE22" s="17"/>
      <c r="EF22" s="4"/>
      <c r="EG22" s="4"/>
      <c r="EH22" s="11"/>
      <c r="EI22" s="5"/>
      <c r="EK22" s="31"/>
      <c r="EL22" s="17"/>
      <c r="EM22" s="4"/>
      <c r="EN22" s="4"/>
      <c r="EO22" s="11"/>
      <c r="EP22" s="5"/>
    </row>
    <row r="23" spans="1:146" x14ac:dyDescent="0.25">
      <c r="A23" s="31"/>
      <c r="B23" s="17" t="s">
        <v>90</v>
      </c>
      <c r="C23" s="4">
        <v>8</v>
      </c>
      <c r="D23" s="4">
        <v>20</v>
      </c>
      <c r="E23" s="11">
        <v>0.4</v>
      </c>
      <c r="F23" s="5">
        <v>2</v>
      </c>
      <c r="H23" s="31"/>
      <c r="I23" s="17" t="s">
        <v>60</v>
      </c>
      <c r="J23" s="4">
        <v>16</v>
      </c>
      <c r="K23" s="4">
        <v>40</v>
      </c>
      <c r="L23" s="11">
        <v>0.4</v>
      </c>
      <c r="M23" s="5">
        <v>1</v>
      </c>
      <c r="O23" s="31"/>
      <c r="P23" s="17" t="s">
        <v>87</v>
      </c>
      <c r="Q23" s="4">
        <v>27</v>
      </c>
      <c r="R23" s="4">
        <v>60</v>
      </c>
      <c r="S23" s="11">
        <v>0.45</v>
      </c>
      <c r="T23" s="5">
        <v>3</v>
      </c>
      <c r="V23" s="31"/>
      <c r="W23" s="17" t="s">
        <v>74</v>
      </c>
      <c r="X23" s="4">
        <v>38</v>
      </c>
      <c r="Y23" s="4">
        <v>80</v>
      </c>
      <c r="Z23" s="11">
        <v>0.47499999999999998</v>
      </c>
      <c r="AA23" s="5">
        <v>3</v>
      </c>
      <c r="AC23" s="31"/>
      <c r="AD23" s="17" t="s">
        <v>80</v>
      </c>
      <c r="AE23" s="4">
        <v>48.5</v>
      </c>
      <c r="AF23" s="4">
        <v>100</v>
      </c>
      <c r="AG23" s="11">
        <v>0.48499999999999999</v>
      </c>
      <c r="AH23" s="5">
        <v>7</v>
      </c>
      <c r="AJ23" s="31"/>
      <c r="AK23" s="17" t="s">
        <v>58</v>
      </c>
      <c r="AL23" s="4">
        <v>57.5</v>
      </c>
      <c r="AM23" s="4">
        <v>120</v>
      </c>
      <c r="AN23" s="11">
        <v>0.47916666666666669</v>
      </c>
      <c r="AO23" s="5">
        <v>4</v>
      </c>
      <c r="AQ23" s="31"/>
      <c r="AR23" s="17" t="s">
        <v>82</v>
      </c>
      <c r="AS23" s="4">
        <v>65</v>
      </c>
      <c r="AT23" s="4">
        <v>140</v>
      </c>
      <c r="AU23" s="11">
        <v>0.4642857142857143</v>
      </c>
      <c r="AV23" s="5">
        <v>6</v>
      </c>
      <c r="AX23" s="31"/>
      <c r="AY23" s="17" t="s">
        <v>57</v>
      </c>
      <c r="AZ23" s="4">
        <v>74</v>
      </c>
      <c r="BA23" s="4">
        <v>160</v>
      </c>
      <c r="BB23" s="11">
        <v>0.46250000000000002</v>
      </c>
      <c r="BC23" s="5">
        <v>11.5</v>
      </c>
      <c r="BE23" s="31"/>
      <c r="BF23" s="17" t="s">
        <v>83</v>
      </c>
      <c r="BG23" s="4">
        <v>86</v>
      </c>
      <c r="BH23" s="4">
        <v>180</v>
      </c>
      <c r="BI23" s="11">
        <v>0.4777777777777778</v>
      </c>
      <c r="BJ23" s="5">
        <v>11</v>
      </c>
      <c r="BL23" s="31"/>
      <c r="BM23" s="17" t="s">
        <v>83</v>
      </c>
      <c r="BN23" s="4">
        <v>94.5</v>
      </c>
      <c r="BO23" s="4">
        <v>200</v>
      </c>
      <c r="BP23" s="11">
        <v>0.47249999999999998</v>
      </c>
      <c r="BQ23" s="5">
        <v>12</v>
      </c>
      <c r="BS23" s="31"/>
      <c r="BT23" s="17" t="s">
        <v>84</v>
      </c>
      <c r="BU23" s="4">
        <v>103.5</v>
      </c>
      <c r="BV23" s="4">
        <v>220</v>
      </c>
      <c r="BW23" s="11">
        <v>0.47045454545454546</v>
      </c>
      <c r="BX23" s="5">
        <v>13</v>
      </c>
      <c r="BZ23" s="31"/>
      <c r="CA23" s="17" t="s">
        <v>70</v>
      </c>
      <c r="CB23" s="4">
        <v>112.5</v>
      </c>
      <c r="CC23" s="4">
        <v>240</v>
      </c>
      <c r="CD23" s="11">
        <v>0.46875</v>
      </c>
      <c r="CE23" s="5">
        <v>8.5</v>
      </c>
      <c r="CG23" s="31"/>
      <c r="CH23" s="17" t="s">
        <v>69</v>
      </c>
      <c r="CI23" s="4">
        <v>120.5</v>
      </c>
      <c r="CJ23" s="4">
        <v>260</v>
      </c>
      <c r="CK23" s="11">
        <v>0.46346153846153848</v>
      </c>
      <c r="CL23" s="5">
        <v>13</v>
      </c>
      <c r="CN23" s="31"/>
      <c r="CO23" s="17" t="s">
        <v>69</v>
      </c>
      <c r="CP23" s="4">
        <v>131.5</v>
      </c>
      <c r="CQ23" s="4">
        <v>280</v>
      </c>
      <c r="CR23" s="11">
        <v>0.46964285714285714</v>
      </c>
      <c r="CS23" s="5">
        <v>14</v>
      </c>
      <c r="CU23" s="31"/>
      <c r="CV23" s="17" t="s">
        <v>69</v>
      </c>
      <c r="CW23" s="4">
        <v>135.5</v>
      </c>
      <c r="CX23" s="4">
        <v>286</v>
      </c>
      <c r="CY23" s="11">
        <v>0.4737762237762238</v>
      </c>
      <c r="CZ23" s="5">
        <v>15</v>
      </c>
      <c r="DB23" s="31"/>
      <c r="DC23" s="17" t="s">
        <v>85</v>
      </c>
      <c r="DD23" s="4">
        <v>148</v>
      </c>
      <c r="DE23" s="4">
        <v>307</v>
      </c>
      <c r="DF23" s="11">
        <v>0.48208469055374592</v>
      </c>
      <c r="DG23" s="5">
        <v>15</v>
      </c>
      <c r="DH23" s="3"/>
      <c r="DI23" s="31"/>
      <c r="DJ23" s="17" t="s">
        <v>78</v>
      </c>
      <c r="DK23" s="4">
        <v>149</v>
      </c>
      <c r="DL23" s="4">
        <v>309</v>
      </c>
      <c r="DM23" s="11">
        <v>0.48220064724919093</v>
      </c>
      <c r="DN23" s="5">
        <v>12</v>
      </c>
      <c r="DO23" s="3"/>
      <c r="DP23" s="31">
        <v>21</v>
      </c>
      <c r="DQ23" s="17" t="s">
        <v>81</v>
      </c>
      <c r="DR23" s="4">
        <v>149</v>
      </c>
      <c r="DS23" s="4">
        <v>310</v>
      </c>
      <c r="DT23" s="11">
        <v>0.48064516129032259</v>
      </c>
      <c r="DU23" s="5">
        <v>17</v>
      </c>
      <c r="DW23" s="31"/>
      <c r="DX23" s="17"/>
      <c r="DY23" s="4"/>
      <c r="DZ23" s="4"/>
      <c r="EA23" s="11"/>
      <c r="EB23" s="5"/>
      <c r="ED23" s="31"/>
      <c r="EE23" s="17"/>
      <c r="EF23" s="4"/>
      <c r="EG23" s="4"/>
      <c r="EH23" s="11"/>
      <c r="EI23" s="5"/>
      <c r="EK23" s="31"/>
      <c r="EL23" s="17"/>
      <c r="EM23" s="4"/>
      <c r="EN23" s="4"/>
      <c r="EO23" s="11"/>
      <c r="EP23" s="5"/>
    </row>
    <row r="24" spans="1:146" x14ac:dyDescent="0.25">
      <c r="A24" s="31"/>
      <c r="B24" s="17" t="s">
        <v>60</v>
      </c>
      <c r="C24" s="4">
        <v>8</v>
      </c>
      <c r="D24" s="4">
        <v>20</v>
      </c>
      <c r="E24" s="11">
        <v>0.4</v>
      </c>
      <c r="F24" s="5">
        <v>1</v>
      </c>
      <c r="H24" s="31"/>
      <c r="I24" s="17" t="s">
        <v>82</v>
      </c>
      <c r="J24" s="4">
        <v>16</v>
      </c>
      <c r="K24" s="4">
        <v>40</v>
      </c>
      <c r="L24" s="11">
        <v>0.4</v>
      </c>
      <c r="M24" s="5">
        <v>0</v>
      </c>
      <c r="O24" s="31"/>
      <c r="P24" s="17" t="s">
        <v>74</v>
      </c>
      <c r="Q24" s="4">
        <v>27</v>
      </c>
      <c r="R24" s="4">
        <v>60</v>
      </c>
      <c r="S24" s="11">
        <v>0.45</v>
      </c>
      <c r="T24" s="5">
        <v>2</v>
      </c>
      <c r="V24" s="31"/>
      <c r="W24" s="17" t="s">
        <v>62</v>
      </c>
      <c r="X24" s="4">
        <v>38</v>
      </c>
      <c r="Y24" s="4">
        <v>80</v>
      </c>
      <c r="Z24" s="11">
        <v>0.47499999999999998</v>
      </c>
      <c r="AA24" s="5">
        <v>2</v>
      </c>
      <c r="AC24" s="31"/>
      <c r="AD24" s="17" t="s">
        <v>86</v>
      </c>
      <c r="AE24" s="4">
        <v>48.5</v>
      </c>
      <c r="AF24" s="4">
        <v>100</v>
      </c>
      <c r="AG24" s="11">
        <v>0.48499999999999999</v>
      </c>
      <c r="AH24" s="5">
        <v>7</v>
      </c>
      <c r="AJ24" s="31"/>
      <c r="AK24" s="17" t="s">
        <v>97</v>
      </c>
      <c r="AL24" s="4">
        <v>56.5</v>
      </c>
      <c r="AM24" s="4">
        <v>120</v>
      </c>
      <c r="AN24" s="11">
        <v>0.47083333333333333</v>
      </c>
      <c r="AO24" s="5">
        <v>5</v>
      </c>
      <c r="AQ24" s="31"/>
      <c r="AR24" s="17" t="s">
        <v>67</v>
      </c>
      <c r="AS24" s="4">
        <v>65</v>
      </c>
      <c r="AT24" s="4">
        <v>140</v>
      </c>
      <c r="AU24" s="11">
        <v>0.4642857142857143</v>
      </c>
      <c r="AV24" s="5">
        <v>5</v>
      </c>
      <c r="AX24" s="31"/>
      <c r="AY24" s="17" t="s">
        <v>88</v>
      </c>
      <c r="AZ24" s="4">
        <v>74</v>
      </c>
      <c r="BA24" s="4">
        <v>160</v>
      </c>
      <c r="BB24" s="11">
        <v>0.46250000000000002</v>
      </c>
      <c r="BC24" s="5">
        <v>5.5</v>
      </c>
      <c r="BE24" s="31"/>
      <c r="BF24" s="17" t="s">
        <v>81</v>
      </c>
      <c r="BG24" s="4">
        <v>86</v>
      </c>
      <c r="BH24" s="4">
        <v>180</v>
      </c>
      <c r="BI24" s="11">
        <v>0.4777777777777778</v>
      </c>
      <c r="BJ24" s="5">
        <v>9</v>
      </c>
      <c r="BL24" s="31"/>
      <c r="BM24" s="17" t="s">
        <v>69</v>
      </c>
      <c r="BN24" s="4">
        <v>94.5</v>
      </c>
      <c r="BO24" s="4">
        <v>200</v>
      </c>
      <c r="BP24" s="11">
        <v>0.47249999999999998</v>
      </c>
      <c r="BQ24" s="5">
        <v>11</v>
      </c>
      <c r="BS24" s="31"/>
      <c r="BT24" s="17" t="s">
        <v>74</v>
      </c>
      <c r="BU24" s="4">
        <v>103.5</v>
      </c>
      <c r="BV24" s="4">
        <v>220</v>
      </c>
      <c r="BW24" s="11">
        <v>0.47045454545454546</v>
      </c>
      <c r="BX24" s="5">
        <v>10.5</v>
      </c>
      <c r="BZ24" s="31"/>
      <c r="CA24" s="17" t="s">
        <v>59</v>
      </c>
      <c r="CB24" s="4">
        <v>111.5</v>
      </c>
      <c r="CC24" s="4">
        <v>240</v>
      </c>
      <c r="CD24" s="11">
        <v>0.46458333333333335</v>
      </c>
      <c r="CE24" s="5">
        <v>12</v>
      </c>
      <c r="CG24" s="31"/>
      <c r="CH24" s="17" t="s">
        <v>81</v>
      </c>
      <c r="CI24" s="4">
        <v>120.5</v>
      </c>
      <c r="CJ24" s="4">
        <v>260</v>
      </c>
      <c r="CK24" s="11">
        <v>0.46346153846153848</v>
      </c>
      <c r="CL24" s="5">
        <v>11</v>
      </c>
      <c r="CN24" s="31"/>
      <c r="CO24" s="17" t="s">
        <v>81</v>
      </c>
      <c r="CP24" s="4">
        <v>131.5</v>
      </c>
      <c r="CQ24" s="4">
        <v>280</v>
      </c>
      <c r="CR24" s="11">
        <v>0.46964285714285714</v>
      </c>
      <c r="CS24" s="5">
        <v>12</v>
      </c>
      <c r="CU24" s="31"/>
      <c r="CV24" s="17" t="s">
        <v>85</v>
      </c>
      <c r="CW24" s="4">
        <v>135.5</v>
      </c>
      <c r="CX24" s="4">
        <v>286</v>
      </c>
      <c r="CY24" s="11">
        <v>0.4737762237762238</v>
      </c>
      <c r="CZ24" s="5">
        <v>14</v>
      </c>
      <c r="DB24" s="31"/>
      <c r="DC24" s="17" t="s">
        <v>83</v>
      </c>
      <c r="DD24" s="4">
        <v>147</v>
      </c>
      <c r="DE24" s="4">
        <v>307</v>
      </c>
      <c r="DF24" s="11">
        <v>0.47882736156351791</v>
      </c>
      <c r="DG24" s="5">
        <v>17</v>
      </c>
      <c r="DH24" s="3"/>
      <c r="DI24" s="31"/>
      <c r="DJ24" s="17" t="s">
        <v>69</v>
      </c>
      <c r="DK24" s="4">
        <v>148</v>
      </c>
      <c r="DL24" s="4">
        <v>309</v>
      </c>
      <c r="DM24" s="11">
        <v>0.47896440129449835</v>
      </c>
      <c r="DN24" s="5">
        <v>18</v>
      </c>
      <c r="DO24" s="3"/>
      <c r="DP24" s="31">
        <v>22</v>
      </c>
      <c r="DQ24" s="17" t="s">
        <v>78</v>
      </c>
      <c r="DR24" s="4">
        <v>149</v>
      </c>
      <c r="DS24" s="4">
        <v>310</v>
      </c>
      <c r="DT24" s="11">
        <v>0.48064516129032259</v>
      </c>
      <c r="DU24" s="5">
        <v>12</v>
      </c>
      <c r="DW24" s="31"/>
      <c r="DX24" s="17"/>
      <c r="DY24" s="4"/>
      <c r="DZ24" s="4"/>
      <c r="EA24" s="11"/>
      <c r="EB24" s="5"/>
      <c r="ED24" s="31"/>
      <c r="EE24" s="17"/>
      <c r="EF24" s="4"/>
      <c r="EG24" s="4"/>
      <c r="EH24" s="11"/>
      <c r="EI24" s="5"/>
      <c r="EK24" s="31"/>
      <c r="EL24" s="17"/>
      <c r="EM24" s="4"/>
      <c r="EN24" s="4"/>
      <c r="EO24" s="11"/>
      <c r="EP24" s="5"/>
    </row>
    <row r="25" spans="1:146" x14ac:dyDescent="0.25">
      <c r="A25" s="31"/>
      <c r="B25" s="17" t="s">
        <v>85</v>
      </c>
      <c r="C25" s="4">
        <v>8</v>
      </c>
      <c r="D25" s="4">
        <v>20</v>
      </c>
      <c r="E25" s="11">
        <v>0.4</v>
      </c>
      <c r="F25" s="5">
        <v>1</v>
      </c>
      <c r="H25" s="31"/>
      <c r="I25" s="17" t="s">
        <v>62</v>
      </c>
      <c r="J25" s="4">
        <v>16</v>
      </c>
      <c r="K25" s="4">
        <v>40</v>
      </c>
      <c r="L25" s="11">
        <v>0.4</v>
      </c>
      <c r="M25" s="5">
        <v>0</v>
      </c>
      <c r="O25" s="31"/>
      <c r="P25" s="17" t="s">
        <v>63</v>
      </c>
      <c r="Q25" s="4">
        <v>27</v>
      </c>
      <c r="R25" s="4">
        <v>60</v>
      </c>
      <c r="S25" s="11">
        <v>0.45</v>
      </c>
      <c r="T25" s="5">
        <v>2</v>
      </c>
      <c r="V25" s="31"/>
      <c r="W25" s="17" t="s">
        <v>59</v>
      </c>
      <c r="X25" s="4">
        <v>38</v>
      </c>
      <c r="Y25" s="4">
        <v>80</v>
      </c>
      <c r="Z25" s="11">
        <v>0.47499999999999998</v>
      </c>
      <c r="AA25" s="5">
        <v>2</v>
      </c>
      <c r="AC25" s="31"/>
      <c r="AD25" s="17" t="s">
        <v>88</v>
      </c>
      <c r="AE25" s="4">
        <v>48.5</v>
      </c>
      <c r="AF25" s="4">
        <v>100</v>
      </c>
      <c r="AG25" s="11">
        <v>0.48499999999999999</v>
      </c>
      <c r="AH25" s="5">
        <v>4</v>
      </c>
      <c r="AJ25" s="31"/>
      <c r="AK25" s="17" t="s">
        <v>67</v>
      </c>
      <c r="AL25" s="4">
        <v>56.5</v>
      </c>
      <c r="AM25" s="4">
        <v>120</v>
      </c>
      <c r="AN25" s="11">
        <v>0.47083333333333333</v>
      </c>
      <c r="AO25" s="5">
        <v>4</v>
      </c>
      <c r="AQ25" s="31"/>
      <c r="AR25" s="17" t="s">
        <v>58</v>
      </c>
      <c r="AS25" s="4">
        <v>65</v>
      </c>
      <c r="AT25" s="4">
        <v>140</v>
      </c>
      <c r="AU25" s="11">
        <v>0.4642857142857143</v>
      </c>
      <c r="AV25" s="5">
        <v>4.5</v>
      </c>
      <c r="AX25" s="31"/>
      <c r="AY25" s="17" t="s">
        <v>64</v>
      </c>
      <c r="AZ25" s="4">
        <v>74</v>
      </c>
      <c r="BA25" s="4">
        <v>160</v>
      </c>
      <c r="BB25" s="11">
        <v>0.46250000000000002</v>
      </c>
      <c r="BC25" s="5">
        <v>3</v>
      </c>
      <c r="BE25" s="31"/>
      <c r="BF25" s="17" t="s">
        <v>80</v>
      </c>
      <c r="BG25" s="4">
        <v>86</v>
      </c>
      <c r="BH25" s="4">
        <v>180</v>
      </c>
      <c r="BI25" s="11">
        <v>0.4777777777777778</v>
      </c>
      <c r="BJ25" s="5">
        <v>8</v>
      </c>
      <c r="BL25" s="31"/>
      <c r="BM25" s="17" t="s">
        <v>60</v>
      </c>
      <c r="BN25" s="4">
        <v>94.5</v>
      </c>
      <c r="BO25" s="4">
        <v>200</v>
      </c>
      <c r="BP25" s="11">
        <v>0.47249999999999998</v>
      </c>
      <c r="BQ25" s="5">
        <v>8</v>
      </c>
      <c r="BS25" s="31"/>
      <c r="BT25" s="17" t="s">
        <v>70</v>
      </c>
      <c r="BU25" s="4">
        <v>103.5</v>
      </c>
      <c r="BV25" s="4">
        <v>220</v>
      </c>
      <c r="BW25" s="11">
        <v>0.47045454545454546</v>
      </c>
      <c r="BX25" s="5">
        <v>7.5</v>
      </c>
      <c r="BZ25" s="31"/>
      <c r="CA25" s="17" t="s">
        <v>60</v>
      </c>
      <c r="CB25" s="4">
        <v>111.5</v>
      </c>
      <c r="CC25" s="4">
        <v>240</v>
      </c>
      <c r="CD25" s="11">
        <v>0.46458333333333335</v>
      </c>
      <c r="CE25" s="5">
        <v>9</v>
      </c>
      <c r="CG25" s="31"/>
      <c r="CH25" s="17" t="s">
        <v>74</v>
      </c>
      <c r="CI25" s="4">
        <v>120.5</v>
      </c>
      <c r="CJ25" s="4">
        <v>260</v>
      </c>
      <c r="CK25" s="11">
        <v>0.46346153846153848</v>
      </c>
      <c r="CL25" s="5">
        <v>10.5</v>
      </c>
      <c r="CN25" s="31"/>
      <c r="CO25" s="17" t="s">
        <v>83</v>
      </c>
      <c r="CP25" s="4">
        <v>130.5</v>
      </c>
      <c r="CQ25" s="4">
        <v>280</v>
      </c>
      <c r="CR25" s="11">
        <v>0.46607142857142858</v>
      </c>
      <c r="CS25" s="5">
        <v>15</v>
      </c>
      <c r="CU25" s="31"/>
      <c r="CV25" s="17" t="s">
        <v>74</v>
      </c>
      <c r="CW25" s="4">
        <v>135.5</v>
      </c>
      <c r="CX25" s="4">
        <v>286</v>
      </c>
      <c r="CY25" s="11">
        <v>0.4737762237762238</v>
      </c>
      <c r="CZ25" s="5">
        <v>13.5</v>
      </c>
      <c r="DB25" s="31"/>
      <c r="DC25" s="17" t="s">
        <v>69</v>
      </c>
      <c r="DD25" s="4">
        <v>146</v>
      </c>
      <c r="DE25" s="4">
        <v>307</v>
      </c>
      <c r="DF25" s="11">
        <v>0.47557003257328989</v>
      </c>
      <c r="DG25" s="5">
        <v>17</v>
      </c>
      <c r="DH25" s="3"/>
      <c r="DI25" s="31"/>
      <c r="DJ25" s="17" t="s">
        <v>83</v>
      </c>
      <c r="DK25" s="4">
        <v>148</v>
      </c>
      <c r="DL25" s="4">
        <v>309</v>
      </c>
      <c r="DM25" s="11">
        <v>0.47896440129449835</v>
      </c>
      <c r="DN25" s="5">
        <v>17</v>
      </c>
      <c r="DO25" s="3"/>
      <c r="DP25" s="31">
        <v>23</v>
      </c>
      <c r="DQ25" s="17" t="s">
        <v>83</v>
      </c>
      <c r="DR25" s="4">
        <v>148</v>
      </c>
      <c r="DS25" s="4">
        <v>310</v>
      </c>
      <c r="DT25" s="11">
        <v>0.47741935483870968</v>
      </c>
      <c r="DU25" s="5" t="s">
        <v>553</v>
      </c>
      <c r="DW25" s="31"/>
      <c r="DX25" s="17"/>
      <c r="DY25" s="4"/>
      <c r="DZ25" s="4"/>
      <c r="EA25" s="11"/>
      <c r="EB25" s="5"/>
      <c r="ED25" s="31"/>
      <c r="EE25" s="17"/>
      <c r="EF25" s="4"/>
      <c r="EG25" s="4"/>
      <c r="EH25" s="11"/>
      <c r="EI25" s="5"/>
      <c r="EK25" s="31"/>
      <c r="EL25" s="17"/>
      <c r="EM25" s="4"/>
      <c r="EN25" s="4"/>
      <c r="EO25" s="11"/>
      <c r="EP25" s="5"/>
    </row>
    <row r="26" spans="1:146" x14ac:dyDescent="0.25">
      <c r="A26" s="31"/>
      <c r="B26" s="17" t="s">
        <v>82</v>
      </c>
      <c r="C26" s="4">
        <v>8</v>
      </c>
      <c r="D26" s="4">
        <v>20</v>
      </c>
      <c r="E26" s="11">
        <v>0.4</v>
      </c>
      <c r="F26" s="5">
        <v>0</v>
      </c>
      <c r="H26" s="31"/>
      <c r="I26" s="17" t="s">
        <v>80</v>
      </c>
      <c r="J26" s="4">
        <v>15</v>
      </c>
      <c r="K26" s="4">
        <v>40</v>
      </c>
      <c r="L26" s="11">
        <v>0.375</v>
      </c>
      <c r="M26" s="5">
        <v>3</v>
      </c>
      <c r="O26" s="31"/>
      <c r="P26" s="17" t="s">
        <v>77</v>
      </c>
      <c r="Q26" s="4">
        <v>26</v>
      </c>
      <c r="R26" s="4">
        <v>60</v>
      </c>
      <c r="S26" s="11">
        <v>0.43333333333333335</v>
      </c>
      <c r="T26" s="5">
        <v>5</v>
      </c>
      <c r="V26" s="31"/>
      <c r="W26" s="17" t="s">
        <v>87</v>
      </c>
      <c r="X26" s="4">
        <v>37</v>
      </c>
      <c r="Y26" s="4">
        <v>80</v>
      </c>
      <c r="Z26" s="11">
        <v>0.46250000000000002</v>
      </c>
      <c r="AA26" s="5">
        <v>4</v>
      </c>
      <c r="AC26" s="31"/>
      <c r="AD26" s="17" t="s">
        <v>62</v>
      </c>
      <c r="AE26" s="4">
        <v>48.5</v>
      </c>
      <c r="AF26" s="4">
        <v>100</v>
      </c>
      <c r="AG26" s="11">
        <v>0.48499999999999999</v>
      </c>
      <c r="AH26" s="5">
        <v>4</v>
      </c>
      <c r="AJ26" s="31"/>
      <c r="AK26" s="17" t="s">
        <v>62</v>
      </c>
      <c r="AL26" s="4">
        <v>56.5</v>
      </c>
      <c r="AM26" s="4">
        <v>120</v>
      </c>
      <c r="AN26" s="11">
        <v>0.47083333333333333</v>
      </c>
      <c r="AO26" s="5">
        <v>4</v>
      </c>
      <c r="AQ26" s="31"/>
      <c r="AR26" s="17" t="s">
        <v>81</v>
      </c>
      <c r="AS26" s="4">
        <v>64</v>
      </c>
      <c r="AT26" s="4">
        <v>140</v>
      </c>
      <c r="AU26" s="11">
        <v>0.45714285714285713</v>
      </c>
      <c r="AV26" s="5">
        <v>6</v>
      </c>
      <c r="AX26" s="31"/>
      <c r="AY26" s="17" t="s">
        <v>80</v>
      </c>
      <c r="AZ26" s="4">
        <v>73</v>
      </c>
      <c r="BA26" s="4">
        <v>160</v>
      </c>
      <c r="BB26" s="11">
        <v>0.45624999999999999</v>
      </c>
      <c r="BC26" s="5">
        <v>8</v>
      </c>
      <c r="BE26" s="31"/>
      <c r="BF26" s="17" t="s">
        <v>82</v>
      </c>
      <c r="BG26" s="4">
        <v>86</v>
      </c>
      <c r="BH26" s="4">
        <v>180</v>
      </c>
      <c r="BI26" s="11">
        <v>0.4777777777777778</v>
      </c>
      <c r="BJ26" s="5">
        <v>7</v>
      </c>
      <c r="BL26" s="31"/>
      <c r="BM26" s="17" t="s">
        <v>70</v>
      </c>
      <c r="BN26" s="4">
        <v>94.5</v>
      </c>
      <c r="BO26" s="4">
        <v>200</v>
      </c>
      <c r="BP26" s="11">
        <v>0.47249999999999998</v>
      </c>
      <c r="BQ26" s="5">
        <v>7.5</v>
      </c>
      <c r="BS26" s="31"/>
      <c r="BT26" s="17" t="s">
        <v>69</v>
      </c>
      <c r="BU26" s="4">
        <v>102.5</v>
      </c>
      <c r="BV26" s="4">
        <v>220</v>
      </c>
      <c r="BW26" s="11">
        <v>0.46590909090909088</v>
      </c>
      <c r="BX26" s="5">
        <v>12</v>
      </c>
      <c r="BZ26" s="31"/>
      <c r="CA26" s="17" t="s">
        <v>69</v>
      </c>
      <c r="CB26" s="4">
        <v>110.5</v>
      </c>
      <c r="CC26" s="4">
        <v>240</v>
      </c>
      <c r="CD26" s="11">
        <v>0.46041666666666664</v>
      </c>
      <c r="CE26" s="5">
        <v>12</v>
      </c>
      <c r="CG26" s="31"/>
      <c r="CH26" s="17" t="s">
        <v>70</v>
      </c>
      <c r="CI26" s="4">
        <v>120.5</v>
      </c>
      <c r="CJ26" s="4">
        <v>260</v>
      </c>
      <c r="CK26" s="11">
        <v>0.46346153846153848</v>
      </c>
      <c r="CL26" s="5">
        <v>8.5</v>
      </c>
      <c r="CN26" s="31"/>
      <c r="CO26" s="17" t="s">
        <v>57</v>
      </c>
      <c r="CP26" s="4">
        <v>130.5</v>
      </c>
      <c r="CQ26" s="4">
        <v>280</v>
      </c>
      <c r="CR26" s="11">
        <v>0.46607142857142858</v>
      </c>
      <c r="CS26" s="5">
        <v>13.5</v>
      </c>
      <c r="CU26" s="31"/>
      <c r="CV26" s="17" t="s">
        <v>81</v>
      </c>
      <c r="CW26" s="4">
        <v>134.5</v>
      </c>
      <c r="CX26" s="4">
        <v>286</v>
      </c>
      <c r="CY26" s="11">
        <v>0.47027972027972026</v>
      </c>
      <c r="CZ26" s="5">
        <v>14</v>
      </c>
      <c r="DB26" s="31"/>
      <c r="DC26" s="17" t="s">
        <v>81</v>
      </c>
      <c r="DD26" s="4">
        <v>146</v>
      </c>
      <c r="DE26" s="4">
        <v>307</v>
      </c>
      <c r="DF26" s="11">
        <v>0.47557003257328989</v>
      </c>
      <c r="DG26" s="5">
        <v>15</v>
      </c>
      <c r="DH26" s="3"/>
      <c r="DI26" s="31"/>
      <c r="DJ26" s="17" t="s">
        <v>81</v>
      </c>
      <c r="DK26" s="4">
        <v>148</v>
      </c>
      <c r="DL26" s="4">
        <v>309</v>
      </c>
      <c r="DM26" s="11">
        <v>0.47896440129449835</v>
      </c>
      <c r="DN26" s="5">
        <v>16</v>
      </c>
      <c r="DO26" s="3"/>
      <c r="DP26" s="31">
        <v>24</v>
      </c>
      <c r="DQ26" s="17" t="s">
        <v>69</v>
      </c>
      <c r="DR26" s="4">
        <v>148</v>
      </c>
      <c r="DS26" s="4">
        <v>310</v>
      </c>
      <c r="DT26" s="11">
        <v>0.47741935483870968</v>
      </c>
      <c r="DU26" s="5" t="s">
        <v>552</v>
      </c>
      <c r="DW26" s="31"/>
      <c r="DX26" s="17"/>
      <c r="DY26" s="4"/>
      <c r="DZ26" s="4"/>
      <c r="EA26" s="11"/>
      <c r="EB26" s="5"/>
      <c r="ED26" s="31"/>
      <c r="EE26" s="17"/>
      <c r="EF26" s="4"/>
      <c r="EG26" s="4"/>
      <c r="EH26" s="11"/>
      <c r="EI26" s="5"/>
      <c r="EK26" s="31"/>
      <c r="EL26" s="17"/>
      <c r="EM26" s="4"/>
      <c r="EN26" s="4"/>
      <c r="EO26" s="11"/>
      <c r="EP26" s="5"/>
    </row>
    <row r="27" spans="1:146" x14ac:dyDescent="0.25">
      <c r="A27" s="31"/>
      <c r="B27" s="17" t="s">
        <v>67</v>
      </c>
      <c r="C27" s="4">
        <v>8</v>
      </c>
      <c r="D27" s="4">
        <v>20</v>
      </c>
      <c r="E27" s="11">
        <v>0.4</v>
      </c>
      <c r="F27" s="5">
        <v>0</v>
      </c>
      <c r="H27" s="31"/>
      <c r="I27" s="17" t="s">
        <v>90</v>
      </c>
      <c r="J27" s="4">
        <v>15</v>
      </c>
      <c r="K27" s="4">
        <v>40</v>
      </c>
      <c r="L27" s="11">
        <v>0.375</v>
      </c>
      <c r="M27" s="5">
        <v>2</v>
      </c>
      <c r="O27" s="31"/>
      <c r="P27" s="17" t="s">
        <v>69</v>
      </c>
      <c r="Q27" s="4">
        <v>26</v>
      </c>
      <c r="R27" s="4">
        <v>60</v>
      </c>
      <c r="S27" s="11">
        <v>0.43333333333333335</v>
      </c>
      <c r="T27" s="5">
        <v>4</v>
      </c>
      <c r="V27" s="31"/>
      <c r="W27" s="17" t="s">
        <v>70</v>
      </c>
      <c r="X27" s="4">
        <v>37</v>
      </c>
      <c r="Y27" s="4">
        <v>80</v>
      </c>
      <c r="Z27" s="11">
        <v>0.46250000000000002</v>
      </c>
      <c r="AA27" s="5">
        <v>2</v>
      </c>
      <c r="AC27" s="31"/>
      <c r="AD27" s="17" t="s">
        <v>59</v>
      </c>
      <c r="AE27" s="4">
        <v>48.5</v>
      </c>
      <c r="AF27" s="4">
        <v>100</v>
      </c>
      <c r="AG27" s="11">
        <v>0.48499999999999999</v>
      </c>
      <c r="AH27" s="5">
        <v>3</v>
      </c>
      <c r="AJ27" s="31"/>
      <c r="AK27" s="17" t="s">
        <v>88</v>
      </c>
      <c r="AL27" s="4">
        <v>55.5</v>
      </c>
      <c r="AM27" s="4">
        <v>120</v>
      </c>
      <c r="AN27" s="11">
        <v>0.46250000000000002</v>
      </c>
      <c r="AO27" s="5">
        <v>4</v>
      </c>
      <c r="AQ27" s="31"/>
      <c r="AR27" s="17" t="s">
        <v>60</v>
      </c>
      <c r="AS27" s="4">
        <v>64</v>
      </c>
      <c r="AT27" s="4">
        <v>140</v>
      </c>
      <c r="AU27" s="11">
        <v>0.45714285714285713</v>
      </c>
      <c r="AV27" s="5">
        <v>6</v>
      </c>
      <c r="AX27" s="31"/>
      <c r="AY27" s="17" t="s">
        <v>81</v>
      </c>
      <c r="AZ27" s="4">
        <v>73</v>
      </c>
      <c r="BA27" s="4">
        <v>160</v>
      </c>
      <c r="BB27" s="11">
        <v>0.45624999999999999</v>
      </c>
      <c r="BC27" s="5">
        <v>8</v>
      </c>
      <c r="BE27" s="31"/>
      <c r="BF27" s="17" t="s">
        <v>64</v>
      </c>
      <c r="BG27" s="4">
        <v>86</v>
      </c>
      <c r="BH27" s="4">
        <v>180</v>
      </c>
      <c r="BI27" s="11">
        <v>0.4777777777777778</v>
      </c>
      <c r="BJ27" s="5">
        <v>4</v>
      </c>
      <c r="BL27" s="31"/>
      <c r="BM27" s="17" t="s">
        <v>81</v>
      </c>
      <c r="BN27" s="4">
        <v>93.5</v>
      </c>
      <c r="BO27" s="4">
        <v>200</v>
      </c>
      <c r="BP27" s="11">
        <v>0.46750000000000003</v>
      </c>
      <c r="BQ27" s="5">
        <v>9</v>
      </c>
      <c r="BS27" s="31"/>
      <c r="BT27" s="17" t="s">
        <v>75</v>
      </c>
      <c r="BU27" s="4">
        <v>102.5</v>
      </c>
      <c r="BV27" s="4">
        <v>220</v>
      </c>
      <c r="BW27" s="11">
        <v>0.46590909090909088</v>
      </c>
      <c r="BX27" s="5">
        <v>8</v>
      </c>
      <c r="BZ27" s="31"/>
      <c r="CA27" s="17" t="s">
        <v>74</v>
      </c>
      <c r="CB27" s="4">
        <v>110.5</v>
      </c>
      <c r="CC27" s="4">
        <v>240</v>
      </c>
      <c r="CD27" s="11">
        <v>0.46041666666666664</v>
      </c>
      <c r="CE27" s="5">
        <v>10.5</v>
      </c>
      <c r="CG27" s="31"/>
      <c r="CH27" s="17" t="s">
        <v>60</v>
      </c>
      <c r="CI27" s="4">
        <v>119.5</v>
      </c>
      <c r="CJ27" s="4">
        <v>260</v>
      </c>
      <c r="CK27" s="11">
        <v>0.45961538461538459</v>
      </c>
      <c r="CL27" s="5">
        <v>9</v>
      </c>
      <c r="CN27" s="31"/>
      <c r="CO27" s="17" t="s">
        <v>74</v>
      </c>
      <c r="CP27" s="4">
        <v>130.5</v>
      </c>
      <c r="CQ27" s="4">
        <v>280</v>
      </c>
      <c r="CR27" s="11">
        <v>0.46607142857142858</v>
      </c>
      <c r="CS27" s="5">
        <v>11.5</v>
      </c>
      <c r="CU27" s="31"/>
      <c r="CV27" s="17" t="s">
        <v>83</v>
      </c>
      <c r="CW27" s="4">
        <v>133.5</v>
      </c>
      <c r="CX27" s="4">
        <v>286</v>
      </c>
      <c r="CY27" s="11">
        <v>0.46678321678321677</v>
      </c>
      <c r="CZ27" s="5">
        <v>15</v>
      </c>
      <c r="DB27" s="31"/>
      <c r="DC27" s="17" t="s">
        <v>87</v>
      </c>
      <c r="DD27" s="4">
        <v>145</v>
      </c>
      <c r="DE27" s="4">
        <v>307</v>
      </c>
      <c r="DF27" s="11">
        <v>0.47231270358306188</v>
      </c>
      <c r="DG27" s="5">
        <v>14</v>
      </c>
      <c r="DH27" s="3"/>
      <c r="DI27" s="31"/>
      <c r="DJ27" s="17" t="s">
        <v>87</v>
      </c>
      <c r="DK27" s="4">
        <v>147</v>
      </c>
      <c r="DL27" s="4">
        <v>309</v>
      </c>
      <c r="DM27" s="11">
        <v>0.47572815533980584</v>
      </c>
      <c r="DN27" s="5">
        <v>14</v>
      </c>
      <c r="DO27" s="3"/>
      <c r="DP27" s="31">
        <v>25</v>
      </c>
      <c r="DQ27" s="17" t="s">
        <v>87</v>
      </c>
      <c r="DR27" s="4">
        <v>148</v>
      </c>
      <c r="DS27" s="4">
        <v>310</v>
      </c>
      <c r="DT27" s="11">
        <v>0.47741935483870968</v>
      </c>
      <c r="DU27" s="5">
        <v>15</v>
      </c>
      <c r="DW27" s="31"/>
      <c r="DX27" s="17"/>
      <c r="DY27" s="4"/>
      <c r="DZ27" s="4"/>
      <c r="EA27" s="11"/>
      <c r="EB27" s="5"/>
      <c r="ED27" s="31"/>
      <c r="EE27" s="17"/>
      <c r="EF27" s="4"/>
      <c r="EG27" s="4"/>
      <c r="EH27" s="11"/>
      <c r="EI27" s="5"/>
      <c r="EK27" s="31"/>
      <c r="EL27" s="17"/>
      <c r="EM27" s="4"/>
      <c r="EN27" s="4"/>
      <c r="EO27" s="11"/>
      <c r="EP27" s="5"/>
    </row>
    <row r="28" spans="1:146" x14ac:dyDescent="0.25">
      <c r="A28" s="31"/>
      <c r="B28" s="17" t="s">
        <v>87</v>
      </c>
      <c r="C28" s="4">
        <v>8</v>
      </c>
      <c r="D28" s="4">
        <v>20</v>
      </c>
      <c r="E28" s="11">
        <v>0.4</v>
      </c>
      <c r="F28" s="5">
        <v>0</v>
      </c>
      <c r="H28" s="31"/>
      <c r="I28" s="17" t="s">
        <v>63</v>
      </c>
      <c r="J28" s="4">
        <v>15</v>
      </c>
      <c r="K28" s="4">
        <v>40</v>
      </c>
      <c r="L28" s="11">
        <v>0.375</v>
      </c>
      <c r="M28" s="5">
        <v>2</v>
      </c>
      <c r="O28" s="31"/>
      <c r="P28" s="17" t="s">
        <v>85</v>
      </c>
      <c r="Q28" s="4">
        <v>26</v>
      </c>
      <c r="R28" s="4">
        <v>60</v>
      </c>
      <c r="S28" s="11">
        <v>0.43333333333333335</v>
      </c>
      <c r="T28" s="5">
        <v>4</v>
      </c>
      <c r="V28" s="31"/>
      <c r="W28" s="17" t="s">
        <v>85</v>
      </c>
      <c r="X28" s="4">
        <v>36</v>
      </c>
      <c r="Y28" s="4">
        <v>80</v>
      </c>
      <c r="Z28" s="11">
        <v>0.45</v>
      </c>
      <c r="AA28" s="5">
        <v>4</v>
      </c>
      <c r="AC28" s="43"/>
      <c r="AD28" s="17" t="s">
        <v>76</v>
      </c>
      <c r="AE28" s="4">
        <v>47.5</v>
      </c>
      <c r="AF28" s="4">
        <v>100</v>
      </c>
      <c r="AG28" s="11">
        <v>0.47499999999999998</v>
      </c>
      <c r="AH28" s="5">
        <v>5</v>
      </c>
      <c r="AJ28" s="31"/>
      <c r="AK28" s="17" t="s">
        <v>70</v>
      </c>
      <c r="AL28" s="4">
        <v>55.5</v>
      </c>
      <c r="AM28" s="4">
        <v>120</v>
      </c>
      <c r="AN28" s="11">
        <v>0.46250000000000002</v>
      </c>
      <c r="AO28" s="5">
        <v>3</v>
      </c>
      <c r="AQ28" s="43"/>
      <c r="AR28" s="17" t="s">
        <v>88</v>
      </c>
      <c r="AS28" s="4">
        <v>64</v>
      </c>
      <c r="AT28" s="4">
        <v>140</v>
      </c>
      <c r="AU28" s="11">
        <v>0.45714285714285713</v>
      </c>
      <c r="AV28" s="5">
        <v>4.5</v>
      </c>
      <c r="AX28" s="43"/>
      <c r="AY28" s="17" t="s">
        <v>76</v>
      </c>
      <c r="AZ28" s="4">
        <v>73</v>
      </c>
      <c r="BA28" s="4">
        <v>160</v>
      </c>
      <c r="BB28" s="11">
        <v>0.45624999999999999</v>
      </c>
      <c r="BC28" s="5">
        <v>6</v>
      </c>
      <c r="BE28" s="31"/>
      <c r="BF28" s="17" t="s">
        <v>60</v>
      </c>
      <c r="BG28" s="4">
        <v>85</v>
      </c>
      <c r="BH28" s="4">
        <v>180</v>
      </c>
      <c r="BI28" s="11">
        <v>0.47222222222222221</v>
      </c>
      <c r="BJ28" s="5">
        <v>7</v>
      </c>
      <c r="BL28" s="31"/>
      <c r="BM28" s="17" t="s">
        <v>59</v>
      </c>
      <c r="BN28" s="4">
        <v>92.5</v>
      </c>
      <c r="BO28" s="4">
        <v>200</v>
      </c>
      <c r="BP28" s="11">
        <v>0.46250000000000002</v>
      </c>
      <c r="BQ28" s="5">
        <v>10</v>
      </c>
      <c r="BS28" s="43"/>
      <c r="BT28" s="17" t="s">
        <v>87</v>
      </c>
      <c r="BU28" s="4">
        <v>101.5</v>
      </c>
      <c r="BV28" s="4">
        <v>220</v>
      </c>
      <c r="BW28" s="11">
        <v>0.46136363636363636</v>
      </c>
      <c r="BX28" s="5">
        <v>8</v>
      </c>
      <c r="BZ28" s="31"/>
      <c r="CA28" s="17" t="s">
        <v>81</v>
      </c>
      <c r="CB28" s="4">
        <v>110.5</v>
      </c>
      <c r="CC28" s="4">
        <v>240</v>
      </c>
      <c r="CD28" s="11">
        <v>0.46041666666666664</v>
      </c>
      <c r="CE28" s="5">
        <v>10</v>
      </c>
      <c r="CG28" s="31"/>
      <c r="CH28" s="17" t="s">
        <v>76</v>
      </c>
      <c r="CI28" s="4">
        <v>118.5</v>
      </c>
      <c r="CJ28" s="4">
        <v>260</v>
      </c>
      <c r="CK28" s="11">
        <v>0.45576923076923076</v>
      </c>
      <c r="CL28" s="5">
        <v>12</v>
      </c>
      <c r="CN28" s="31"/>
      <c r="CO28" s="17" t="s">
        <v>60</v>
      </c>
      <c r="CP28" s="4">
        <v>130.5</v>
      </c>
      <c r="CQ28" s="4">
        <v>280</v>
      </c>
      <c r="CR28" s="11">
        <v>0.46607142857142858</v>
      </c>
      <c r="CS28" s="5">
        <v>11</v>
      </c>
      <c r="CU28" s="31"/>
      <c r="CV28" s="17" t="s">
        <v>87</v>
      </c>
      <c r="CW28" s="4">
        <v>133.5</v>
      </c>
      <c r="CX28" s="4">
        <v>286</v>
      </c>
      <c r="CY28" s="11">
        <v>0.46678321678321677</v>
      </c>
      <c r="CZ28" s="5">
        <v>12</v>
      </c>
      <c r="DB28" s="31"/>
      <c r="DC28" s="17" t="s">
        <v>186</v>
      </c>
      <c r="DD28" s="4">
        <v>144</v>
      </c>
      <c r="DE28" s="4">
        <v>307</v>
      </c>
      <c r="DF28" s="11">
        <v>0.46905537459283386</v>
      </c>
      <c r="DG28" s="5">
        <v>15</v>
      </c>
      <c r="DI28" s="31"/>
      <c r="DJ28" s="17" t="s">
        <v>186</v>
      </c>
      <c r="DK28" s="4">
        <v>145</v>
      </c>
      <c r="DL28" s="4">
        <v>309</v>
      </c>
      <c r="DM28" s="11">
        <v>0.46925566343042069</v>
      </c>
      <c r="DN28" s="5">
        <v>16</v>
      </c>
      <c r="DP28" s="31">
        <v>26</v>
      </c>
      <c r="DQ28" s="17" t="s">
        <v>57</v>
      </c>
      <c r="DR28" s="4">
        <v>145</v>
      </c>
      <c r="DS28" s="4">
        <v>310</v>
      </c>
      <c r="DT28" s="11">
        <v>0.46774193548387094</v>
      </c>
      <c r="DU28" s="5">
        <v>18.5</v>
      </c>
    </row>
    <row r="29" spans="1:146" x14ac:dyDescent="0.25">
      <c r="A29" s="31"/>
      <c r="B29" s="17" t="s">
        <v>59</v>
      </c>
      <c r="C29" s="4">
        <v>8</v>
      </c>
      <c r="D29" s="4">
        <v>20</v>
      </c>
      <c r="E29" s="11">
        <v>0.4</v>
      </c>
      <c r="F29" s="5">
        <v>0</v>
      </c>
      <c r="H29" s="31"/>
      <c r="I29" s="17" t="s">
        <v>85</v>
      </c>
      <c r="J29" s="4">
        <v>15</v>
      </c>
      <c r="K29" s="4">
        <v>40</v>
      </c>
      <c r="L29" s="11">
        <v>0.375</v>
      </c>
      <c r="M29" s="5">
        <v>2</v>
      </c>
      <c r="O29" s="31"/>
      <c r="P29" s="17" t="s">
        <v>83</v>
      </c>
      <c r="Q29" s="4">
        <v>26</v>
      </c>
      <c r="R29" s="4">
        <v>60</v>
      </c>
      <c r="S29" s="11">
        <v>0.43333333333333335</v>
      </c>
      <c r="T29" s="5">
        <v>3</v>
      </c>
      <c r="V29" s="31"/>
      <c r="W29" s="17" t="s">
        <v>63</v>
      </c>
      <c r="X29" s="4">
        <v>36</v>
      </c>
      <c r="Y29" s="4">
        <v>80</v>
      </c>
      <c r="Z29" s="11">
        <v>0.45</v>
      </c>
      <c r="AA29" s="5">
        <v>2</v>
      </c>
      <c r="AC29" s="43"/>
      <c r="AD29" s="17" t="s">
        <v>82</v>
      </c>
      <c r="AE29" s="4">
        <v>47.5</v>
      </c>
      <c r="AF29" s="4">
        <v>100</v>
      </c>
      <c r="AG29" s="11">
        <v>0.47499999999999998</v>
      </c>
      <c r="AH29" s="5">
        <v>4</v>
      </c>
      <c r="AJ29" s="31"/>
      <c r="AK29" s="17" t="s">
        <v>57</v>
      </c>
      <c r="AL29" s="4">
        <v>54.5</v>
      </c>
      <c r="AM29" s="4">
        <v>120</v>
      </c>
      <c r="AN29" s="11">
        <v>0.45416666666666666</v>
      </c>
      <c r="AO29" s="5">
        <v>9</v>
      </c>
      <c r="AQ29" s="43"/>
      <c r="AR29" s="17" t="s">
        <v>78</v>
      </c>
      <c r="AS29" s="4">
        <v>63</v>
      </c>
      <c r="AT29" s="4">
        <v>140</v>
      </c>
      <c r="AU29" s="11">
        <v>0.45</v>
      </c>
      <c r="AV29" s="5">
        <v>6</v>
      </c>
      <c r="AX29" s="43"/>
      <c r="AY29" s="17" t="s">
        <v>82</v>
      </c>
      <c r="AZ29" s="4">
        <v>73</v>
      </c>
      <c r="BA29" s="4">
        <v>160</v>
      </c>
      <c r="BB29" s="11">
        <v>0.45624999999999999</v>
      </c>
      <c r="BC29" s="5">
        <v>6</v>
      </c>
      <c r="BE29" s="31"/>
      <c r="BF29" s="17" t="s">
        <v>59</v>
      </c>
      <c r="BG29" s="4">
        <v>83</v>
      </c>
      <c r="BH29" s="4">
        <v>180</v>
      </c>
      <c r="BI29" s="11">
        <v>0.46111111111111114</v>
      </c>
      <c r="BJ29" s="5">
        <v>9</v>
      </c>
      <c r="BL29" s="31"/>
      <c r="BM29" s="17" t="s">
        <v>186</v>
      </c>
      <c r="BN29" s="4">
        <v>92.5</v>
      </c>
      <c r="BO29" s="4">
        <v>200</v>
      </c>
      <c r="BP29" s="11">
        <v>0.46250000000000002</v>
      </c>
      <c r="BQ29" s="5">
        <v>9</v>
      </c>
      <c r="BS29" s="43"/>
      <c r="BT29" s="17" t="s">
        <v>63</v>
      </c>
      <c r="BU29" s="4">
        <v>101.5</v>
      </c>
      <c r="BV29" s="4">
        <v>220</v>
      </c>
      <c r="BW29" s="11">
        <v>0.46136363636363636</v>
      </c>
      <c r="BX29" s="5">
        <v>8</v>
      </c>
      <c r="BZ29" s="31"/>
      <c r="CA29" s="17" t="s">
        <v>63</v>
      </c>
      <c r="CB29" s="4">
        <v>109.5</v>
      </c>
      <c r="CC29" s="4">
        <v>240</v>
      </c>
      <c r="CD29" s="11">
        <v>0.45624999999999999</v>
      </c>
      <c r="CE29" s="5">
        <v>9</v>
      </c>
      <c r="CG29" s="31"/>
      <c r="CH29" s="17" t="s">
        <v>87</v>
      </c>
      <c r="CI29" s="4">
        <v>118.5</v>
      </c>
      <c r="CJ29" s="4">
        <v>260</v>
      </c>
      <c r="CK29" s="11">
        <v>0.45576923076923076</v>
      </c>
      <c r="CL29" s="5">
        <v>10</v>
      </c>
      <c r="CN29" s="31"/>
      <c r="CO29" s="17" t="s">
        <v>87</v>
      </c>
      <c r="CP29" s="4">
        <v>130.5</v>
      </c>
      <c r="CQ29" s="4">
        <v>280</v>
      </c>
      <c r="CR29" s="11">
        <v>0.46607142857142858</v>
      </c>
      <c r="CS29" s="5">
        <v>11</v>
      </c>
      <c r="CU29" s="31"/>
      <c r="CV29" s="17" t="s">
        <v>76</v>
      </c>
      <c r="CW29" s="4">
        <v>132.5</v>
      </c>
      <c r="CX29" s="4">
        <v>286</v>
      </c>
      <c r="CY29" s="11">
        <v>0.46328671328671328</v>
      </c>
      <c r="CZ29" s="5">
        <v>15</v>
      </c>
      <c r="DB29" s="31"/>
      <c r="DC29" s="17" t="s">
        <v>57</v>
      </c>
      <c r="DD29" s="4">
        <v>143</v>
      </c>
      <c r="DE29" s="4">
        <v>307</v>
      </c>
      <c r="DF29" s="11">
        <v>0.46579804560260585</v>
      </c>
      <c r="DG29" s="5">
        <v>16.5</v>
      </c>
      <c r="DI29" s="31"/>
      <c r="DJ29" s="17" t="s">
        <v>63</v>
      </c>
      <c r="DK29" s="4">
        <v>145</v>
      </c>
      <c r="DL29" s="4">
        <v>309</v>
      </c>
      <c r="DM29" s="11">
        <v>0.46925566343042069</v>
      </c>
      <c r="DN29" s="5">
        <v>13</v>
      </c>
      <c r="DP29" s="31">
        <v>27</v>
      </c>
      <c r="DQ29" s="17" t="s">
        <v>186</v>
      </c>
      <c r="DR29" s="4">
        <v>145</v>
      </c>
      <c r="DS29" s="4">
        <v>310</v>
      </c>
      <c r="DT29" s="11">
        <v>0.46774193548387094</v>
      </c>
      <c r="DU29" s="5">
        <v>16</v>
      </c>
    </row>
    <row r="30" spans="1:146" x14ac:dyDescent="0.25">
      <c r="A30" s="31"/>
      <c r="B30" s="17" t="s">
        <v>61</v>
      </c>
      <c r="C30" s="4">
        <v>7</v>
      </c>
      <c r="D30" s="4">
        <v>20</v>
      </c>
      <c r="E30" s="11">
        <v>0.35</v>
      </c>
      <c r="F30" s="5">
        <v>1</v>
      </c>
      <c r="H30" s="31"/>
      <c r="I30" s="17" t="s">
        <v>83</v>
      </c>
      <c r="J30" s="4">
        <v>15</v>
      </c>
      <c r="K30" s="4">
        <v>40</v>
      </c>
      <c r="L30" s="11">
        <v>0.375</v>
      </c>
      <c r="M30" s="5">
        <v>2</v>
      </c>
      <c r="O30" s="31"/>
      <c r="P30" s="17" t="s">
        <v>82</v>
      </c>
      <c r="Q30" s="4">
        <v>26</v>
      </c>
      <c r="R30" s="4">
        <v>60</v>
      </c>
      <c r="S30" s="11">
        <v>0.43333333333333335</v>
      </c>
      <c r="T30" s="5">
        <v>1</v>
      </c>
      <c r="V30" s="31"/>
      <c r="W30" s="17" t="s">
        <v>57</v>
      </c>
      <c r="X30" s="4">
        <v>35</v>
      </c>
      <c r="Y30" s="4">
        <v>80</v>
      </c>
      <c r="Z30" s="11">
        <v>0.4375</v>
      </c>
      <c r="AA30" s="5">
        <v>6</v>
      </c>
      <c r="AC30" s="43"/>
      <c r="AD30" s="17" t="s">
        <v>87</v>
      </c>
      <c r="AE30" s="4">
        <v>46.5</v>
      </c>
      <c r="AF30" s="4">
        <v>100</v>
      </c>
      <c r="AG30" s="11">
        <v>0.46500000000000002</v>
      </c>
      <c r="AH30" s="5">
        <v>5</v>
      </c>
      <c r="AJ30" s="31"/>
      <c r="AK30" s="17" t="s">
        <v>87</v>
      </c>
      <c r="AL30" s="4">
        <v>54.5</v>
      </c>
      <c r="AM30" s="4">
        <v>120</v>
      </c>
      <c r="AN30" s="11">
        <v>0.45416666666666666</v>
      </c>
      <c r="AO30" s="5">
        <v>6</v>
      </c>
      <c r="AQ30" s="43"/>
      <c r="AR30" s="17" t="s">
        <v>70</v>
      </c>
      <c r="AS30" s="4">
        <v>63</v>
      </c>
      <c r="AT30" s="4">
        <v>140</v>
      </c>
      <c r="AU30" s="11">
        <v>0.45</v>
      </c>
      <c r="AV30" s="5">
        <v>4</v>
      </c>
      <c r="AX30" s="43"/>
      <c r="AY30" s="17" t="s">
        <v>58</v>
      </c>
      <c r="AZ30" s="4">
        <v>72</v>
      </c>
      <c r="BA30" s="4">
        <v>160</v>
      </c>
      <c r="BB30" s="11">
        <v>0.45</v>
      </c>
      <c r="BC30" s="5">
        <v>5.5</v>
      </c>
      <c r="BE30" s="31"/>
      <c r="BF30" s="17" t="s">
        <v>87</v>
      </c>
      <c r="BG30" s="4">
        <v>83</v>
      </c>
      <c r="BH30" s="4">
        <v>180</v>
      </c>
      <c r="BI30" s="11">
        <v>0.46111111111111114</v>
      </c>
      <c r="BJ30" s="5">
        <v>8</v>
      </c>
      <c r="BL30" s="31"/>
      <c r="BM30" s="17" t="s">
        <v>64</v>
      </c>
      <c r="BN30" s="4">
        <v>92.5</v>
      </c>
      <c r="BO30" s="4">
        <v>200</v>
      </c>
      <c r="BP30" s="11">
        <v>0.46250000000000002</v>
      </c>
      <c r="BQ30" s="5">
        <v>5</v>
      </c>
      <c r="BS30" s="43"/>
      <c r="BT30" s="17" t="s">
        <v>59</v>
      </c>
      <c r="BU30" s="4">
        <v>100.5</v>
      </c>
      <c r="BV30" s="4">
        <v>220</v>
      </c>
      <c r="BW30" s="11">
        <v>0.45681818181818185</v>
      </c>
      <c r="BX30" s="5">
        <v>12</v>
      </c>
      <c r="BZ30" s="31"/>
      <c r="CA30" s="17" t="s">
        <v>58</v>
      </c>
      <c r="CB30" s="4">
        <v>108.5</v>
      </c>
      <c r="CC30" s="4">
        <v>240</v>
      </c>
      <c r="CD30" s="11">
        <v>0.45208333333333334</v>
      </c>
      <c r="CE30" s="5">
        <v>9.5</v>
      </c>
      <c r="CG30" s="31"/>
      <c r="CH30" s="17" t="s">
        <v>64</v>
      </c>
      <c r="CI30" s="4">
        <v>118.5</v>
      </c>
      <c r="CJ30" s="4">
        <v>260</v>
      </c>
      <c r="CK30" s="11">
        <v>0.45576923076923076</v>
      </c>
      <c r="CL30" s="5">
        <v>7</v>
      </c>
      <c r="CN30" s="31"/>
      <c r="CO30" s="17" t="s">
        <v>63</v>
      </c>
      <c r="CP30" s="4">
        <v>129.5</v>
      </c>
      <c r="CQ30" s="4">
        <v>280</v>
      </c>
      <c r="CR30" s="11">
        <v>0.46250000000000002</v>
      </c>
      <c r="CS30" s="5">
        <v>10</v>
      </c>
      <c r="CU30" s="31"/>
      <c r="CV30" s="17" t="s">
        <v>186</v>
      </c>
      <c r="CW30" s="4">
        <v>132.5</v>
      </c>
      <c r="CX30" s="4">
        <v>286</v>
      </c>
      <c r="CY30" s="11">
        <v>0.46328671328671328</v>
      </c>
      <c r="CZ30" s="5">
        <v>14</v>
      </c>
      <c r="DB30" s="31"/>
      <c r="DC30" s="17" t="s">
        <v>63</v>
      </c>
      <c r="DD30" s="4">
        <v>143</v>
      </c>
      <c r="DE30" s="4">
        <v>307</v>
      </c>
      <c r="DF30" s="11">
        <v>0.46579804560260585</v>
      </c>
      <c r="DG30" s="5">
        <v>12</v>
      </c>
      <c r="DI30" s="31"/>
      <c r="DJ30" s="17" t="s">
        <v>57</v>
      </c>
      <c r="DK30" s="4">
        <v>144</v>
      </c>
      <c r="DL30" s="4">
        <v>309</v>
      </c>
      <c r="DM30" s="11">
        <v>0.46601941747572817</v>
      </c>
      <c r="DN30" s="5">
        <v>17.5</v>
      </c>
      <c r="DP30" s="31">
        <v>28</v>
      </c>
      <c r="DQ30" s="17" t="s">
        <v>63</v>
      </c>
      <c r="DR30" s="4">
        <v>145</v>
      </c>
      <c r="DS30" s="4">
        <v>310</v>
      </c>
      <c r="DT30" s="11">
        <v>0.46774193548387094</v>
      </c>
      <c r="DU30" s="5">
        <v>13</v>
      </c>
    </row>
    <row r="31" spans="1:146" x14ac:dyDescent="0.25">
      <c r="A31" s="31"/>
      <c r="B31" s="17" t="s">
        <v>83</v>
      </c>
      <c r="C31" s="4">
        <v>7</v>
      </c>
      <c r="D31" s="4">
        <v>20</v>
      </c>
      <c r="E31" s="11">
        <v>0.35</v>
      </c>
      <c r="F31" s="5">
        <v>1</v>
      </c>
      <c r="H31" s="31"/>
      <c r="I31" s="17" t="s">
        <v>87</v>
      </c>
      <c r="J31" s="4">
        <v>15</v>
      </c>
      <c r="K31" s="4">
        <v>40</v>
      </c>
      <c r="L31" s="11">
        <v>0.375</v>
      </c>
      <c r="M31" s="5">
        <v>1</v>
      </c>
      <c r="O31" s="31"/>
      <c r="P31" s="17" t="s">
        <v>78</v>
      </c>
      <c r="Q31" s="4">
        <v>25</v>
      </c>
      <c r="R31" s="4">
        <v>60</v>
      </c>
      <c r="S31" s="11">
        <v>0.41666666666666669</v>
      </c>
      <c r="T31" s="5">
        <v>3</v>
      </c>
      <c r="V31" s="31"/>
      <c r="W31" s="17" t="s">
        <v>83</v>
      </c>
      <c r="X31" s="4">
        <v>34</v>
      </c>
      <c r="Y31" s="4">
        <v>80</v>
      </c>
      <c r="Z31" s="11">
        <v>0.42499999999999999</v>
      </c>
      <c r="AA31" s="5">
        <v>5</v>
      </c>
      <c r="AC31" s="43"/>
      <c r="AD31" s="17" t="s">
        <v>63</v>
      </c>
      <c r="AE31" s="4">
        <v>46.5</v>
      </c>
      <c r="AF31" s="4">
        <v>100</v>
      </c>
      <c r="AG31" s="11">
        <v>0.46500000000000002</v>
      </c>
      <c r="AH31" s="5">
        <v>3</v>
      </c>
      <c r="AJ31" s="31"/>
      <c r="AK31" s="17" t="s">
        <v>59</v>
      </c>
      <c r="AL31" s="4">
        <v>54.5</v>
      </c>
      <c r="AM31" s="4">
        <v>120</v>
      </c>
      <c r="AN31" s="11">
        <v>0.45416666666666666</v>
      </c>
      <c r="AO31" s="5">
        <v>4</v>
      </c>
      <c r="AQ31" s="43"/>
      <c r="AR31" s="17" t="s">
        <v>59</v>
      </c>
      <c r="AS31" s="4">
        <v>62</v>
      </c>
      <c r="AT31" s="4">
        <v>140</v>
      </c>
      <c r="AU31" s="11">
        <v>0.44285714285714284</v>
      </c>
      <c r="AV31" s="5">
        <v>5</v>
      </c>
      <c r="AX31" s="43"/>
      <c r="AY31" s="17" t="s">
        <v>61</v>
      </c>
      <c r="AZ31" s="4">
        <v>70</v>
      </c>
      <c r="BA31" s="4">
        <v>160</v>
      </c>
      <c r="BB31" s="11">
        <v>0.4375</v>
      </c>
      <c r="BC31" s="5">
        <v>9</v>
      </c>
      <c r="BE31" s="31"/>
      <c r="BF31" s="17" t="s">
        <v>58</v>
      </c>
      <c r="BG31" s="4">
        <v>83</v>
      </c>
      <c r="BH31" s="4">
        <v>180</v>
      </c>
      <c r="BI31" s="11">
        <v>0.46111111111111114</v>
      </c>
      <c r="BJ31" s="5">
        <v>6.5</v>
      </c>
      <c r="BL31" s="31"/>
      <c r="BM31" s="17" t="s">
        <v>87</v>
      </c>
      <c r="BN31" s="4">
        <v>91.5</v>
      </c>
      <c r="BO31" s="4">
        <v>200</v>
      </c>
      <c r="BP31" s="11">
        <v>0.45750000000000002</v>
      </c>
      <c r="BQ31" s="5">
        <v>8</v>
      </c>
      <c r="BS31" s="43"/>
      <c r="BT31" s="17" t="s">
        <v>61</v>
      </c>
      <c r="BU31" s="4">
        <v>100.5</v>
      </c>
      <c r="BV31" s="4">
        <v>220</v>
      </c>
      <c r="BW31" s="11">
        <v>0.45681818181818185</v>
      </c>
      <c r="BX31" s="5">
        <v>12</v>
      </c>
      <c r="BZ31" s="31"/>
      <c r="CA31" s="17" t="s">
        <v>87</v>
      </c>
      <c r="CB31" s="4">
        <v>108.5</v>
      </c>
      <c r="CC31" s="4">
        <v>240</v>
      </c>
      <c r="CD31" s="11">
        <v>0.45208333333333334</v>
      </c>
      <c r="CE31" s="5">
        <v>9</v>
      </c>
      <c r="CG31" s="31"/>
      <c r="CH31" s="17" t="s">
        <v>138</v>
      </c>
      <c r="CI31" s="4">
        <v>117.5</v>
      </c>
      <c r="CJ31" s="4">
        <v>260</v>
      </c>
      <c r="CK31" s="11">
        <v>0.45192307692307693</v>
      </c>
      <c r="CL31" s="5">
        <v>9.5</v>
      </c>
      <c r="CN31" s="31"/>
      <c r="CO31" s="17" t="s">
        <v>76</v>
      </c>
      <c r="CP31" s="4">
        <v>128.5</v>
      </c>
      <c r="CQ31" s="4">
        <v>280</v>
      </c>
      <c r="CR31" s="11">
        <v>0.45892857142857141</v>
      </c>
      <c r="CS31" s="5">
        <v>14</v>
      </c>
      <c r="CU31" s="31"/>
      <c r="CV31" s="17" t="s">
        <v>60</v>
      </c>
      <c r="CW31" s="4">
        <v>132.5</v>
      </c>
      <c r="CX31" s="4">
        <v>286</v>
      </c>
      <c r="CY31" s="11">
        <v>0.46328671328671328</v>
      </c>
      <c r="CZ31" s="5">
        <v>11</v>
      </c>
      <c r="DB31" s="31"/>
      <c r="DC31" s="17" t="s">
        <v>60</v>
      </c>
      <c r="DD31" s="4">
        <v>140</v>
      </c>
      <c r="DE31" s="4">
        <v>307</v>
      </c>
      <c r="DF31" s="11">
        <v>0.4560260586319218</v>
      </c>
      <c r="DG31" s="5">
        <v>11</v>
      </c>
      <c r="DI31" s="31"/>
      <c r="DJ31" s="17" t="s">
        <v>60</v>
      </c>
      <c r="DK31" s="4">
        <v>141</v>
      </c>
      <c r="DL31" s="4">
        <v>309</v>
      </c>
      <c r="DM31" s="11">
        <v>0.4563106796116505</v>
      </c>
      <c r="DN31" s="5">
        <v>12</v>
      </c>
      <c r="DP31" s="31">
        <v>29</v>
      </c>
      <c r="DQ31" s="17" t="s">
        <v>76</v>
      </c>
      <c r="DR31" s="4">
        <v>141</v>
      </c>
      <c r="DS31" s="4">
        <v>310</v>
      </c>
      <c r="DT31" s="11">
        <v>0.45483870967741935</v>
      </c>
      <c r="DU31" s="5">
        <v>19</v>
      </c>
    </row>
    <row r="32" spans="1:146" x14ac:dyDescent="0.25">
      <c r="A32" s="31"/>
      <c r="B32" s="17" t="s">
        <v>78</v>
      </c>
      <c r="C32" s="4">
        <v>7</v>
      </c>
      <c r="D32" s="4">
        <v>20</v>
      </c>
      <c r="E32" s="11">
        <v>0.35</v>
      </c>
      <c r="F32" s="5">
        <v>1</v>
      </c>
      <c r="H32" s="31"/>
      <c r="I32" s="17" t="s">
        <v>59</v>
      </c>
      <c r="J32" s="4">
        <v>15</v>
      </c>
      <c r="K32" s="4">
        <v>40</v>
      </c>
      <c r="L32" s="11">
        <v>0.375</v>
      </c>
      <c r="M32" s="5">
        <v>0</v>
      </c>
      <c r="O32" s="31"/>
      <c r="P32" s="17" t="s">
        <v>70</v>
      </c>
      <c r="Q32" s="4">
        <v>25</v>
      </c>
      <c r="R32" s="4">
        <v>60</v>
      </c>
      <c r="S32" s="11">
        <v>0.41666666666666669</v>
      </c>
      <c r="T32" s="5">
        <v>1</v>
      </c>
      <c r="V32" s="31"/>
      <c r="W32" s="17" t="s">
        <v>78</v>
      </c>
      <c r="X32" s="4">
        <v>34</v>
      </c>
      <c r="Y32" s="4">
        <v>80</v>
      </c>
      <c r="Z32" s="11">
        <v>0.42499999999999999</v>
      </c>
      <c r="AA32" s="5">
        <v>4</v>
      </c>
      <c r="AC32" s="43"/>
      <c r="AD32" s="17" t="s">
        <v>83</v>
      </c>
      <c r="AE32" s="4">
        <v>45.5</v>
      </c>
      <c r="AF32" s="4">
        <v>100</v>
      </c>
      <c r="AG32" s="11">
        <v>0.45500000000000002</v>
      </c>
      <c r="AH32" s="5">
        <v>7</v>
      </c>
      <c r="AJ32" s="31"/>
      <c r="AK32" s="17" t="s">
        <v>78</v>
      </c>
      <c r="AL32" s="4">
        <v>53.5</v>
      </c>
      <c r="AM32" s="4">
        <v>120</v>
      </c>
      <c r="AN32" s="11">
        <v>0.44583333333333336</v>
      </c>
      <c r="AO32" s="5">
        <v>5</v>
      </c>
      <c r="AQ32" s="43"/>
      <c r="AR32" s="17" t="s">
        <v>63</v>
      </c>
      <c r="AS32" s="4">
        <v>61</v>
      </c>
      <c r="AT32" s="4">
        <v>140</v>
      </c>
      <c r="AU32" s="11">
        <v>0.43571428571428572</v>
      </c>
      <c r="AV32" s="5">
        <v>5</v>
      </c>
      <c r="AX32" s="43"/>
      <c r="AY32" s="17" t="s">
        <v>59</v>
      </c>
      <c r="AZ32" s="4">
        <v>70</v>
      </c>
      <c r="BA32" s="4">
        <v>160</v>
      </c>
      <c r="BB32" s="11">
        <v>0.4375</v>
      </c>
      <c r="BC32" s="5">
        <v>7</v>
      </c>
      <c r="BE32" s="31"/>
      <c r="BF32" s="17" t="s">
        <v>76</v>
      </c>
      <c r="BG32" s="4">
        <v>82</v>
      </c>
      <c r="BH32" s="4">
        <v>180</v>
      </c>
      <c r="BI32" s="11">
        <v>0.45555555555555555</v>
      </c>
      <c r="BJ32" s="5">
        <v>8</v>
      </c>
      <c r="BL32" s="31"/>
      <c r="BM32" s="17" t="s">
        <v>76</v>
      </c>
      <c r="BN32" s="4">
        <v>91.5</v>
      </c>
      <c r="BO32" s="4">
        <v>200</v>
      </c>
      <c r="BP32" s="11">
        <v>0.45750000000000002</v>
      </c>
      <c r="BQ32" s="5">
        <v>8</v>
      </c>
      <c r="BS32" s="43"/>
      <c r="BT32" s="17" t="s">
        <v>76</v>
      </c>
      <c r="BU32" s="4">
        <v>100.5</v>
      </c>
      <c r="BV32" s="4">
        <v>220</v>
      </c>
      <c r="BW32" s="11">
        <v>0.45681818181818185</v>
      </c>
      <c r="BX32" s="5">
        <v>9</v>
      </c>
      <c r="BZ32" s="31"/>
      <c r="CA32" s="17" t="s">
        <v>64</v>
      </c>
      <c r="CB32" s="4">
        <v>108.5</v>
      </c>
      <c r="CC32" s="4">
        <v>240</v>
      </c>
      <c r="CD32" s="11">
        <v>0.45208333333333334</v>
      </c>
      <c r="CE32" s="5">
        <v>7</v>
      </c>
      <c r="CG32" s="31"/>
      <c r="CH32" s="17" t="s">
        <v>58</v>
      </c>
      <c r="CI32" s="4">
        <v>117.5</v>
      </c>
      <c r="CJ32" s="4">
        <v>260</v>
      </c>
      <c r="CK32" s="11">
        <v>0.45192307692307693</v>
      </c>
      <c r="CL32" s="5">
        <v>9.5</v>
      </c>
      <c r="CN32" s="31"/>
      <c r="CO32" s="17" t="s">
        <v>186</v>
      </c>
      <c r="CP32" s="4">
        <v>127.5</v>
      </c>
      <c r="CQ32" s="4">
        <v>280</v>
      </c>
      <c r="CR32" s="11">
        <v>0.45535714285714285</v>
      </c>
      <c r="CS32" s="5">
        <v>12</v>
      </c>
      <c r="CU32" s="31"/>
      <c r="CV32" s="17" t="s">
        <v>63</v>
      </c>
      <c r="CW32" s="4">
        <v>131.5</v>
      </c>
      <c r="CX32" s="4">
        <v>286</v>
      </c>
      <c r="CY32" s="11">
        <v>0.45979020979020979</v>
      </c>
      <c r="CZ32" s="5">
        <v>10</v>
      </c>
      <c r="DB32" s="31"/>
      <c r="DC32" s="17" t="s">
        <v>76</v>
      </c>
      <c r="DD32" s="4">
        <v>139</v>
      </c>
      <c r="DE32" s="4">
        <v>307</v>
      </c>
      <c r="DF32" s="11">
        <v>0.45276872964169379</v>
      </c>
      <c r="DG32" s="5">
        <v>17</v>
      </c>
      <c r="DI32" s="31"/>
      <c r="DJ32" s="17" t="s">
        <v>76</v>
      </c>
      <c r="DK32" s="4">
        <v>140</v>
      </c>
      <c r="DL32" s="4">
        <v>309</v>
      </c>
      <c r="DM32" s="11">
        <v>0.45307443365695793</v>
      </c>
      <c r="DN32" s="5">
        <v>18</v>
      </c>
      <c r="DP32" s="31">
        <v>30</v>
      </c>
      <c r="DQ32" s="17" t="s">
        <v>60</v>
      </c>
      <c r="DR32" s="4">
        <v>141</v>
      </c>
      <c r="DS32" s="4">
        <v>310</v>
      </c>
      <c r="DT32" s="11">
        <v>0.45483870967741935</v>
      </c>
      <c r="DU32" s="5">
        <v>12</v>
      </c>
    </row>
    <row r="33" spans="1:125" x14ac:dyDescent="0.25">
      <c r="A33" s="31"/>
      <c r="B33" s="17" t="s">
        <v>86</v>
      </c>
      <c r="C33" s="4">
        <v>6</v>
      </c>
      <c r="D33" s="4">
        <v>20</v>
      </c>
      <c r="E33" s="11">
        <v>0.3</v>
      </c>
      <c r="F33" s="5">
        <v>1</v>
      </c>
      <c r="H33" s="31"/>
      <c r="I33" s="17" t="s">
        <v>78</v>
      </c>
      <c r="J33" s="4">
        <v>14</v>
      </c>
      <c r="K33" s="4">
        <v>40</v>
      </c>
      <c r="L33" s="11">
        <v>0.35</v>
      </c>
      <c r="M33" s="5">
        <v>1</v>
      </c>
      <c r="O33" s="31"/>
      <c r="P33" s="17" t="s">
        <v>75</v>
      </c>
      <c r="Q33" s="4">
        <v>24</v>
      </c>
      <c r="R33" s="4">
        <v>60</v>
      </c>
      <c r="S33" s="11">
        <v>0.4</v>
      </c>
      <c r="T33" s="5">
        <v>2</v>
      </c>
      <c r="V33" s="31"/>
      <c r="W33" s="17" t="s">
        <v>76</v>
      </c>
      <c r="X33" s="4">
        <v>33</v>
      </c>
      <c r="Y33" s="4">
        <v>80</v>
      </c>
      <c r="Z33" s="11">
        <v>0.41249999999999998</v>
      </c>
      <c r="AA33" s="5">
        <v>4</v>
      </c>
      <c r="AC33" s="43"/>
      <c r="AD33" s="17" t="s">
        <v>78</v>
      </c>
      <c r="AE33" s="4">
        <v>45.5</v>
      </c>
      <c r="AF33" s="4">
        <v>100</v>
      </c>
      <c r="AG33" s="11">
        <v>0.45500000000000002</v>
      </c>
      <c r="AH33" s="5">
        <v>5</v>
      </c>
      <c r="AJ33" s="31"/>
      <c r="AK33" s="17" t="s">
        <v>63</v>
      </c>
      <c r="AL33" s="4">
        <v>53.5</v>
      </c>
      <c r="AM33" s="4">
        <v>120</v>
      </c>
      <c r="AN33" s="11">
        <v>0.44583333333333336</v>
      </c>
      <c r="AO33" s="5">
        <v>3</v>
      </c>
      <c r="AQ33" s="43"/>
      <c r="AR33" s="17" t="s">
        <v>61</v>
      </c>
      <c r="AS33" s="4">
        <v>60</v>
      </c>
      <c r="AT33" s="4">
        <v>140</v>
      </c>
      <c r="AU33" s="11">
        <v>0.42857142857142855</v>
      </c>
      <c r="AV33" s="5">
        <v>8</v>
      </c>
      <c r="AX33" s="43"/>
      <c r="AY33" s="17" t="s">
        <v>63</v>
      </c>
      <c r="AZ33" s="4">
        <v>70</v>
      </c>
      <c r="BA33" s="4">
        <v>160</v>
      </c>
      <c r="BB33" s="11">
        <v>0.4375</v>
      </c>
      <c r="BC33" s="5">
        <v>6</v>
      </c>
      <c r="BE33" s="31"/>
      <c r="BF33" s="17" t="s">
        <v>186</v>
      </c>
      <c r="BG33" s="4">
        <v>82</v>
      </c>
      <c r="BH33" s="4">
        <v>180</v>
      </c>
      <c r="BI33" s="11">
        <v>0.45555555555555555</v>
      </c>
      <c r="BJ33" s="5">
        <v>8</v>
      </c>
      <c r="BL33" s="31"/>
      <c r="BM33" s="17" t="s">
        <v>63</v>
      </c>
      <c r="BN33" s="4">
        <v>91.5</v>
      </c>
      <c r="BO33" s="4">
        <v>200</v>
      </c>
      <c r="BP33" s="11">
        <v>0.45750000000000002</v>
      </c>
      <c r="BQ33" s="5">
        <v>7</v>
      </c>
      <c r="BS33" s="43"/>
      <c r="BT33" s="17" t="s">
        <v>58</v>
      </c>
      <c r="BU33" s="4">
        <v>100.5</v>
      </c>
      <c r="BV33" s="4">
        <v>220</v>
      </c>
      <c r="BW33" s="11">
        <v>0.45681818181818185</v>
      </c>
      <c r="BX33" s="5">
        <v>8.5</v>
      </c>
      <c r="BZ33" s="31"/>
      <c r="CA33" s="17" t="s">
        <v>61</v>
      </c>
      <c r="CB33" s="4">
        <v>107.5</v>
      </c>
      <c r="CC33" s="4">
        <v>240</v>
      </c>
      <c r="CD33" s="11">
        <v>0.44791666666666669</v>
      </c>
      <c r="CE33" s="5">
        <v>13</v>
      </c>
      <c r="CG33" s="31"/>
      <c r="CH33" s="17" t="s">
        <v>63</v>
      </c>
      <c r="CI33" s="4">
        <v>117.5</v>
      </c>
      <c r="CJ33" s="4">
        <v>260</v>
      </c>
      <c r="CK33" s="11">
        <v>0.45192307692307693</v>
      </c>
      <c r="CL33" s="5">
        <v>9</v>
      </c>
      <c r="CN33" s="31"/>
      <c r="CO33" s="17" t="s">
        <v>61</v>
      </c>
      <c r="CP33" s="4">
        <v>125.5</v>
      </c>
      <c r="CQ33" s="4">
        <v>280</v>
      </c>
      <c r="CR33" s="11">
        <v>0.44821428571428573</v>
      </c>
      <c r="CS33" s="5">
        <v>15</v>
      </c>
      <c r="CU33" s="31"/>
      <c r="CV33" s="17" t="s">
        <v>61</v>
      </c>
      <c r="CW33" s="4">
        <v>130.5</v>
      </c>
      <c r="CX33" s="4">
        <v>286</v>
      </c>
      <c r="CY33" s="11">
        <v>0.4562937062937063</v>
      </c>
      <c r="CZ33" s="5">
        <v>16</v>
      </c>
      <c r="DB33" s="31"/>
      <c r="DC33" s="17" t="s">
        <v>64</v>
      </c>
      <c r="DD33" s="4">
        <v>139</v>
      </c>
      <c r="DE33" s="4">
        <v>307</v>
      </c>
      <c r="DF33" s="11">
        <v>0.45276872964169379</v>
      </c>
      <c r="DG33" s="5">
        <v>10</v>
      </c>
      <c r="DI33" s="31"/>
      <c r="DJ33" s="17" t="s">
        <v>64</v>
      </c>
      <c r="DK33" s="4">
        <v>139</v>
      </c>
      <c r="DL33" s="4">
        <v>309</v>
      </c>
      <c r="DM33" s="11">
        <v>0.44983818770226536</v>
      </c>
      <c r="DN33" s="5">
        <v>11</v>
      </c>
      <c r="DP33" s="31">
        <v>31</v>
      </c>
      <c r="DQ33" s="17" t="s">
        <v>64</v>
      </c>
      <c r="DR33" s="4">
        <v>139</v>
      </c>
      <c r="DS33" s="4">
        <v>310</v>
      </c>
      <c r="DT33" s="11">
        <v>0.44838709677419353</v>
      </c>
      <c r="DU33" s="5">
        <v>12</v>
      </c>
    </row>
    <row r="34" spans="1:125" x14ac:dyDescent="0.25">
      <c r="A34" s="31"/>
      <c r="B34" s="17" t="s">
        <v>58</v>
      </c>
      <c r="C34" s="4">
        <v>6</v>
      </c>
      <c r="D34" s="4">
        <v>20</v>
      </c>
      <c r="E34" s="11">
        <v>0.3</v>
      </c>
      <c r="F34" s="5">
        <v>0</v>
      </c>
      <c r="H34" s="31"/>
      <c r="I34" s="17" t="s">
        <v>58</v>
      </c>
      <c r="J34" s="4">
        <v>14</v>
      </c>
      <c r="K34" s="4">
        <v>40</v>
      </c>
      <c r="L34" s="11">
        <v>0.35</v>
      </c>
      <c r="M34" s="5">
        <v>1</v>
      </c>
      <c r="O34" s="31"/>
      <c r="P34" s="17" t="s">
        <v>61</v>
      </c>
      <c r="Q34" s="4">
        <v>24</v>
      </c>
      <c r="R34" s="4">
        <v>60</v>
      </c>
      <c r="S34" s="11">
        <v>0.4</v>
      </c>
      <c r="T34" s="5">
        <v>1</v>
      </c>
      <c r="V34" s="31"/>
      <c r="W34" s="17" t="s">
        <v>75</v>
      </c>
      <c r="X34" s="4">
        <v>33</v>
      </c>
      <c r="Y34" s="4">
        <v>80</v>
      </c>
      <c r="Z34" s="11">
        <v>0.41249999999999998</v>
      </c>
      <c r="AA34" s="5">
        <v>3</v>
      </c>
      <c r="AC34" s="43"/>
      <c r="AD34" s="17" t="s">
        <v>57</v>
      </c>
      <c r="AE34" s="4">
        <v>43.5</v>
      </c>
      <c r="AF34" s="4">
        <v>100</v>
      </c>
      <c r="AG34" s="11">
        <v>0.435</v>
      </c>
      <c r="AH34" s="5">
        <v>8</v>
      </c>
      <c r="AJ34" s="31"/>
      <c r="AK34" s="17" t="s">
        <v>83</v>
      </c>
      <c r="AL34" s="4">
        <v>51.5</v>
      </c>
      <c r="AM34" s="4">
        <v>120</v>
      </c>
      <c r="AN34" s="11">
        <v>0.42916666666666664</v>
      </c>
      <c r="AO34" s="5">
        <v>7</v>
      </c>
      <c r="AQ34" s="43"/>
      <c r="AR34" s="17" t="s">
        <v>97</v>
      </c>
      <c r="AS34" s="4">
        <v>60</v>
      </c>
      <c r="AT34" s="4">
        <v>140</v>
      </c>
      <c r="AU34" s="11">
        <v>0.42857142857142855</v>
      </c>
      <c r="AV34" s="5">
        <v>5</v>
      </c>
      <c r="AX34" s="43"/>
      <c r="AY34" s="17" t="s">
        <v>186</v>
      </c>
      <c r="AZ34" s="4">
        <v>70</v>
      </c>
      <c r="BA34" s="4">
        <v>160</v>
      </c>
      <c r="BB34" s="11">
        <v>0.4375</v>
      </c>
      <c r="BC34" s="5">
        <v>6</v>
      </c>
      <c r="BE34" s="31"/>
      <c r="BF34" s="17" t="s">
        <v>63</v>
      </c>
      <c r="BG34" s="4">
        <v>82</v>
      </c>
      <c r="BH34" s="4">
        <v>180</v>
      </c>
      <c r="BI34" s="11">
        <v>0.45555555555555555</v>
      </c>
      <c r="BJ34" s="5">
        <v>7</v>
      </c>
      <c r="BL34" s="31"/>
      <c r="BM34" s="17" t="s">
        <v>75</v>
      </c>
      <c r="BN34" s="4">
        <v>91.5</v>
      </c>
      <c r="BO34" s="4">
        <v>200</v>
      </c>
      <c r="BP34" s="11">
        <v>0.45750000000000002</v>
      </c>
      <c r="BQ34" s="5">
        <v>7</v>
      </c>
      <c r="BS34" s="43"/>
      <c r="BT34" s="17" t="s">
        <v>64</v>
      </c>
      <c r="BU34" s="4">
        <v>99.5</v>
      </c>
      <c r="BV34" s="4">
        <v>220</v>
      </c>
      <c r="BW34" s="11">
        <v>0.45227272727272727</v>
      </c>
      <c r="BX34" s="5">
        <v>6</v>
      </c>
      <c r="BZ34" s="31"/>
      <c r="CA34" s="17" t="s">
        <v>76</v>
      </c>
      <c r="CB34" s="4">
        <v>107.5</v>
      </c>
      <c r="CC34" s="4">
        <v>240</v>
      </c>
      <c r="CD34" s="11">
        <v>0.44791666666666669</v>
      </c>
      <c r="CE34" s="5">
        <v>10</v>
      </c>
      <c r="CG34" s="31"/>
      <c r="CH34" s="17" t="s">
        <v>186</v>
      </c>
      <c r="CI34" s="4">
        <v>116.5</v>
      </c>
      <c r="CJ34" s="4">
        <v>260</v>
      </c>
      <c r="CK34" s="11">
        <v>0.44807692307692309</v>
      </c>
      <c r="CL34" s="5">
        <v>10</v>
      </c>
      <c r="CN34" s="31"/>
      <c r="CO34" s="17" t="s">
        <v>64</v>
      </c>
      <c r="CP34" s="4">
        <v>124.5</v>
      </c>
      <c r="CQ34" s="4">
        <v>280</v>
      </c>
      <c r="CR34" s="11">
        <v>0.44464285714285712</v>
      </c>
      <c r="CS34" s="5">
        <v>8</v>
      </c>
      <c r="CU34" s="31"/>
      <c r="CV34" s="17" t="s">
        <v>64</v>
      </c>
      <c r="CW34" s="4">
        <v>130.5</v>
      </c>
      <c r="CX34" s="4">
        <v>286</v>
      </c>
      <c r="CY34" s="11">
        <v>0.4562937062937063</v>
      </c>
      <c r="CZ34" s="5">
        <v>8</v>
      </c>
      <c r="DB34" s="31"/>
      <c r="DC34" s="17" t="s">
        <v>61</v>
      </c>
      <c r="DD34" s="4">
        <v>136</v>
      </c>
      <c r="DE34" s="4">
        <v>307</v>
      </c>
      <c r="DF34" s="11">
        <v>0.44299674267100975</v>
      </c>
      <c r="DG34" s="5">
        <v>16</v>
      </c>
      <c r="DI34" s="31"/>
      <c r="DJ34" s="17" t="s">
        <v>61</v>
      </c>
      <c r="DK34" s="4">
        <v>137</v>
      </c>
      <c r="DL34" s="4">
        <v>309</v>
      </c>
      <c r="DM34" s="11">
        <v>0.44336569579288027</v>
      </c>
      <c r="DN34" s="5">
        <v>16</v>
      </c>
      <c r="DP34" s="31">
        <v>32</v>
      </c>
      <c r="DQ34" s="17" t="s">
        <v>61</v>
      </c>
      <c r="DR34" s="4">
        <v>137</v>
      </c>
      <c r="DS34" s="4">
        <v>310</v>
      </c>
      <c r="DT34" s="11">
        <v>0.44193548387096776</v>
      </c>
      <c r="DU34" s="5">
        <v>16</v>
      </c>
    </row>
    <row r="35" spans="1:125" x14ac:dyDescent="0.25">
      <c r="A35" s="31"/>
      <c r="B35" s="17" t="s">
        <v>62</v>
      </c>
      <c r="C35" s="4">
        <v>6</v>
      </c>
      <c r="D35" s="4">
        <v>20</v>
      </c>
      <c r="E35" s="11">
        <v>0.3</v>
      </c>
      <c r="F35" s="5">
        <v>0</v>
      </c>
      <c r="H35" s="31"/>
      <c r="I35" s="17" t="s">
        <v>75</v>
      </c>
      <c r="J35" s="4">
        <v>13</v>
      </c>
      <c r="K35" s="4">
        <v>40</v>
      </c>
      <c r="L35" s="11">
        <v>0.32500000000000001</v>
      </c>
      <c r="M35" s="5">
        <v>2</v>
      </c>
      <c r="O35" s="31"/>
      <c r="P35" s="17" t="s">
        <v>76</v>
      </c>
      <c r="Q35" s="4">
        <v>23</v>
      </c>
      <c r="R35" s="4">
        <v>60</v>
      </c>
      <c r="S35" s="11">
        <v>0.38333333333333336</v>
      </c>
      <c r="T35" s="5">
        <v>3</v>
      </c>
      <c r="V35" s="31"/>
      <c r="W35" s="17" t="s">
        <v>61</v>
      </c>
      <c r="X35" s="4">
        <v>33</v>
      </c>
      <c r="Y35" s="4">
        <v>80</v>
      </c>
      <c r="Z35" s="11">
        <v>0.41249999999999998</v>
      </c>
      <c r="AA35" s="5">
        <v>3</v>
      </c>
      <c r="AC35" s="43"/>
      <c r="AD35" s="17" t="s">
        <v>61</v>
      </c>
      <c r="AE35" s="4">
        <v>43.5</v>
      </c>
      <c r="AF35" s="4">
        <v>100</v>
      </c>
      <c r="AG35" s="11">
        <v>0.435</v>
      </c>
      <c r="AH35" s="5">
        <v>5</v>
      </c>
      <c r="AJ35" s="31"/>
      <c r="AK35" s="17" t="s">
        <v>61</v>
      </c>
      <c r="AL35" s="4">
        <v>50.5</v>
      </c>
      <c r="AM35" s="4">
        <v>120</v>
      </c>
      <c r="AN35" s="11">
        <v>0.42083333333333334</v>
      </c>
      <c r="AO35" s="5">
        <v>7</v>
      </c>
      <c r="AQ35" s="43"/>
      <c r="AR35" s="17" t="s">
        <v>87</v>
      </c>
      <c r="AS35" s="4">
        <v>58</v>
      </c>
      <c r="AT35" s="4">
        <v>140</v>
      </c>
      <c r="AU35" s="11">
        <v>0.41428571428571431</v>
      </c>
      <c r="AV35" s="5">
        <v>6</v>
      </c>
      <c r="AX35" s="43"/>
      <c r="AY35" s="17" t="s">
        <v>87</v>
      </c>
      <c r="AZ35" s="4">
        <v>69</v>
      </c>
      <c r="BA35" s="4">
        <v>160</v>
      </c>
      <c r="BB35" s="11">
        <v>0.43125000000000002</v>
      </c>
      <c r="BC35" s="5">
        <v>6</v>
      </c>
      <c r="BE35" s="31"/>
      <c r="BF35" s="17" t="s">
        <v>61</v>
      </c>
      <c r="BG35" s="4">
        <v>81</v>
      </c>
      <c r="BH35" s="4">
        <v>180</v>
      </c>
      <c r="BI35" s="11">
        <v>0.45</v>
      </c>
      <c r="BJ35" s="5">
        <v>10</v>
      </c>
      <c r="BL35" s="31"/>
      <c r="BM35" s="17" t="s">
        <v>61</v>
      </c>
      <c r="BN35" s="4">
        <v>90.5</v>
      </c>
      <c r="BO35" s="4">
        <v>200</v>
      </c>
      <c r="BP35" s="11">
        <v>0.45250000000000001</v>
      </c>
      <c r="BQ35" s="5">
        <v>11</v>
      </c>
      <c r="BS35" s="43"/>
      <c r="BT35" s="17" t="s">
        <v>186</v>
      </c>
      <c r="BU35" s="4">
        <v>98.5</v>
      </c>
      <c r="BV35" s="4">
        <v>220</v>
      </c>
      <c r="BW35" s="11">
        <v>0.44772727272727275</v>
      </c>
      <c r="BX35" s="5">
        <v>9</v>
      </c>
      <c r="BZ35" s="31"/>
      <c r="CA35" s="17" t="s">
        <v>186</v>
      </c>
      <c r="CB35" s="4">
        <v>107.5</v>
      </c>
      <c r="CC35" s="4">
        <v>240</v>
      </c>
      <c r="CD35" s="11">
        <v>0.44791666666666669</v>
      </c>
      <c r="CE35" s="5">
        <v>9</v>
      </c>
      <c r="CG35" s="31"/>
      <c r="CH35" s="17" t="s">
        <v>61</v>
      </c>
      <c r="CI35" s="4">
        <v>113.5</v>
      </c>
      <c r="CJ35" s="4">
        <v>260</v>
      </c>
      <c r="CK35" s="11">
        <v>0.43653846153846154</v>
      </c>
      <c r="CL35" s="5">
        <v>13</v>
      </c>
      <c r="CN35" s="31"/>
      <c r="CO35" s="17" t="s">
        <v>138</v>
      </c>
      <c r="CP35" s="4">
        <v>122.5</v>
      </c>
      <c r="CQ35" s="4">
        <v>280</v>
      </c>
      <c r="CR35" s="11">
        <v>0.4375</v>
      </c>
      <c r="CS35" s="5">
        <v>9.5</v>
      </c>
      <c r="CU35" s="31"/>
      <c r="CV35" s="17" t="s">
        <v>138</v>
      </c>
      <c r="CW35" s="4">
        <v>123.5</v>
      </c>
      <c r="CX35" s="4">
        <v>286</v>
      </c>
      <c r="CY35" s="11">
        <v>0.43181818181818182</v>
      </c>
      <c r="CZ35" s="5">
        <v>9.5</v>
      </c>
      <c r="DB35" s="31"/>
      <c r="DC35" s="17" t="s">
        <v>226</v>
      </c>
      <c r="DD35" s="4">
        <v>134</v>
      </c>
      <c r="DE35" s="4">
        <v>267</v>
      </c>
      <c r="DF35" s="11">
        <v>0.50187265917602997</v>
      </c>
      <c r="DG35" s="5">
        <v>17</v>
      </c>
      <c r="DI35" s="31"/>
      <c r="DJ35" s="17" t="s">
        <v>226</v>
      </c>
      <c r="DK35" s="4">
        <v>135</v>
      </c>
      <c r="DL35" s="4">
        <v>269</v>
      </c>
      <c r="DM35" s="11">
        <v>0.5018587360594795</v>
      </c>
      <c r="DN35" s="5">
        <v>18</v>
      </c>
      <c r="DP35" s="31">
        <v>33</v>
      </c>
      <c r="DQ35" s="17" t="s">
        <v>226</v>
      </c>
      <c r="DR35" s="4">
        <v>136</v>
      </c>
      <c r="DS35" s="4">
        <v>270</v>
      </c>
      <c r="DT35" s="11">
        <v>0.50370370370370365</v>
      </c>
      <c r="DU35" s="5">
        <v>19</v>
      </c>
    </row>
    <row r="36" spans="1:125" x14ac:dyDescent="0.25">
      <c r="A36" s="31"/>
      <c r="B36" s="17" t="s">
        <v>75</v>
      </c>
      <c r="C36" s="4">
        <v>5</v>
      </c>
      <c r="D36" s="4">
        <v>20</v>
      </c>
      <c r="E36" s="11">
        <v>0.25</v>
      </c>
      <c r="F36" s="5">
        <v>2</v>
      </c>
      <c r="H36" s="31"/>
      <c r="I36" s="17" t="s">
        <v>86</v>
      </c>
      <c r="J36" s="4">
        <v>13</v>
      </c>
      <c r="K36" s="4">
        <v>40</v>
      </c>
      <c r="L36" s="11">
        <v>0.32500000000000001</v>
      </c>
      <c r="M36" s="5">
        <v>2</v>
      </c>
      <c r="O36" s="31"/>
      <c r="P36" s="17" t="s">
        <v>86</v>
      </c>
      <c r="Q36" s="4">
        <v>21</v>
      </c>
      <c r="R36" s="4">
        <v>60</v>
      </c>
      <c r="S36" s="11">
        <v>0.35</v>
      </c>
      <c r="T36" s="5">
        <v>4</v>
      </c>
      <c r="V36" s="31"/>
      <c r="W36" s="17" t="s">
        <v>86</v>
      </c>
      <c r="X36" s="4">
        <v>31</v>
      </c>
      <c r="Y36" s="4">
        <v>80</v>
      </c>
      <c r="Z36" s="11">
        <v>0.38750000000000001</v>
      </c>
      <c r="AA36" s="5">
        <v>5</v>
      </c>
      <c r="AC36" s="43"/>
      <c r="AD36" s="17" t="s">
        <v>75</v>
      </c>
      <c r="AE36" s="4">
        <v>42.5</v>
      </c>
      <c r="AF36" s="4">
        <v>100</v>
      </c>
      <c r="AG36" s="11">
        <v>0.42499999999999999</v>
      </c>
      <c r="AH36" s="5">
        <v>4</v>
      </c>
      <c r="AJ36" s="31"/>
      <c r="AK36" s="17" t="s">
        <v>75</v>
      </c>
      <c r="AL36" s="4">
        <v>50.5</v>
      </c>
      <c r="AM36" s="4">
        <v>120</v>
      </c>
      <c r="AN36" s="11">
        <v>0.42083333333333334</v>
      </c>
      <c r="AO36" s="5">
        <v>4</v>
      </c>
      <c r="AQ36" s="43"/>
      <c r="AR36" s="17" t="s">
        <v>75</v>
      </c>
      <c r="AS36" s="4">
        <v>58</v>
      </c>
      <c r="AT36" s="4">
        <v>140</v>
      </c>
      <c r="AU36" s="11">
        <v>0.41428571428571431</v>
      </c>
      <c r="AV36" s="5">
        <v>5</v>
      </c>
      <c r="AX36" s="43"/>
      <c r="AY36" s="17" t="s">
        <v>71</v>
      </c>
      <c r="AZ36" s="4">
        <v>67</v>
      </c>
      <c r="BA36" s="4">
        <v>160</v>
      </c>
      <c r="BB36" s="11">
        <v>0.41875000000000001</v>
      </c>
      <c r="BC36" s="5">
        <v>2.5</v>
      </c>
      <c r="BE36" s="31"/>
      <c r="BF36" s="17" t="s">
        <v>75</v>
      </c>
      <c r="BG36" s="4">
        <v>80</v>
      </c>
      <c r="BH36" s="4">
        <v>180</v>
      </c>
      <c r="BI36" s="11">
        <v>0.44444444444444442</v>
      </c>
      <c r="BJ36" s="5">
        <v>6</v>
      </c>
      <c r="BL36" s="31"/>
      <c r="BM36" s="17" t="s">
        <v>58</v>
      </c>
      <c r="BN36" s="4">
        <v>89.5</v>
      </c>
      <c r="BO36" s="4">
        <v>200</v>
      </c>
      <c r="BP36" s="11">
        <v>0.44750000000000001</v>
      </c>
      <c r="BQ36" s="5">
        <v>6.5</v>
      </c>
      <c r="BS36" s="43"/>
      <c r="BT36" s="17" t="s">
        <v>89</v>
      </c>
      <c r="BU36" s="4">
        <v>98.5</v>
      </c>
      <c r="BV36" s="4">
        <v>220</v>
      </c>
      <c r="BW36" s="11">
        <v>0.44772727272727275</v>
      </c>
      <c r="BX36" s="5">
        <v>8</v>
      </c>
      <c r="BZ36" s="31"/>
      <c r="CA36" s="17" t="s">
        <v>227</v>
      </c>
      <c r="CB36" s="4">
        <v>102.5</v>
      </c>
      <c r="CC36" s="4">
        <v>200</v>
      </c>
      <c r="CD36" s="11">
        <v>0.51249999999999996</v>
      </c>
      <c r="CE36" s="5">
        <v>13</v>
      </c>
      <c r="CG36" s="31"/>
      <c r="CH36" s="17" t="s">
        <v>227</v>
      </c>
      <c r="CI36" s="4">
        <v>111.5</v>
      </c>
      <c r="CJ36" s="4">
        <v>220</v>
      </c>
      <c r="CK36" s="11">
        <v>0.50681818181818183</v>
      </c>
      <c r="CL36" s="5">
        <v>13</v>
      </c>
      <c r="CN36" s="31"/>
      <c r="CO36" s="17" t="s">
        <v>227</v>
      </c>
      <c r="CP36" s="4">
        <v>118.5</v>
      </c>
      <c r="CQ36" s="4">
        <v>240</v>
      </c>
      <c r="CR36" s="11">
        <v>0.49375000000000002</v>
      </c>
      <c r="CS36" s="5">
        <v>14</v>
      </c>
      <c r="CU36" s="31"/>
      <c r="CV36" s="17" t="s">
        <v>227</v>
      </c>
      <c r="CW36" s="4">
        <v>121.5</v>
      </c>
      <c r="CX36" s="4">
        <v>246</v>
      </c>
      <c r="CY36" s="11">
        <v>0.49390243902439024</v>
      </c>
      <c r="CZ36" s="5">
        <v>15</v>
      </c>
      <c r="DB36" s="31"/>
      <c r="DC36" s="17" t="s">
        <v>227</v>
      </c>
      <c r="DD36" s="4">
        <v>134</v>
      </c>
      <c r="DE36" s="4">
        <v>267</v>
      </c>
      <c r="DF36" s="11">
        <v>0.50187265917602997</v>
      </c>
      <c r="DG36" s="5">
        <v>16</v>
      </c>
      <c r="DI36" s="31"/>
      <c r="DJ36" s="17" t="s">
        <v>227</v>
      </c>
      <c r="DK36" s="4">
        <v>135</v>
      </c>
      <c r="DL36" s="4">
        <v>269</v>
      </c>
      <c r="DM36" s="11">
        <v>0.5018587360594795</v>
      </c>
      <c r="DN36" s="5">
        <v>16</v>
      </c>
      <c r="DP36" s="31">
        <v>34</v>
      </c>
      <c r="DQ36" s="17" t="s">
        <v>227</v>
      </c>
      <c r="DR36" s="4">
        <v>136</v>
      </c>
      <c r="DS36" s="4">
        <v>270</v>
      </c>
      <c r="DT36" s="11">
        <v>0.50370370370370365</v>
      </c>
      <c r="DU36" s="5">
        <v>17</v>
      </c>
    </row>
    <row r="37" spans="1:125" x14ac:dyDescent="0.25">
      <c r="A37" s="31"/>
      <c r="B37" s="17" t="s">
        <v>76</v>
      </c>
      <c r="C37" s="4">
        <v>5</v>
      </c>
      <c r="D37" s="4">
        <v>20</v>
      </c>
      <c r="E37" s="11">
        <v>0.25</v>
      </c>
      <c r="F37" s="5">
        <v>1</v>
      </c>
      <c r="H37" s="31"/>
      <c r="I37" s="17" t="s">
        <v>61</v>
      </c>
      <c r="J37" s="4">
        <v>13</v>
      </c>
      <c r="K37" s="4">
        <v>40</v>
      </c>
      <c r="L37" s="11">
        <v>0.32500000000000001</v>
      </c>
      <c r="M37" s="5">
        <v>1</v>
      </c>
      <c r="O37" s="31"/>
      <c r="P37" s="17" t="s">
        <v>186</v>
      </c>
      <c r="Q37" s="4">
        <v>21</v>
      </c>
      <c r="R37" s="4">
        <v>60</v>
      </c>
      <c r="S37" s="11">
        <v>0.35</v>
      </c>
      <c r="T37" s="5">
        <v>2</v>
      </c>
      <c r="V37" s="31"/>
      <c r="W37" s="17" t="s">
        <v>71</v>
      </c>
      <c r="X37" s="4">
        <v>30</v>
      </c>
      <c r="Y37" s="4">
        <v>80</v>
      </c>
      <c r="Z37" s="11">
        <v>0.375</v>
      </c>
      <c r="AA37" s="5">
        <v>0</v>
      </c>
      <c r="AC37" s="43"/>
      <c r="AD37" s="17" t="s">
        <v>186</v>
      </c>
      <c r="AE37" s="4">
        <v>41.5</v>
      </c>
      <c r="AF37" s="4">
        <v>100</v>
      </c>
      <c r="AG37" s="11">
        <v>0.41499999999999998</v>
      </c>
      <c r="AH37" s="5">
        <v>4</v>
      </c>
      <c r="AJ37" s="31"/>
      <c r="AK37" s="17" t="s">
        <v>186</v>
      </c>
      <c r="AL37" s="4">
        <v>48.5</v>
      </c>
      <c r="AM37" s="4">
        <v>120</v>
      </c>
      <c r="AN37" s="11">
        <v>0.40416666666666667</v>
      </c>
      <c r="AO37" s="5">
        <v>4</v>
      </c>
      <c r="AQ37" s="43"/>
      <c r="AR37" s="17" t="s">
        <v>186</v>
      </c>
      <c r="AS37" s="4">
        <v>58</v>
      </c>
      <c r="AT37" s="4">
        <v>140</v>
      </c>
      <c r="AU37" s="11">
        <v>0.41428571428571431</v>
      </c>
      <c r="AV37" s="5">
        <v>5</v>
      </c>
      <c r="AX37" s="43"/>
      <c r="AY37" s="17" t="s">
        <v>75</v>
      </c>
      <c r="AZ37" s="4">
        <v>66</v>
      </c>
      <c r="BA37" s="4">
        <v>160</v>
      </c>
      <c r="BB37" s="11">
        <v>0.41249999999999998</v>
      </c>
      <c r="BC37" s="5">
        <v>5</v>
      </c>
      <c r="BE37" s="31"/>
      <c r="BF37" s="17" t="s">
        <v>71</v>
      </c>
      <c r="BG37" s="4">
        <v>79</v>
      </c>
      <c r="BH37" s="4">
        <v>180</v>
      </c>
      <c r="BI37" s="11">
        <v>0.43888888888888888</v>
      </c>
      <c r="BJ37" s="5">
        <v>2.5</v>
      </c>
      <c r="BL37" s="31"/>
      <c r="BM37" s="17" t="s">
        <v>227</v>
      </c>
      <c r="BN37" s="4">
        <v>84.5</v>
      </c>
      <c r="BO37" s="4">
        <v>160</v>
      </c>
      <c r="BP37" s="11">
        <v>0.52812499999999996</v>
      </c>
      <c r="BQ37" s="5">
        <v>11</v>
      </c>
      <c r="BS37" s="43"/>
      <c r="BT37" s="17" t="s">
        <v>227</v>
      </c>
      <c r="BU37" s="4">
        <v>91.5</v>
      </c>
      <c r="BV37" s="4">
        <v>180</v>
      </c>
      <c r="BW37" s="11">
        <v>0.5083333333333333</v>
      </c>
      <c r="BX37" s="5">
        <v>12</v>
      </c>
      <c r="BZ37" s="31"/>
      <c r="CA37" s="17" t="s">
        <v>89</v>
      </c>
      <c r="CB37" s="4">
        <v>102.5</v>
      </c>
      <c r="CC37" s="4">
        <v>240</v>
      </c>
      <c r="CD37" s="11">
        <v>0.42708333333333331</v>
      </c>
      <c r="CE37" s="5">
        <v>8</v>
      </c>
      <c r="CG37" s="31"/>
      <c r="CH37" s="17" t="s">
        <v>226</v>
      </c>
      <c r="CI37" s="4">
        <v>104.5</v>
      </c>
      <c r="CJ37" s="4">
        <v>220</v>
      </c>
      <c r="CK37" s="11">
        <v>0.47499999999999998</v>
      </c>
      <c r="CL37" s="5">
        <v>11</v>
      </c>
      <c r="CN37" s="31"/>
      <c r="CO37" s="17" t="s">
        <v>226</v>
      </c>
      <c r="CP37" s="4">
        <v>116.5</v>
      </c>
      <c r="CQ37" s="4">
        <v>240</v>
      </c>
      <c r="CR37" s="11">
        <v>0.48541666666666666</v>
      </c>
      <c r="CS37" s="5">
        <v>12</v>
      </c>
      <c r="CU37" s="31"/>
      <c r="CV37" s="17" t="s">
        <v>226</v>
      </c>
      <c r="CW37" s="4">
        <v>120.5</v>
      </c>
      <c r="CX37" s="4">
        <v>246</v>
      </c>
      <c r="CY37" s="11">
        <v>0.48983739837398371</v>
      </c>
      <c r="CZ37" s="5">
        <v>14</v>
      </c>
      <c r="DB37" s="31"/>
      <c r="DC37" s="17" t="s">
        <v>71</v>
      </c>
      <c r="DD37" s="4">
        <v>128</v>
      </c>
      <c r="DE37" s="4">
        <v>307</v>
      </c>
      <c r="DF37" s="11">
        <v>0.41693811074918569</v>
      </c>
      <c r="DG37" s="5">
        <v>7</v>
      </c>
      <c r="DI37" s="31"/>
      <c r="DJ37" s="17" t="s">
        <v>71</v>
      </c>
      <c r="DK37" s="4">
        <v>129</v>
      </c>
      <c r="DL37" s="4">
        <v>309</v>
      </c>
      <c r="DM37" s="11">
        <v>0.41747572815533979</v>
      </c>
      <c r="DN37" s="5">
        <v>8</v>
      </c>
      <c r="DP37" s="31">
        <v>35</v>
      </c>
      <c r="DQ37" s="17" t="s">
        <v>71</v>
      </c>
      <c r="DR37" s="4">
        <v>129</v>
      </c>
      <c r="DS37" s="4">
        <v>310</v>
      </c>
      <c r="DT37" s="11">
        <v>0.41612903225806452</v>
      </c>
      <c r="DU37" s="5">
        <v>8</v>
      </c>
    </row>
    <row r="38" spans="1:125" x14ac:dyDescent="0.25">
      <c r="A38" s="31"/>
      <c r="B38" s="17" t="s">
        <v>71</v>
      </c>
      <c r="C38" s="4">
        <v>5</v>
      </c>
      <c r="D38" s="4">
        <v>20</v>
      </c>
      <c r="E38" s="11">
        <v>0.25</v>
      </c>
      <c r="F38" s="5">
        <v>0</v>
      </c>
      <c r="H38" s="31"/>
      <c r="I38" s="17" t="s">
        <v>186</v>
      </c>
      <c r="J38" s="4">
        <v>13</v>
      </c>
      <c r="K38" s="4">
        <v>40</v>
      </c>
      <c r="L38" s="11">
        <v>0.32500000000000001</v>
      </c>
      <c r="M38" s="5">
        <v>1</v>
      </c>
      <c r="O38" s="31"/>
      <c r="P38" s="17" t="s">
        <v>71</v>
      </c>
      <c r="Q38" s="4">
        <v>21</v>
      </c>
      <c r="R38" s="4">
        <v>60</v>
      </c>
      <c r="S38" s="11">
        <v>0.35</v>
      </c>
      <c r="T38" s="5">
        <v>0</v>
      </c>
      <c r="V38" s="31"/>
      <c r="W38" s="17" t="s">
        <v>186</v>
      </c>
      <c r="X38" s="4">
        <v>29</v>
      </c>
      <c r="Y38" s="4">
        <v>80</v>
      </c>
      <c r="Z38" s="11">
        <v>0.36249999999999999</v>
      </c>
      <c r="AA38" s="5">
        <v>2</v>
      </c>
      <c r="AC38" s="43"/>
      <c r="AD38" s="17" t="s">
        <v>71</v>
      </c>
      <c r="AE38" s="4">
        <v>41.5</v>
      </c>
      <c r="AF38" s="4">
        <v>100</v>
      </c>
      <c r="AG38" s="11">
        <v>0.41499999999999998</v>
      </c>
      <c r="AH38" s="5">
        <v>0.5</v>
      </c>
      <c r="AJ38" s="31"/>
      <c r="AK38" s="17" t="s">
        <v>71</v>
      </c>
      <c r="AL38" s="4">
        <v>48.5</v>
      </c>
      <c r="AM38" s="4">
        <v>120</v>
      </c>
      <c r="AN38" s="11">
        <v>0.40416666666666667</v>
      </c>
      <c r="AO38" s="5">
        <v>0.5</v>
      </c>
      <c r="AQ38" s="43"/>
      <c r="AR38" s="17" t="s">
        <v>71</v>
      </c>
      <c r="AS38" s="4">
        <v>58</v>
      </c>
      <c r="AT38" s="4">
        <v>140</v>
      </c>
      <c r="AU38" s="11">
        <v>0.41428571428571431</v>
      </c>
      <c r="AV38" s="5">
        <v>1.5</v>
      </c>
      <c r="AX38" s="43"/>
      <c r="AY38" s="17" t="s">
        <v>97</v>
      </c>
      <c r="AZ38" s="4">
        <v>64</v>
      </c>
      <c r="BA38" s="4">
        <v>160</v>
      </c>
      <c r="BB38" s="11">
        <v>0.4</v>
      </c>
      <c r="BC38" s="5">
        <v>5</v>
      </c>
      <c r="BE38" s="31"/>
      <c r="BF38" s="17" t="s">
        <v>227</v>
      </c>
      <c r="BG38" s="4">
        <v>77</v>
      </c>
      <c r="BH38" s="4">
        <v>140</v>
      </c>
      <c r="BI38" s="11">
        <v>0.55000000000000004</v>
      </c>
      <c r="BJ38" s="5">
        <v>10</v>
      </c>
      <c r="BL38" s="31"/>
      <c r="BM38" s="17" t="s">
        <v>71</v>
      </c>
      <c r="BN38" s="4">
        <v>84.5</v>
      </c>
      <c r="BO38" s="4">
        <v>200</v>
      </c>
      <c r="BP38" s="11">
        <v>0.42249999999999999</v>
      </c>
      <c r="BQ38" s="5">
        <v>3</v>
      </c>
      <c r="BS38" s="43"/>
      <c r="BT38" s="17" t="s">
        <v>71</v>
      </c>
      <c r="BU38" s="4">
        <v>91.5</v>
      </c>
      <c r="BV38" s="4">
        <v>220</v>
      </c>
      <c r="BW38" s="11">
        <v>0.41590909090909089</v>
      </c>
      <c r="BX38" s="5">
        <v>4</v>
      </c>
      <c r="BZ38" s="31"/>
      <c r="CA38" s="17" t="s">
        <v>71</v>
      </c>
      <c r="CB38" s="4">
        <v>97.5</v>
      </c>
      <c r="CC38" s="4">
        <v>240</v>
      </c>
      <c r="CD38" s="11">
        <v>0.40625</v>
      </c>
      <c r="CE38" s="5">
        <v>4</v>
      </c>
      <c r="CG38" s="31"/>
      <c r="CH38" s="17" t="s">
        <v>71</v>
      </c>
      <c r="CI38" s="4">
        <v>104.5</v>
      </c>
      <c r="CJ38" s="4">
        <v>260</v>
      </c>
      <c r="CK38" s="11">
        <v>0.40192307692307694</v>
      </c>
      <c r="CL38" s="5">
        <v>5</v>
      </c>
      <c r="CN38" s="31"/>
      <c r="CO38" s="17" t="s">
        <v>71</v>
      </c>
      <c r="CP38" s="4">
        <v>115.5</v>
      </c>
      <c r="CQ38" s="4">
        <v>280</v>
      </c>
      <c r="CR38" s="11">
        <v>0.41249999999999998</v>
      </c>
      <c r="CS38" s="5">
        <v>5</v>
      </c>
      <c r="CU38" s="31"/>
      <c r="CV38" s="17" t="s">
        <v>71</v>
      </c>
      <c r="CW38" s="4">
        <v>119.5</v>
      </c>
      <c r="CX38" s="4">
        <v>286</v>
      </c>
      <c r="CY38" s="11">
        <v>0.41783216783216781</v>
      </c>
      <c r="CZ38" s="5">
        <v>6</v>
      </c>
      <c r="DB38" s="31"/>
      <c r="DC38" s="17" t="s">
        <v>551</v>
      </c>
      <c r="DD38" s="4">
        <v>123.5</v>
      </c>
      <c r="DE38" s="4">
        <v>286</v>
      </c>
      <c r="DF38" s="11">
        <v>0.43181818181818182</v>
      </c>
      <c r="DG38" s="5">
        <v>9.5</v>
      </c>
      <c r="DI38" s="31"/>
      <c r="DJ38" s="17" t="s">
        <v>551</v>
      </c>
      <c r="DK38" s="4">
        <v>123.5</v>
      </c>
      <c r="DL38" s="4">
        <v>286</v>
      </c>
      <c r="DM38" s="11">
        <v>0.43181818181818182</v>
      </c>
      <c r="DN38" s="5">
        <v>9.5</v>
      </c>
      <c r="DP38" s="31">
        <v>36</v>
      </c>
      <c r="DQ38" s="17" t="s">
        <v>551</v>
      </c>
      <c r="DR38" s="4">
        <v>123.5</v>
      </c>
      <c r="DS38" s="4">
        <v>286</v>
      </c>
      <c r="DT38" s="11">
        <v>0.43181818181818182</v>
      </c>
      <c r="DU38" s="5">
        <v>9.5</v>
      </c>
    </row>
    <row r="39" spans="1:125" x14ac:dyDescent="0.25">
      <c r="A39" s="31"/>
      <c r="B39" s="17" t="s">
        <v>186</v>
      </c>
      <c r="C39" s="4">
        <v>4</v>
      </c>
      <c r="D39" s="4">
        <v>20</v>
      </c>
      <c r="E39" s="11">
        <v>0.2</v>
      </c>
      <c r="F39" s="5">
        <v>1</v>
      </c>
      <c r="H39" s="31"/>
      <c r="I39" s="17" t="s">
        <v>71</v>
      </c>
      <c r="J39" s="4">
        <v>11</v>
      </c>
      <c r="K39" s="4">
        <v>40</v>
      </c>
      <c r="L39" s="11">
        <v>0.27500000000000002</v>
      </c>
      <c r="M39" s="5">
        <v>0</v>
      </c>
      <c r="O39" s="31"/>
      <c r="P39" s="17" t="s">
        <v>226</v>
      </c>
      <c r="Q39" s="4">
        <v>12</v>
      </c>
      <c r="R39" s="4">
        <v>20</v>
      </c>
      <c r="S39" s="11">
        <v>0.6</v>
      </c>
      <c r="T39" s="5">
        <v>2</v>
      </c>
      <c r="V39" s="31"/>
      <c r="W39" s="17" t="s">
        <v>226</v>
      </c>
      <c r="X39" s="4">
        <v>22</v>
      </c>
      <c r="Y39" s="4">
        <v>40</v>
      </c>
      <c r="Z39" s="11">
        <v>0.55000000000000004</v>
      </c>
      <c r="AA39" s="5">
        <v>3</v>
      </c>
      <c r="AC39" s="43"/>
      <c r="AD39" s="17" t="s">
        <v>226</v>
      </c>
      <c r="AE39" s="4">
        <v>32.5</v>
      </c>
      <c r="AF39" s="4">
        <v>60</v>
      </c>
      <c r="AG39" s="11">
        <v>0.54166666666666663</v>
      </c>
      <c r="AH39" s="5">
        <v>4</v>
      </c>
      <c r="AJ39" s="31"/>
      <c r="AK39" s="17" t="s">
        <v>227</v>
      </c>
      <c r="AL39" s="4">
        <v>40.5</v>
      </c>
      <c r="AM39" s="4">
        <v>80</v>
      </c>
      <c r="AN39" s="11">
        <v>0.50624999999999998</v>
      </c>
      <c r="AO39" s="5">
        <v>7</v>
      </c>
      <c r="AQ39" s="43"/>
      <c r="AR39" s="17" t="s">
        <v>227</v>
      </c>
      <c r="AS39" s="4">
        <v>54</v>
      </c>
      <c r="AT39" s="4">
        <v>100</v>
      </c>
      <c r="AU39" s="11">
        <v>0.54</v>
      </c>
      <c r="AV39" s="5">
        <v>9</v>
      </c>
      <c r="AX39" s="43"/>
      <c r="AY39" s="17" t="s">
        <v>227</v>
      </c>
      <c r="AZ39" s="4">
        <v>63</v>
      </c>
      <c r="BA39" s="4">
        <v>120</v>
      </c>
      <c r="BB39" s="11">
        <v>0.52500000000000002</v>
      </c>
      <c r="BC39" s="5">
        <v>10</v>
      </c>
      <c r="BE39" s="31"/>
      <c r="BF39" s="17" t="s">
        <v>226</v>
      </c>
      <c r="BG39" s="4">
        <v>72</v>
      </c>
      <c r="BH39" s="4">
        <v>140</v>
      </c>
      <c r="BI39" s="11">
        <v>0.51428571428571423</v>
      </c>
      <c r="BJ39" s="5">
        <v>7</v>
      </c>
      <c r="BL39" s="31"/>
      <c r="BM39" s="17" t="s">
        <v>226</v>
      </c>
      <c r="BN39" s="4">
        <v>79.5</v>
      </c>
      <c r="BO39" s="4">
        <v>160</v>
      </c>
      <c r="BP39" s="11">
        <v>0.49687500000000001</v>
      </c>
      <c r="BQ39" s="5">
        <v>8</v>
      </c>
      <c r="BS39" s="43"/>
      <c r="BT39" s="17" t="s">
        <v>226</v>
      </c>
      <c r="BU39" s="4">
        <v>88.5</v>
      </c>
      <c r="BV39" s="4">
        <v>180</v>
      </c>
      <c r="BW39" s="11">
        <v>0.49166666666666664</v>
      </c>
      <c r="BX39" s="5">
        <v>9</v>
      </c>
      <c r="BZ39" s="31"/>
      <c r="CA39" s="17" t="s">
        <v>226</v>
      </c>
      <c r="CB39" s="4">
        <v>96.5</v>
      </c>
      <c r="CC39" s="4">
        <v>200</v>
      </c>
      <c r="CD39" s="11">
        <v>0.48249999999999998</v>
      </c>
      <c r="CE39" s="5">
        <v>10</v>
      </c>
      <c r="CG39" s="31"/>
      <c r="CH39" s="17" t="s">
        <v>490</v>
      </c>
      <c r="CI39" s="4">
        <v>102.5</v>
      </c>
      <c r="CJ39" s="4">
        <v>240</v>
      </c>
      <c r="CK39" s="11">
        <v>0.42708333333333331</v>
      </c>
      <c r="CL39" s="5">
        <v>8</v>
      </c>
      <c r="CN39" s="31"/>
      <c r="CO39" s="17" t="s">
        <v>490</v>
      </c>
      <c r="CP39" s="4">
        <v>102.5</v>
      </c>
      <c r="CQ39" s="4">
        <v>240</v>
      </c>
      <c r="CR39" s="11">
        <v>0.42708333333333331</v>
      </c>
      <c r="CS39" s="5">
        <v>8</v>
      </c>
      <c r="CU39" s="31"/>
      <c r="CV39" s="17" t="s">
        <v>490</v>
      </c>
      <c r="CW39" s="4">
        <v>102.5</v>
      </c>
      <c r="CX39" s="4">
        <v>240</v>
      </c>
      <c r="CY39" s="11">
        <v>0.42708333333333331</v>
      </c>
      <c r="CZ39" s="5">
        <v>8</v>
      </c>
      <c r="DB39" s="31"/>
      <c r="DC39" s="17" t="s">
        <v>550</v>
      </c>
      <c r="DD39" s="4">
        <v>113</v>
      </c>
      <c r="DE39" s="4">
        <v>261</v>
      </c>
      <c r="DF39" s="11">
        <v>0.43295019157088122</v>
      </c>
      <c r="DG39" s="5">
        <v>10</v>
      </c>
      <c r="DI39" s="31"/>
      <c r="DJ39" s="68" t="s">
        <v>550</v>
      </c>
      <c r="DK39" s="4">
        <v>113</v>
      </c>
      <c r="DL39" s="4">
        <v>263</v>
      </c>
      <c r="DM39" s="11">
        <v>0.42965779467680609</v>
      </c>
      <c r="DN39" s="5">
        <v>10</v>
      </c>
      <c r="DP39" s="31">
        <v>37</v>
      </c>
      <c r="DQ39" s="68" t="s">
        <v>550</v>
      </c>
      <c r="DR39" s="4">
        <v>113</v>
      </c>
      <c r="DS39" s="4">
        <v>264</v>
      </c>
      <c r="DT39" s="11">
        <v>0.42803030303030304</v>
      </c>
      <c r="DU39" s="5">
        <v>10</v>
      </c>
    </row>
    <row r="40" spans="1:125" x14ac:dyDescent="0.25">
      <c r="A40" s="31"/>
      <c r="B40" s="20"/>
      <c r="C40" s="12"/>
      <c r="D40" s="12"/>
      <c r="E40" s="13"/>
      <c r="F40" s="14"/>
      <c r="H40" s="31"/>
      <c r="I40" s="20"/>
      <c r="J40" s="12"/>
      <c r="K40" s="12"/>
      <c r="L40" s="13"/>
      <c r="M40" s="14"/>
      <c r="O40" s="31"/>
      <c r="P40" s="17" t="s">
        <v>227</v>
      </c>
      <c r="Q40" s="4">
        <v>7</v>
      </c>
      <c r="R40" s="4">
        <v>20</v>
      </c>
      <c r="S40" s="11">
        <v>0.35</v>
      </c>
      <c r="T40" s="5">
        <v>0</v>
      </c>
      <c r="V40" s="31"/>
      <c r="W40" s="17" t="s">
        <v>227</v>
      </c>
      <c r="X40" s="4">
        <v>17</v>
      </c>
      <c r="Y40" s="4">
        <v>40</v>
      </c>
      <c r="Z40" s="11">
        <v>0.42499999999999999</v>
      </c>
      <c r="AA40" s="5">
        <v>3</v>
      </c>
      <c r="AC40" s="43"/>
      <c r="AD40" s="17" t="s">
        <v>227</v>
      </c>
      <c r="AE40" s="4">
        <v>28.5</v>
      </c>
      <c r="AF40" s="4">
        <v>60</v>
      </c>
      <c r="AG40" s="11">
        <v>0.47499999999999998</v>
      </c>
      <c r="AH40" s="5">
        <v>5</v>
      </c>
      <c r="AJ40" s="31"/>
      <c r="AK40" s="17" t="s">
        <v>226</v>
      </c>
      <c r="AL40" s="4">
        <v>38.5</v>
      </c>
      <c r="AM40" s="4">
        <v>80</v>
      </c>
      <c r="AN40" s="11">
        <v>0.48125000000000001</v>
      </c>
      <c r="AO40" s="5">
        <v>5</v>
      </c>
      <c r="AQ40" s="43"/>
      <c r="AR40" s="17" t="s">
        <v>226</v>
      </c>
      <c r="AS40" s="4">
        <v>49</v>
      </c>
      <c r="AT40" s="4">
        <v>100</v>
      </c>
      <c r="AU40" s="11">
        <v>0.49</v>
      </c>
      <c r="AV40" s="5">
        <v>5</v>
      </c>
      <c r="AX40" s="43"/>
      <c r="AY40" s="17" t="s">
        <v>226</v>
      </c>
      <c r="AZ40" s="4">
        <v>58</v>
      </c>
      <c r="BA40" s="4">
        <v>120</v>
      </c>
      <c r="BB40" s="11">
        <v>0.48333333333333334</v>
      </c>
      <c r="BC40" s="5">
        <v>6</v>
      </c>
      <c r="BE40" s="31"/>
      <c r="BF40" s="17" t="s">
        <v>97</v>
      </c>
      <c r="BG40" s="4">
        <v>72</v>
      </c>
      <c r="BH40" s="4">
        <v>180</v>
      </c>
      <c r="BI40" s="11">
        <v>0.4</v>
      </c>
      <c r="BJ40" s="5">
        <v>5</v>
      </c>
      <c r="BL40" s="31"/>
      <c r="BM40" s="17" t="s">
        <v>420</v>
      </c>
      <c r="BN40" s="4">
        <v>72</v>
      </c>
      <c r="BO40" s="4">
        <v>180</v>
      </c>
      <c r="BP40" s="11">
        <v>0.4</v>
      </c>
      <c r="BQ40" s="5">
        <v>5</v>
      </c>
      <c r="BS40" s="43"/>
      <c r="BT40" s="17" t="s">
        <v>420</v>
      </c>
      <c r="BU40" s="4">
        <v>72</v>
      </c>
      <c r="BV40" s="4">
        <v>180</v>
      </c>
      <c r="BW40" s="11">
        <v>0.4</v>
      </c>
      <c r="BX40" s="5">
        <v>5</v>
      </c>
      <c r="BZ40" s="31"/>
      <c r="CA40" s="17" t="s">
        <v>420</v>
      </c>
      <c r="CB40" s="4">
        <v>72</v>
      </c>
      <c r="CC40" s="4">
        <v>180</v>
      </c>
      <c r="CD40" s="11">
        <v>0.4</v>
      </c>
      <c r="CE40" s="5">
        <v>5</v>
      </c>
      <c r="CG40" s="31"/>
      <c r="CH40" s="17" t="s">
        <v>420</v>
      </c>
      <c r="CI40" s="4">
        <v>72</v>
      </c>
      <c r="CJ40" s="4">
        <v>180</v>
      </c>
      <c r="CK40" s="11">
        <v>0.4</v>
      </c>
      <c r="CL40" s="5">
        <v>5</v>
      </c>
      <c r="CN40" s="31"/>
      <c r="CO40" s="17" t="s">
        <v>420</v>
      </c>
      <c r="CP40" s="4">
        <v>72</v>
      </c>
      <c r="CQ40" s="4">
        <v>180</v>
      </c>
      <c r="CR40" s="11">
        <v>0.4</v>
      </c>
      <c r="CS40" s="5">
        <v>5</v>
      </c>
      <c r="CU40" s="31"/>
      <c r="CV40" s="17" t="s">
        <v>420</v>
      </c>
      <c r="CW40" s="4">
        <v>72</v>
      </c>
      <c r="CX40" s="4">
        <v>180</v>
      </c>
      <c r="CY40" s="11">
        <v>0.4</v>
      </c>
      <c r="CZ40" s="5">
        <v>5</v>
      </c>
      <c r="DB40" s="31"/>
      <c r="DC40" s="17" t="s">
        <v>420</v>
      </c>
      <c r="DD40" s="4">
        <v>72</v>
      </c>
      <c r="DE40" s="4">
        <v>180</v>
      </c>
      <c r="DF40" s="11">
        <v>0.4</v>
      </c>
      <c r="DG40" s="5">
        <v>5</v>
      </c>
      <c r="DI40" s="31"/>
      <c r="DJ40" s="17" t="s">
        <v>420</v>
      </c>
      <c r="DK40" s="4">
        <v>72</v>
      </c>
      <c r="DL40" s="4">
        <v>180</v>
      </c>
      <c r="DM40" s="11">
        <v>0.4</v>
      </c>
      <c r="DN40" s="5">
        <v>5</v>
      </c>
      <c r="DP40" s="31">
        <v>38</v>
      </c>
      <c r="DQ40" s="17" t="s">
        <v>420</v>
      </c>
      <c r="DR40" s="4">
        <v>72</v>
      </c>
      <c r="DS40" s="4">
        <v>180</v>
      </c>
      <c r="DT40" s="11">
        <v>0.4</v>
      </c>
      <c r="DU40" s="5">
        <v>5</v>
      </c>
    </row>
    <row r="41" spans="1:125" ht="15.75" thickBot="1" x14ac:dyDescent="0.3">
      <c r="A41" s="31"/>
      <c r="B41" s="18" t="s">
        <v>55</v>
      </c>
      <c r="C41" s="6">
        <v>8.5</v>
      </c>
      <c r="D41" s="6">
        <v>20</v>
      </c>
      <c r="E41" s="15">
        <v>0.42499999999999999</v>
      </c>
      <c r="F41" s="7">
        <v>0</v>
      </c>
      <c r="H41" s="31"/>
      <c r="I41" s="18" t="s">
        <v>55</v>
      </c>
      <c r="J41" s="6">
        <v>15.5</v>
      </c>
      <c r="K41" s="6">
        <v>40</v>
      </c>
      <c r="L41" s="15">
        <v>0.38750000000000001</v>
      </c>
      <c r="M41" s="7">
        <v>1</v>
      </c>
      <c r="O41" s="31"/>
      <c r="P41" s="20"/>
      <c r="Q41" s="12"/>
      <c r="R41" s="12"/>
      <c r="S41" s="13"/>
      <c r="T41" s="14"/>
      <c r="V41" s="31"/>
      <c r="W41" s="20"/>
      <c r="X41" s="12"/>
      <c r="Y41" s="12"/>
      <c r="Z41" s="13"/>
      <c r="AA41" s="14"/>
      <c r="AC41" s="43"/>
      <c r="AD41" s="20"/>
      <c r="AE41" s="12"/>
      <c r="AF41" s="12"/>
      <c r="AG41" s="13"/>
      <c r="AH41" s="14"/>
      <c r="AJ41" s="31"/>
      <c r="AK41" s="20"/>
      <c r="AL41" s="12"/>
      <c r="AM41" s="12"/>
      <c r="AN41" s="13"/>
      <c r="AO41" s="14"/>
      <c r="AQ41" s="43"/>
      <c r="AR41" s="20"/>
      <c r="AS41" s="12"/>
      <c r="AT41" s="12"/>
      <c r="AU41" s="13"/>
      <c r="AV41" s="14"/>
      <c r="AX41" s="43"/>
      <c r="AY41" s="20"/>
      <c r="AZ41" s="12"/>
      <c r="BA41" s="12"/>
      <c r="BB41" s="13"/>
      <c r="BC41" s="14"/>
      <c r="BE41" s="31"/>
      <c r="BF41" s="20"/>
      <c r="BG41" s="12"/>
      <c r="BH41" s="12"/>
      <c r="BI41" s="13"/>
      <c r="BJ41" s="14"/>
      <c r="BL41" s="31"/>
      <c r="BM41" s="20"/>
      <c r="BN41" s="12"/>
      <c r="BO41" s="12"/>
      <c r="BP41" s="13"/>
      <c r="BQ41" s="14"/>
      <c r="BS41" s="43"/>
      <c r="BT41" s="20"/>
      <c r="BU41" s="12"/>
      <c r="BV41" s="12"/>
      <c r="BW41" s="13"/>
      <c r="BX41" s="14"/>
      <c r="BZ41" s="31"/>
      <c r="CA41" s="20"/>
      <c r="CB41" s="12"/>
      <c r="CC41" s="12"/>
      <c r="CD41" s="13"/>
      <c r="CE41" s="14"/>
      <c r="CG41" s="31"/>
      <c r="CH41" s="20"/>
      <c r="CI41" s="12"/>
      <c r="CJ41" s="12"/>
      <c r="CK41" s="13"/>
      <c r="CL41" s="14"/>
      <c r="CN41" s="31"/>
      <c r="CO41" s="20"/>
      <c r="CP41" s="12"/>
      <c r="CQ41" s="12"/>
      <c r="CR41" s="13"/>
      <c r="CS41" s="14"/>
      <c r="CU41" s="31"/>
      <c r="CV41" s="20"/>
      <c r="CW41" s="12"/>
      <c r="CX41" s="12"/>
      <c r="CY41" s="13"/>
      <c r="CZ41" s="14"/>
      <c r="DB41" s="31"/>
      <c r="DC41" s="20"/>
      <c r="DD41" s="12"/>
      <c r="DE41" s="12"/>
      <c r="DF41" s="13"/>
      <c r="DG41" s="14"/>
      <c r="DI41" s="31"/>
      <c r="DJ41" s="20"/>
      <c r="DK41" s="12"/>
      <c r="DL41" s="12"/>
      <c r="DM41" s="13"/>
      <c r="DN41" s="14"/>
      <c r="DP41" s="31"/>
      <c r="DQ41" s="20"/>
      <c r="DR41" s="12"/>
      <c r="DS41" s="12"/>
      <c r="DT41" s="13"/>
      <c r="DU41" s="14"/>
    </row>
    <row r="42" spans="1:125" ht="15.75" thickBot="1" x14ac:dyDescent="0.3">
      <c r="O42" s="31"/>
      <c r="P42" s="18" t="s">
        <v>55</v>
      </c>
      <c r="Q42" s="6">
        <v>27.5</v>
      </c>
      <c r="R42" s="6">
        <v>60</v>
      </c>
      <c r="S42" s="15">
        <v>0.45833333333333331</v>
      </c>
      <c r="T42" s="7">
        <v>2</v>
      </c>
      <c r="V42" s="31"/>
      <c r="W42" s="18" t="s">
        <v>55</v>
      </c>
      <c r="X42" s="6">
        <v>37.5</v>
      </c>
      <c r="Y42" s="6">
        <v>80</v>
      </c>
      <c r="Z42" s="15">
        <v>0.46875</v>
      </c>
      <c r="AA42" s="7">
        <v>3</v>
      </c>
      <c r="AC42" s="43"/>
      <c r="AD42" s="18" t="s">
        <v>55</v>
      </c>
      <c r="AE42" s="6">
        <v>51</v>
      </c>
      <c r="AF42" s="6">
        <v>100</v>
      </c>
      <c r="AG42" s="15">
        <v>0.51</v>
      </c>
      <c r="AH42" s="7">
        <v>4</v>
      </c>
      <c r="AJ42" s="31"/>
      <c r="AK42" s="18" t="s">
        <v>55</v>
      </c>
      <c r="AL42" s="6">
        <v>58</v>
      </c>
      <c r="AM42" s="6">
        <v>120</v>
      </c>
      <c r="AN42" s="15">
        <v>0.48333333333333334</v>
      </c>
      <c r="AO42" s="7">
        <v>4</v>
      </c>
      <c r="AQ42" s="43"/>
      <c r="AR42" s="18" t="s">
        <v>55</v>
      </c>
      <c r="AS42" s="6">
        <v>67.5</v>
      </c>
      <c r="AT42" s="6">
        <v>140</v>
      </c>
      <c r="AU42" s="15">
        <v>0.48214285714285715</v>
      </c>
      <c r="AV42" s="7">
        <v>5</v>
      </c>
      <c r="AX42" s="43"/>
      <c r="AY42" s="18" t="s">
        <v>55</v>
      </c>
      <c r="AZ42" s="6">
        <v>76.5</v>
      </c>
      <c r="BA42" s="6">
        <v>160</v>
      </c>
      <c r="BB42" s="15">
        <v>0.47812500000000002</v>
      </c>
      <c r="BC42" s="7">
        <v>7</v>
      </c>
      <c r="BE42" s="31"/>
      <c r="BF42" s="18" t="s">
        <v>55</v>
      </c>
      <c r="BG42" s="6">
        <v>89.5</v>
      </c>
      <c r="BH42" s="6">
        <v>180</v>
      </c>
      <c r="BI42" s="15">
        <v>0.49722222222222223</v>
      </c>
      <c r="BJ42" s="7">
        <v>9</v>
      </c>
      <c r="BL42" s="31"/>
      <c r="BM42" s="18" t="s">
        <v>55</v>
      </c>
      <c r="BN42" s="6">
        <v>99</v>
      </c>
      <c r="BO42" s="6">
        <v>200</v>
      </c>
      <c r="BP42" s="15">
        <v>0.495</v>
      </c>
      <c r="BQ42" s="7">
        <v>9</v>
      </c>
      <c r="BS42" s="43"/>
      <c r="BT42" s="18" t="s">
        <v>55</v>
      </c>
      <c r="BU42" s="6">
        <v>110</v>
      </c>
      <c r="BV42" s="6">
        <v>220</v>
      </c>
      <c r="BW42" s="15">
        <v>0.5</v>
      </c>
      <c r="BX42" s="7">
        <v>9</v>
      </c>
      <c r="BZ42" s="31"/>
      <c r="CA42" s="18" t="s">
        <v>55</v>
      </c>
      <c r="CB42" s="6">
        <v>118</v>
      </c>
      <c r="CC42" s="6">
        <v>240</v>
      </c>
      <c r="CD42" s="15">
        <v>0.49166666666666664</v>
      </c>
      <c r="CE42" s="7">
        <v>9</v>
      </c>
      <c r="CG42" s="31"/>
      <c r="CH42" s="18" t="s">
        <v>55</v>
      </c>
      <c r="CI42" s="6">
        <v>127</v>
      </c>
      <c r="CJ42" s="6">
        <v>260</v>
      </c>
      <c r="CK42" s="15">
        <v>0.48846153846153845</v>
      </c>
      <c r="CL42" s="7">
        <v>9</v>
      </c>
      <c r="CN42" s="31"/>
      <c r="CO42" s="18" t="s">
        <v>55</v>
      </c>
      <c r="CP42" s="6">
        <v>140</v>
      </c>
      <c r="CQ42" s="6">
        <v>280</v>
      </c>
      <c r="CR42" s="15">
        <v>0.5</v>
      </c>
      <c r="CS42" s="7">
        <v>11</v>
      </c>
      <c r="CU42" s="31"/>
      <c r="CV42" s="18" t="s">
        <v>55</v>
      </c>
      <c r="CW42" s="6">
        <v>144</v>
      </c>
      <c r="CX42" s="6">
        <v>286</v>
      </c>
      <c r="CY42" s="15">
        <v>0.50349650349650354</v>
      </c>
      <c r="CZ42" s="7">
        <v>12</v>
      </c>
      <c r="DB42" s="31"/>
      <c r="DC42" s="18" t="s">
        <v>55</v>
      </c>
      <c r="DD42" s="6">
        <v>155.5</v>
      </c>
      <c r="DE42" s="6">
        <v>307</v>
      </c>
      <c r="DF42" s="15">
        <v>0.50651465798045603</v>
      </c>
      <c r="DG42" s="7">
        <v>14</v>
      </c>
      <c r="DI42" s="31"/>
      <c r="DJ42" s="18" t="s">
        <v>55</v>
      </c>
      <c r="DK42" s="6">
        <v>157.5</v>
      </c>
      <c r="DL42" s="6">
        <v>309</v>
      </c>
      <c r="DM42" s="15">
        <v>0.50970873786407767</v>
      </c>
      <c r="DN42" s="7">
        <v>15</v>
      </c>
      <c r="DP42" s="31"/>
      <c r="DQ42" s="18" t="s">
        <v>55</v>
      </c>
      <c r="DR42" s="6">
        <v>157.5</v>
      </c>
      <c r="DS42" s="6">
        <v>310</v>
      </c>
      <c r="DT42" s="15">
        <v>0.50806451612903225</v>
      </c>
      <c r="DU42" s="7">
        <v>16</v>
      </c>
    </row>
    <row r="43" spans="1:125" x14ac:dyDescent="0.25">
      <c r="O43" s="43"/>
      <c r="P43" s="43"/>
      <c r="Q43" s="43"/>
      <c r="R43" s="43"/>
      <c r="S43" s="43"/>
      <c r="T43" s="43"/>
      <c r="V43" s="43"/>
      <c r="W43" s="43"/>
      <c r="X43" s="43"/>
      <c r="Y43" s="43"/>
      <c r="Z43" s="43"/>
      <c r="AA43" s="43"/>
      <c r="AC43" s="43"/>
      <c r="AD43" s="43"/>
      <c r="AE43" s="43"/>
      <c r="AF43" s="43"/>
      <c r="AG43" s="43"/>
      <c r="AH43" s="43"/>
      <c r="AJ43" s="31"/>
      <c r="AK43" s="43"/>
      <c r="AL43" s="43"/>
      <c r="AM43" s="43"/>
      <c r="AN43" s="43"/>
      <c r="AO43" s="43"/>
      <c r="AQ43" s="43"/>
      <c r="AR43" s="43"/>
      <c r="AS43" s="43"/>
      <c r="AT43" s="43"/>
      <c r="AU43" s="43"/>
      <c r="AV43" s="43"/>
      <c r="AX43" s="43"/>
      <c r="AY43" s="43"/>
      <c r="AZ43" s="43"/>
      <c r="BA43" s="43"/>
      <c r="BB43" s="43"/>
      <c r="BC43" s="43"/>
      <c r="BE43" s="43"/>
      <c r="BF43" s="43"/>
      <c r="BG43" s="43"/>
      <c r="BH43" s="43"/>
      <c r="BI43" s="43"/>
      <c r="BJ43" s="43"/>
      <c r="BL43" s="43"/>
      <c r="BN43" s="43"/>
      <c r="BO43" s="43"/>
      <c r="BP43" s="43"/>
      <c r="BQ43" s="43"/>
      <c r="BS43" s="43"/>
      <c r="BT43" s="43"/>
      <c r="BU43" s="43"/>
      <c r="BV43" s="43"/>
      <c r="BW43" s="43"/>
      <c r="BX43" s="43"/>
      <c r="BZ43" s="31"/>
      <c r="CA43" s="43"/>
      <c r="CB43" s="43"/>
      <c r="CC43" s="43"/>
      <c r="CD43" s="43"/>
      <c r="CE43" s="43"/>
      <c r="CG43" s="43"/>
      <c r="CH43" s="43"/>
      <c r="CI43" s="43"/>
      <c r="CJ43" s="43"/>
      <c r="CK43" s="43"/>
      <c r="CL43" s="43"/>
      <c r="CN43" s="43"/>
      <c r="CO43" s="43"/>
      <c r="CP43" s="43"/>
      <c r="CQ43" s="43"/>
      <c r="CR43" s="43"/>
      <c r="CS43" s="43"/>
      <c r="CV43" s="43"/>
      <c r="CW43" s="43"/>
      <c r="CX43" s="43"/>
      <c r="CY43" s="43"/>
      <c r="CZ43" s="43"/>
      <c r="DC43" s="43"/>
      <c r="DD43" s="43"/>
      <c r="DE43" s="43"/>
      <c r="DF43" s="43"/>
      <c r="DG43" s="43"/>
      <c r="DI43" s="31"/>
      <c r="DJ43" s="43"/>
      <c r="DK43" s="43"/>
      <c r="DL43" s="43"/>
      <c r="DM43" s="43"/>
      <c r="DN43" s="43"/>
      <c r="DP43" s="43"/>
      <c r="DQ43" s="43"/>
      <c r="DR43" s="43"/>
      <c r="DS43" s="43"/>
      <c r="DT43" s="43"/>
      <c r="DU43" s="43"/>
    </row>
    <row r="44" spans="1:125" ht="19.5" thickBot="1" x14ac:dyDescent="0.35">
      <c r="O44" s="31"/>
      <c r="P44" s="22" t="s">
        <v>228</v>
      </c>
      <c r="Q44" s="21"/>
      <c r="R44" s="21"/>
      <c r="S44" s="21"/>
      <c r="T44" s="21"/>
      <c r="V44" s="43"/>
      <c r="W44" s="22" t="s">
        <v>228</v>
      </c>
      <c r="X44" s="21"/>
      <c r="Y44" s="21"/>
      <c r="Z44" s="21"/>
      <c r="AA44" s="21"/>
      <c r="AC44" s="43"/>
      <c r="AD44" s="22" t="s">
        <v>228</v>
      </c>
      <c r="AE44" s="21"/>
      <c r="AF44" s="21"/>
      <c r="AG44" s="21"/>
      <c r="AH44" s="21"/>
      <c r="AJ44" s="31"/>
      <c r="AK44" s="22" t="s">
        <v>228</v>
      </c>
      <c r="AL44" s="21"/>
      <c r="AM44" s="21"/>
      <c r="AN44" s="21"/>
      <c r="AO44" s="21"/>
      <c r="AQ44" s="31"/>
      <c r="AR44" s="22" t="s">
        <v>228</v>
      </c>
      <c r="AS44" s="21"/>
      <c r="AT44" s="21"/>
      <c r="AU44" s="21"/>
      <c r="AV44" s="21"/>
      <c r="AX44" s="31"/>
      <c r="AY44" s="22" t="s">
        <v>228</v>
      </c>
      <c r="AZ44" s="21"/>
      <c r="BA44" s="21"/>
      <c r="BB44" s="21"/>
      <c r="BC44" s="21"/>
      <c r="BE44" s="31"/>
      <c r="BF44" s="22" t="s">
        <v>228</v>
      </c>
      <c r="BG44" s="21"/>
      <c r="BH44" s="21"/>
      <c r="BI44" s="21"/>
      <c r="BJ44" s="21"/>
      <c r="BL44" s="31"/>
      <c r="BM44" s="22" t="s">
        <v>228</v>
      </c>
      <c r="BN44" s="21"/>
      <c r="BO44" s="21"/>
      <c r="BP44" s="21"/>
      <c r="BQ44" s="21"/>
      <c r="BS44" s="43"/>
      <c r="BT44" s="22" t="s">
        <v>228</v>
      </c>
      <c r="BU44" s="21"/>
      <c r="BV44" s="21"/>
      <c r="BW44" s="21"/>
      <c r="BX44" s="21"/>
      <c r="BZ44" s="31"/>
      <c r="CA44" s="22" t="s">
        <v>228</v>
      </c>
      <c r="CB44" s="21"/>
      <c r="CC44" s="21"/>
      <c r="CD44" s="21"/>
      <c r="CE44" s="21"/>
      <c r="CG44" s="31"/>
      <c r="CH44" s="22" t="s">
        <v>228</v>
      </c>
      <c r="CI44" s="21"/>
      <c r="CJ44" s="21"/>
      <c r="CK44" s="21"/>
      <c r="CL44" s="21"/>
      <c r="CN44" s="31"/>
      <c r="CO44" s="22" t="s">
        <v>228</v>
      </c>
      <c r="CP44" s="21"/>
      <c r="CQ44" s="21"/>
      <c r="CR44" s="21"/>
      <c r="CS44" s="21"/>
      <c r="CU44" s="31"/>
      <c r="CV44" s="22" t="s">
        <v>228</v>
      </c>
      <c r="CW44" s="21"/>
      <c r="CX44" s="21"/>
      <c r="CY44" s="21"/>
      <c r="CZ44" s="21"/>
      <c r="DB44" s="31"/>
      <c r="DC44" s="22" t="s">
        <v>228</v>
      </c>
      <c r="DD44" s="21"/>
      <c r="DE44" s="21"/>
      <c r="DF44" s="21"/>
      <c r="DG44" s="21"/>
      <c r="DI44" s="31"/>
      <c r="DJ44" s="22" t="s">
        <v>228</v>
      </c>
      <c r="DK44" s="21"/>
      <c r="DL44" s="21"/>
      <c r="DM44" s="21"/>
      <c r="DN44" s="21"/>
      <c r="DP44" s="31"/>
      <c r="DQ44" s="22" t="s">
        <v>228</v>
      </c>
      <c r="DR44" s="21"/>
      <c r="DS44" s="21"/>
      <c r="DT44" s="21"/>
      <c r="DU44" s="21"/>
    </row>
    <row r="45" spans="1:125" x14ac:dyDescent="0.25">
      <c r="O45" s="31">
        <v>1</v>
      </c>
      <c r="P45" s="41" t="s">
        <v>187</v>
      </c>
      <c r="Q45" s="42">
        <v>0.6</v>
      </c>
      <c r="R45" s="26">
        <v>12</v>
      </c>
      <c r="S45" s="26">
        <v>20</v>
      </c>
      <c r="T45" s="27">
        <v>2</v>
      </c>
      <c r="V45" s="43">
        <v>1</v>
      </c>
      <c r="W45" s="41" t="s">
        <v>187</v>
      </c>
      <c r="X45" s="42">
        <v>0.55000000000000004</v>
      </c>
      <c r="Y45" s="26">
        <v>22</v>
      </c>
      <c r="Z45" s="26">
        <v>40</v>
      </c>
      <c r="AA45" s="27">
        <v>3</v>
      </c>
      <c r="AC45" s="43">
        <v>1</v>
      </c>
      <c r="AD45" s="41" t="s">
        <v>187</v>
      </c>
      <c r="AE45" s="42">
        <v>0.54166666666666663</v>
      </c>
      <c r="AF45" s="26">
        <v>32.5</v>
      </c>
      <c r="AG45" s="26">
        <v>60</v>
      </c>
      <c r="AH45" s="27">
        <v>4</v>
      </c>
      <c r="AJ45" s="31">
        <v>1</v>
      </c>
      <c r="AK45" s="41" t="s">
        <v>224</v>
      </c>
      <c r="AL45" s="42">
        <v>0.50624999999999998</v>
      </c>
      <c r="AM45" s="26">
        <v>40.5</v>
      </c>
      <c r="AN45" s="26">
        <v>80</v>
      </c>
      <c r="AO45" s="27">
        <v>7</v>
      </c>
      <c r="AQ45" s="31">
        <v>1</v>
      </c>
      <c r="AR45" s="41" t="s">
        <v>224</v>
      </c>
      <c r="AS45" s="42">
        <v>0.54</v>
      </c>
      <c r="AT45" s="26">
        <v>54</v>
      </c>
      <c r="AU45" s="26">
        <v>100</v>
      </c>
      <c r="AV45" s="27">
        <v>9</v>
      </c>
      <c r="AX45" s="31">
        <v>1</v>
      </c>
      <c r="AY45" s="41" t="s">
        <v>224</v>
      </c>
      <c r="AZ45" s="42">
        <v>0.52500000000000002</v>
      </c>
      <c r="BA45" s="26">
        <v>63</v>
      </c>
      <c r="BB45" s="26">
        <v>120</v>
      </c>
      <c r="BC45" s="27">
        <v>10</v>
      </c>
      <c r="BE45" s="31">
        <v>1</v>
      </c>
      <c r="BF45" s="41" t="s">
        <v>224</v>
      </c>
      <c r="BG45" s="42">
        <v>0.55000000000000004</v>
      </c>
      <c r="BH45" s="26">
        <v>77</v>
      </c>
      <c r="BI45" s="26">
        <v>140</v>
      </c>
      <c r="BJ45" s="27">
        <v>10</v>
      </c>
      <c r="BL45" s="31">
        <v>1</v>
      </c>
      <c r="BM45" s="41" t="s">
        <v>224</v>
      </c>
      <c r="BN45" s="42">
        <v>0.52812499999999996</v>
      </c>
      <c r="BO45" s="26">
        <v>84.5</v>
      </c>
      <c r="BP45" s="26">
        <v>160</v>
      </c>
      <c r="BQ45" s="27">
        <v>11</v>
      </c>
      <c r="BS45" s="21">
        <v>1</v>
      </c>
      <c r="BT45" s="47" t="s">
        <v>224</v>
      </c>
      <c r="BU45" s="48">
        <v>0.5083333333333333</v>
      </c>
      <c r="BV45" s="49">
        <v>91.5</v>
      </c>
      <c r="BW45" s="49">
        <v>180</v>
      </c>
      <c r="BX45" s="50">
        <v>12</v>
      </c>
      <c r="BZ45" s="31">
        <v>1</v>
      </c>
      <c r="CA45" s="41" t="s">
        <v>224</v>
      </c>
      <c r="CB45" s="42">
        <v>0.51249999999999996</v>
      </c>
      <c r="CC45" s="26">
        <v>102.5</v>
      </c>
      <c r="CD45" s="26">
        <v>200</v>
      </c>
      <c r="CE45" s="27">
        <v>13</v>
      </c>
      <c r="CG45" s="31">
        <v>1</v>
      </c>
      <c r="CH45" s="41" t="s">
        <v>224</v>
      </c>
      <c r="CI45" s="42">
        <v>0.50681818181818183</v>
      </c>
      <c r="CJ45" s="26">
        <v>111.5</v>
      </c>
      <c r="CK45" s="26">
        <v>220</v>
      </c>
      <c r="CL45" s="27">
        <v>13</v>
      </c>
      <c r="CN45" s="31">
        <v>1</v>
      </c>
      <c r="CO45" s="41" t="s">
        <v>224</v>
      </c>
      <c r="CP45" s="42">
        <v>0.49375000000000002</v>
      </c>
      <c r="CQ45" s="26">
        <v>118.5</v>
      </c>
      <c r="CR45" s="26">
        <v>240</v>
      </c>
      <c r="CS45" s="27">
        <v>14</v>
      </c>
      <c r="CU45" s="31">
        <v>1</v>
      </c>
      <c r="CV45" s="41" t="s">
        <v>224</v>
      </c>
      <c r="CW45" s="42">
        <v>0.49390243902439024</v>
      </c>
      <c r="CX45" s="26">
        <v>121.5</v>
      </c>
      <c r="CY45" s="26">
        <v>246</v>
      </c>
      <c r="CZ45" s="27">
        <v>15</v>
      </c>
      <c r="DB45" s="31">
        <v>1</v>
      </c>
      <c r="DC45" s="41" t="s">
        <v>187</v>
      </c>
      <c r="DD45" s="42">
        <v>0.50187265917602997</v>
      </c>
      <c r="DE45" s="26">
        <v>134</v>
      </c>
      <c r="DF45" s="26">
        <v>267</v>
      </c>
      <c r="DG45" s="27">
        <v>17</v>
      </c>
      <c r="DI45" s="31">
        <v>1</v>
      </c>
      <c r="DJ45" s="41" t="s">
        <v>187</v>
      </c>
      <c r="DK45" s="42">
        <v>0.5018587360594795</v>
      </c>
      <c r="DL45" s="26">
        <v>135</v>
      </c>
      <c r="DM45" s="26">
        <v>269</v>
      </c>
      <c r="DN45" s="27">
        <v>18</v>
      </c>
      <c r="DP45" s="31">
        <v>1</v>
      </c>
      <c r="DQ45" s="41" t="s">
        <v>187</v>
      </c>
      <c r="DR45" s="42">
        <v>0.50370370370370365</v>
      </c>
      <c r="DS45" s="26">
        <v>136</v>
      </c>
      <c r="DT45" s="26">
        <v>270</v>
      </c>
      <c r="DU45" s="27">
        <v>19</v>
      </c>
    </row>
    <row r="46" spans="1:125" ht="15.75" thickBot="1" x14ac:dyDescent="0.3">
      <c r="O46" s="31">
        <v>2</v>
      </c>
      <c r="P46" s="18" t="s">
        <v>224</v>
      </c>
      <c r="Q46" s="15">
        <v>0.35</v>
      </c>
      <c r="R46" s="6">
        <v>7</v>
      </c>
      <c r="S46" s="6">
        <v>20</v>
      </c>
      <c r="T46" s="7">
        <v>1</v>
      </c>
      <c r="V46" s="43">
        <v>2</v>
      </c>
      <c r="W46" s="18" t="s">
        <v>224</v>
      </c>
      <c r="X46" s="15">
        <v>0.42499999999999999</v>
      </c>
      <c r="Y46" s="6">
        <v>17</v>
      </c>
      <c r="Z46" s="6">
        <v>40</v>
      </c>
      <c r="AA46" s="7">
        <v>3</v>
      </c>
      <c r="AC46" s="43">
        <v>2</v>
      </c>
      <c r="AD46" s="18" t="s">
        <v>224</v>
      </c>
      <c r="AE46" s="15">
        <v>0.47499999999999998</v>
      </c>
      <c r="AF46" s="6">
        <v>28.5</v>
      </c>
      <c r="AG46" s="6">
        <v>60</v>
      </c>
      <c r="AH46" s="7">
        <v>5</v>
      </c>
      <c r="AJ46" s="31">
        <v>2</v>
      </c>
      <c r="AK46" s="18" t="s">
        <v>187</v>
      </c>
      <c r="AL46" s="15">
        <v>0.48125000000000001</v>
      </c>
      <c r="AM46" s="6">
        <v>38.5</v>
      </c>
      <c r="AN46" s="6">
        <v>80</v>
      </c>
      <c r="AO46" s="7">
        <v>5</v>
      </c>
      <c r="AQ46" s="31">
        <v>2</v>
      </c>
      <c r="AR46" s="18" t="s">
        <v>187</v>
      </c>
      <c r="AS46" s="15">
        <v>0.49</v>
      </c>
      <c r="AT46" s="6">
        <v>49</v>
      </c>
      <c r="AU46" s="6">
        <v>100</v>
      </c>
      <c r="AV46" s="7">
        <v>5</v>
      </c>
      <c r="AX46" s="31">
        <v>2</v>
      </c>
      <c r="AY46" s="18" t="s">
        <v>187</v>
      </c>
      <c r="AZ46" s="15">
        <v>0.48333333333333334</v>
      </c>
      <c r="BA46" s="6">
        <v>58</v>
      </c>
      <c r="BB46" s="6">
        <v>120</v>
      </c>
      <c r="BC46" s="7">
        <v>6</v>
      </c>
      <c r="BE46" s="31">
        <v>2</v>
      </c>
      <c r="BF46" s="18" t="s">
        <v>187</v>
      </c>
      <c r="BG46" s="15">
        <v>0.51428571428571423</v>
      </c>
      <c r="BH46" s="6">
        <v>72</v>
      </c>
      <c r="BI46" s="6">
        <v>140</v>
      </c>
      <c r="BJ46" s="7">
        <v>7</v>
      </c>
      <c r="BL46" s="31">
        <v>2</v>
      </c>
      <c r="BM46" s="18" t="s">
        <v>187</v>
      </c>
      <c r="BN46" s="15">
        <v>0.49687500000000001</v>
      </c>
      <c r="BO46" s="6">
        <v>79.5</v>
      </c>
      <c r="BP46" s="6">
        <v>160</v>
      </c>
      <c r="BQ46" s="7">
        <v>8</v>
      </c>
      <c r="BS46" s="21">
        <v>2</v>
      </c>
      <c r="BT46" s="51" t="s">
        <v>187</v>
      </c>
      <c r="BU46" s="52">
        <v>0.49166666666666664</v>
      </c>
      <c r="BV46" s="53">
        <v>88.5</v>
      </c>
      <c r="BW46" s="53">
        <v>180</v>
      </c>
      <c r="BX46" s="54">
        <v>9</v>
      </c>
      <c r="BZ46" s="31">
        <v>2</v>
      </c>
      <c r="CA46" s="18" t="s">
        <v>187</v>
      </c>
      <c r="CB46" s="15">
        <v>0.48249999999999998</v>
      </c>
      <c r="CC46" s="6">
        <v>96.5</v>
      </c>
      <c r="CD46" s="6">
        <v>200</v>
      </c>
      <c r="CE46" s="7">
        <v>10</v>
      </c>
      <c r="CG46" s="31">
        <v>2</v>
      </c>
      <c r="CH46" s="18" t="s">
        <v>187</v>
      </c>
      <c r="CI46" s="15">
        <v>0.47499999999999998</v>
      </c>
      <c r="CJ46" s="6">
        <v>104.5</v>
      </c>
      <c r="CK46" s="6">
        <v>220</v>
      </c>
      <c r="CL46" s="7">
        <v>11</v>
      </c>
      <c r="CN46" s="31">
        <v>2</v>
      </c>
      <c r="CO46" s="18" t="s">
        <v>187</v>
      </c>
      <c r="CP46" s="15">
        <v>0.48541666666666666</v>
      </c>
      <c r="CQ46" s="6">
        <v>116.5</v>
      </c>
      <c r="CR46" s="6">
        <v>240</v>
      </c>
      <c r="CS46" s="7">
        <v>12</v>
      </c>
      <c r="CU46" s="31">
        <v>2</v>
      </c>
      <c r="CV46" s="18" t="s">
        <v>187</v>
      </c>
      <c r="CW46" s="15">
        <v>0.48983739837398371</v>
      </c>
      <c r="CX46" s="6">
        <v>120.5</v>
      </c>
      <c r="CY46" s="6">
        <v>246</v>
      </c>
      <c r="CZ46" s="7">
        <v>14</v>
      </c>
      <c r="DB46" s="31">
        <v>2</v>
      </c>
      <c r="DC46" s="17" t="s">
        <v>224</v>
      </c>
      <c r="DD46" s="11">
        <v>0.50187265917602997</v>
      </c>
      <c r="DE46" s="4">
        <v>134</v>
      </c>
      <c r="DF46" s="4">
        <v>267</v>
      </c>
      <c r="DG46" s="5">
        <v>16</v>
      </c>
      <c r="DI46" s="31">
        <v>2</v>
      </c>
      <c r="DJ46" s="17" t="s">
        <v>224</v>
      </c>
      <c r="DK46" s="11">
        <v>0.5018587360594795</v>
      </c>
      <c r="DL46" s="4">
        <v>135</v>
      </c>
      <c r="DM46" s="4">
        <v>269</v>
      </c>
      <c r="DN46" s="5">
        <v>16</v>
      </c>
      <c r="DP46" s="31">
        <v>2</v>
      </c>
      <c r="DQ46" s="17" t="s">
        <v>224</v>
      </c>
      <c r="DR46" s="11">
        <v>0.50370370370370365</v>
      </c>
      <c r="DS46" s="4">
        <v>136</v>
      </c>
      <c r="DT46" s="4">
        <v>270</v>
      </c>
      <c r="DU46" s="5">
        <v>17</v>
      </c>
    </row>
    <row r="47" spans="1:125" ht="15.75" thickBot="1" x14ac:dyDescent="0.3">
      <c r="DB47" s="31">
        <v>3</v>
      </c>
      <c r="DC47" s="18" t="s">
        <v>550</v>
      </c>
      <c r="DD47" s="6">
        <v>113</v>
      </c>
      <c r="DE47" s="6">
        <v>261</v>
      </c>
      <c r="DF47" s="15">
        <v>0.43295019157088122</v>
      </c>
      <c r="DG47" s="7">
        <v>10</v>
      </c>
      <c r="DI47" s="31">
        <v>3</v>
      </c>
      <c r="DJ47" s="70" t="s">
        <v>550</v>
      </c>
      <c r="DK47" s="6">
        <v>113</v>
      </c>
      <c r="DL47" s="6">
        <v>263</v>
      </c>
      <c r="DM47" s="15">
        <v>0.42965779467680609</v>
      </c>
      <c r="DN47" s="7">
        <v>10</v>
      </c>
      <c r="DP47" s="31">
        <v>3</v>
      </c>
      <c r="DQ47" s="70" t="s">
        <v>89</v>
      </c>
      <c r="DR47" s="15">
        <v>0.42803030303030304</v>
      </c>
      <c r="DS47" s="6">
        <v>113</v>
      </c>
      <c r="DT47" s="6">
        <v>264</v>
      </c>
      <c r="DU47" s="7">
        <v>10</v>
      </c>
    </row>
  </sheetData>
  <sortState ref="AK45:AO46">
    <sortCondition descending="1" ref="AL45:AL46"/>
  </sortState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7"/>
  <sheetViews>
    <sheetView zoomScaleNormal="100" workbookViewId="0"/>
  </sheetViews>
  <sheetFormatPr defaultColWidth="8.85546875" defaultRowHeight="15" x14ac:dyDescent="0.25"/>
  <cols>
    <col min="1" max="1" width="3" bestFit="1" customWidth="1"/>
    <col min="2" max="2" width="11.42578125" bestFit="1" customWidth="1"/>
    <col min="3" max="3" width="2" bestFit="1" customWidth="1"/>
    <col min="4" max="4" width="11.28515625" bestFit="1" customWidth="1"/>
    <col min="5" max="5" width="3" bestFit="1" customWidth="1"/>
    <col min="6" max="6" width="11.7109375" bestFit="1" customWidth="1"/>
    <col min="7" max="7" width="3" bestFit="1" customWidth="1"/>
    <col min="8" max="8" width="11.85546875" bestFit="1" customWidth="1"/>
    <col min="9" max="9" width="2" bestFit="1" customWidth="1"/>
    <col min="10" max="10" width="12" bestFit="1" customWidth="1"/>
    <col min="11" max="11" width="3" bestFit="1" customWidth="1"/>
    <col min="12" max="12" width="11.85546875" bestFit="1" customWidth="1"/>
    <col min="13" max="13" width="2" bestFit="1" customWidth="1"/>
    <col min="14" max="14" width="12" bestFit="1" customWidth="1"/>
    <col min="15" max="15" width="3" bestFit="1" customWidth="1"/>
    <col min="16" max="16" width="12.42578125" bestFit="1" customWidth="1"/>
    <col min="17" max="17" width="2" bestFit="1" customWidth="1"/>
    <col min="18" max="18" width="11.42578125" bestFit="1" customWidth="1"/>
    <col min="19" max="19" width="3" bestFit="1" customWidth="1"/>
    <col min="20" max="20" width="12.28515625" bestFit="1" customWidth="1"/>
    <col min="21" max="21" width="3" bestFit="1" customWidth="1"/>
    <col min="22" max="22" width="12" bestFit="1" customWidth="1"/>
    <col min="23" max="23" width="3" bestFit="1" customWidth="1"/>
    <col min="24" max="24" width="10.85546875" bestFit="1" customWidth="1"/>
    <col min="25" max="25" width="3" bestFit="1" customWidth="1"/>
    <col min="26" max="26" width="11.42578125" style="3" bestFit="1" customWidth="1"/>
    <col min="27" max="27" width="3" bestFit="1" customWidth="1"/>
    <col min="28" max="28" width="12" bestFit="1" customWidth="1"/>
    <col min="29" max="29" width="3" bestFit="1" customWidth="1"/>
    <col min="30" max="30" width="10.140625" bestFit="1" customWidth="1"/>
    <col min="31" max="31" width="3" bestFit="1" customWidth="1"/>
    <col min="32" max="32" width="9.85546875" bestFit="1" customWidth="1"/>
    <col min="33" max="33" width="2" bestFit="1" customWidth="1"/>
    <col min="34" max="34" width="11.42578125" bestFit="1" customWidth="1"/>
    <col min="35" max="35" width="2" bestFit="1" customWidth="1"/>
    <col min="36" max="36" width="10.5703125" style="3" bestFit="1" customWidth="1"/>
    <col min="37" max="37" width="3" bestFit="1" customWidth="1"/>
    <col min="38" max="38" width="9.85546875" bestFit="1" customWidth="1"/>
    <col min="39" max="39" width="3" bestFit="1" customWidth="1"/>
    <col min="40" max="40" width="9.85546875" bestFit="1" customWidth="1"/>
  </cols>
  <sheetData>
    <row r="1" spans="1:40" s="2" customFormat="1" x14ac:dyDescent="0.25">
      <c r="B1" s="2" t="s">
        <v>37</v>
      </c>
      <c r="D1" s="2" t="s">
        <v>38</v>
      </c>
      <c r="F1" s="2" t="s">
        <v>39</v>
      </c>
      <c r="H1" s="2" t="s">
        <v>40</v>
      </c>
      <c r="J1" s="2" t="s">
        <v>41</v>
      </c>
      <c r="L1" s="2" t="s">
        <v>42</v>
      </c>
      <c r="N1" s="2" t="s">
        <v>43</v>
      </c>
      <c r="P1" s="2" t="s">
        <v>44</v>
      </c>
      <c r="R1" s="2" t="s">
        <v>45</v>
      </c>
      <c r="T1" s="2" t="s">
        <v>46</v>
      </c>
      <c r="V1" s="2" t="s">
        <v>47</v>
      </c>
      <c r="X1" s="2" t="s">
        <v>48</v>
      </c>
      <c r="Z1" s="2" t="s">
        <v>49</v>
      </c>
      <c r="AB1" s="2" t="s">
        <v>50</v>
      </c>
      <c r="AD1" s="2" t="s">
        <v>51</v>
      </c>
      <c r="AF1" s="2" t="s">
        <v>523</v>
      </c>
      <c r="AH1" s="2" t="s">
        <v>52</v>
      </c>
      <c r="AJ1" s="2" t="s">
        <v>539</v>
      </c>
      <c r="AL1" s="2" t="s">
        <v>540</v>
      </c>
      <c r="AN1" s="2" t="s">
        <v>53</v>
      </c>
    </row>
    <row r="2" spans="1:40" x14ac:dyDescent="0.25">
      <c r="B2" s="4" t="s">
        <v>110</v>
      </c>
      <c r="D2" s="4" t="s">
        <v>110</v>
      </c>
      <c r="F2" s="4" t="s">
        <v>208</v>
      </c>
      <c r="H2" s="4" t="s">
        <v>259</v>
      </c>
      <c r="J2" s="4" t="s">
        <v>287</v>
      </c>
      <c r="L2" s="4" t="s">
        <v>303</v>
      </c>
      <c r="N2" s="4" t="s">
        <v>324</v>
      </c>
      <c r="P2" s="4" t="s">
        <v>169</v>
      </c>
      <c r="R2" s="4" t="s">
        <v>391</v>
      </c>
      <c r="T2" s="4" t="s">
        <v>169</v>
      </c>
      <c r="V2" s="4" t="s">
        <v>428</v>
      </c>
      <c r="X2" s="4" t="s">
        <v>453</v>
      </c>
      <c r="Z2" s="4" t="s">
        <v>481</v>
      </c>
      <c r="AB2" s="4" t="s">
        <v>500</v>
      </c>
      <c r="AD2" s="4" t="s">
        <v>488</v>
      </c>
      <c r="AF2" s="4" t="s">
        <v>123</v>
      </c>
      <c r="AH2" s="55" t="s">
        <v>500</v>
      </c>
      <c r="AJ2" s="4" t="s">
        <v>259</v>
      </c>
      <c r="AL2" s="55" t="s">
        <v>544</v>
      </c>
      <c r="AN2" s="4" t="s">
        <v>132</v>
      </c>
    </row>
    <row r="3" spans="1:40" x14ac:dyDescent="0.25">
      <c r="B3" s="4" t="s">
        <v>110</v>
      </c>
      <c r="D3" s="4" t="s">
        <v>110</v>
      </c>
      <c r="F3" s="4" t="s">
        <v>208</v>
      </c>
      <c r="H3" s="4" t="s">
        <v>251</v>
      </c>
      <c r="J3" s="4" t="s">
        <v>287</v>
      </c>
      <c r="L3" s="4" t="s">
        <v>303</v>
      </c>
      <c r="N3" s="4" t="s">
        <v>324</v>
      </c>
      <c r="P3" s="4" t="s">
        <v>367</v>
      </c>
      <c r="R3" s="4" t="s">
        <v>391</v>
      </c>
      <c r="T3" s="4" t="s">
        <v>411</v>
      </c>
      <c r="V3" s="4" t="s">
        <v>428</v>
      </c>
      <c r="X3" s="4" t="s">
        <v>453</v>
      </c>
      <c r="Z3" s="4" t="s">
        <v>481</v>
      </c>
      <c r="AB3" s="4" t="s">
        <v>510</v>
      </c>
      <c r="AD3" s="4" t="s">
        <v>488</v>
      </c>
      <c r="AF3" s="4" t="s">
        <v>123</v>
      </c>
      <c r="AH3" s="55" t="s">
        <v>500</v>
      </c>
      <c r="AJ3" s="4" t="s">
        <v>259</v>
      </c>
      <c r="AL3" s="55" t="s">
        <v>544</v>
      </c>
      <c r="AN3" s="4" t="s">
        <v>132</v>
      </c>
    </row>
    <row r="4" spans="1:40" x14ac:dyDescent="0.25">
      <c r="B4" s="4" t="s">
        <v>110</v>
      </c>
      <c r="D4" s="4" t="s">
        <v>110</v>
      </c>
      <c r="F4" s="4" t="s">
        <v>208</v>
      </c>
      <c r="H4" s="4" t="s">
        <v>251</v>
      </c>
      <c r="J4" s="4" t="s">
        <v>287</v>
      </c>
      <c r="L4" s="4" t="s">
        <v>303</v>
      </c>
      <c r="N4" s="4" t="s">
        <v>324</v>
      </c>
      <c r="P4" s="4" t="s">
        <v>367</v>
      </c>
      <c r="R4" s="4" t="s">
        <v>391</v>
      </c>
      <c r="T4" s="4" t="s">
        <v>414</v>
      </c>
      <c r="V4" s="4" t="s">
        <v>428</v>
      </c>
      <c r="X4" s="4" t="s">
        <v>458</v>
      </c>
      <c r="Z4" s="4" t="s">
        <v>481</v>
      </c>
      <c r="AB4" s="4" t="s">
        <v>510</v>
      </c>
      <c r="AD4" s="4" t="s">
        <v>488</v>
      </c>
      <c r="AF4" s="4" t="s">
        <v>123</v>
      </c>
      <c r="AH4" s="55" t="s">
        <v>266</v>
      </c>
      <c r="AJ4" s="4" t="s">
        <v>167</v>
      </c>
      <c r="AL4" s="55" t="s">
        <v>544</v>
      </c>
      <c r="AN4" s="55" t="s">
        <v>132</v>
      </c>
    </row>
    <row r="5" spans="1:40" x14ac:dyDescent="0.25">
      <c r="B5" s="4" t="s">
        <v>110</v>
      </c>
      <c r="D5" s="4" t="s">
        <v>110</v>
      </c>
      <c r="F5" s="4" t="s">
        <v>200</v>
      </c>
      <c r="H5" s="4" t="s">
        <v>251</v>
      </c>
      <c r="J5" s="4" t="s">
        <v>266</v>
      </c>
      <c r="L5" s="4" t="s">
        <v>303</v>
      </c>
      <c r="N5" s="4" t="s">
        <v>324</v>
      </c>
      <c r="P5" s="4" t="s">
        <v>367</v>
      </c>
      <c r="R5" s="4" t="s">
        <v>377</v>
      </c>
      <c r="T5" s="4" t="s">
        <v>414</v>
      </c>
      <c r="V5" s="4" t="s">
        <v>424</v>
      </c>
      <c r="X5" s="4" t="s">
        <v>458</v>
      </c>
      <c r="Z5" s="4" t="s">
        <v>481</v>
      </c>
      <c r="AB5" s="4" t="s">
        <v>510</v>
      </c>
      <c r="AD5" s="4" t="s">
        <v>520</v>
      </c>
      <c r="AF5" s="4" t="s">
        <v>123</v>
      </c>
      <c r="AH5" s="55" t="s">
        <v>266</v>
      </c>
      <c r="AJ5" s="4" t="s">
        <v>167</v>
      </c>
      <c r="AL5" s="55" t="s">
        <v>544</v>
      </c>
      <c r="AN5" s="55" t="s">
        <v>132</v>
      </c>
    </row>
    <row r="6" spans="1:40" x14ac:dyDescent="0.25">
      <c r="B6" s="4" t="s">
        <v>110</v>
      </c>
      <c r="D6" s="4" t="s">
        <v>110</v>
      </c>
      <c r="F6" s="4" t="s">
        <v>200</v>
      </c>
      <c r="H6" s="4" t="s">
        <v>251</v>
      </c>
      <c r="J6" s="4" t="s">
        <v>275</v>
      </c>
      <c r="L6" s="4" t="s">
        <v>303</v>
      </c>
      <c r="N6" s="4" t="s">
        <v>324</v>
      </c>
      <c r="P6" s="4" t="s">
        <v>367</v>
      </c>
      <c r="R6" s="4" t="s">
        <v>377</v>
      </c>
      <c r="T6" s="4" t="s">
        <v>414</v>
      </c>
      <c r="V6" s="4" t="s">
        <v>424</v>
      </c>
      <c r="X6" s="4" t="s">
        <v>458</v>
      </c>
      <c r="Z6" s="4" t="s">
        <v>481</v>
      </c>
      <c r="AB6" s="4" t="s">
        <v>510</v>
      </c>
      <c r="AD6" s="4" t="s">
        <v>520</v>
      </c>
      <c r="AF6" s="4" t="s">
        <v>123</v>
      </c>
      <c r="AH6" s="55" t="s">
        <v>246</v>
      </c>
      <c r="AJ6" s="4" t="s">
        <v>132</v>
      </c>
      <c r="AL6" s="55" t="s">
        <v>544</v>
      </c>
      <c r="AN6" s="4" t="s">
        <v>132</v>
      </c>
    </row>
    <row r="7" spans="1:40" x14ac:dyDescent="0.25">
      <c r="B7" s="4" t="s">
        <v>110</v>
      </c>
      <c r="D7" s="4" t="s">
        <v>110</v>
      </c>
      <c r="F7" s="4" t="s">
        <v>214</v>
      </c>
      <c r="H7" s="4" t="s">
        <v>162</v>
      </c>
      <c r="J7" s="4" t="s">
        <v>282</v>
      </c>
      <c r="L7" s="4" t="s">
        <v>303</v>
      </c>
      <c r="N7" s="4" t="s">
        <v>324</v>
      </c>
      <c r="P7" s="4" t="s">
        <v>365</v>
      </c>
      <c r="R7" s="4" t="s">
        <v>377</v>
      </c>
      <c r="T7" s="4" t="s">
        <v>399</v>
      </c>
      <c r="V7" s="4" t="s">
        <v>424</v>
      </c>
      <c r="X7" s="4" t="s">
        <v>458</v>
      </c>
      <c r="Z7" s="4" t="s">
        <v>481</v>
      </c>
      <c r="AB7" s="4" t="s">
        <v>510</v>
      </c>
      <c r="AD7" s="4" t="s">
        <v>520</v>
      </c>
      <c r="AF7" s="4" t="s">
        <v>487</v>
      </c>
      <c r="AH7" s="55" t="s">
        <v>163</v>
      </c>
      <c r="AJ7" s="55" t="s">
        <v>333</v>
      </c>
      <c r="AL7" s="55" t="s">
        <v>544</v>
      </c>
      <c r="AN7" s="4" t="s">
        <v>132</v>
      </c>
    </row>
    <row r="8" spans="1:40" x14ac:dyDescent="0.25">
      <c r="B8" s="4" t="s">
        <v>110</v>
      </c>
      <c r="D8" s="4" t="s">
        <v>166</v>
      </c>
      <c r="F8" s="4" t="s">
        <v>137</v>
      </c>
      <c r="H8" s="4" t="s">
        <v>256</v>
      </c>
      <c r="J8" s="4" t="s">
        <v>282</v>
      </c>
      <c r="L8" s="4" t="s">
        <v>303</v>
      </c>
      <c r="M8">
        <v>7</v>
      </c>
      <c r="N8" s="4" t="s">
        <v>324</v>
      </c>
      <c r="P8" s="4" t="s">
        <v>282</v>
      </c>
      <c r="R8" s="4" t="s">
        <v>380</v>
      </c>
      <c r="T8" s="4" t="s">
        <v>408</v>
      </c>
      <c r="V8" s="4" t="s">
        <v>424</v>
      </c>
      <c r="X8" s="4" t="s">
        <v>458</v>
      </c>
      <c r="Z8" s="4" t="s">
        <v>481</v>
      </c>
      <c r="AB8" s="4" t="s">
        <v>503</v>
      </c>
      <c r="AD8" s="4" t="s">
        <v>515</v>
      </c>
      <c r="AF8" s="4" t="s">
        <v>525</v>
      </c>
      <c r="AH8" s="55" t="s">
        <v>530</v>
      </c>
      <c r="AJ8" s="4" t="s">
        <v>333</v>
      </c>
      <c r="AL8" s="55" t="s">
        <v>544</v>
      </c>
      <c r="AN8" s="4" t="s">
        <v>132</v>
      </c>
    </row>
    <row r="9" spans="1:40" x14ac:dyDescent="0.25">
      <c r="B9" s="4" t="s">
        <v>110</v>
      </c>
      <c r="D9" s="4" t="s">
        <v>166</v>
      </c>
      <c r="F9" s="4" t="s">
        <v>209</v>
      </c>
      <c r="H9" s="4" t="s">
        <v>234</v>
      </c>
      <c r="J9" s="4" t="s">
        <v>282</v>
      </c>
      <c r="L9" s="4" t="s">
        <v>303</v>
      </c>
      <c r="N9" s="4" t="s">
        <v>336</v>
      </c>
      <c r="P9" s="4" t="s">
        <v>347</v>
      </c>
      <c r="R9" s="4" t="s">
        <v>380</v>
      </c>
      <c r="T9" s="4" t="s">
        <v>408</v>
      </c>
      <c r="V9" s="4" t="s">
        <v>424</v>
      </c>
      <c r="X9" s="4" t="s">
        <v>458</v>
      </c>
      <c r="Y9">
        <v>8</v>
      </c>
      <c r="Z9" s="4" t="s">
        <v>481</v>
      </c>
      <c r="AB9" s="4" t="s">
        <v>503</v>
      </c>
      <c r="AD9" s="4" t="s">
        <v>515</v>
      </c>
      <c r="AF9" s="4" t="s">
        <v>525</v>
      </c>
      <c r="AH9" s="55" t="s">
        <v>530</v>
      </c>
      <c r="AJ9" s="4" t="s">
        <v>333</v>
      </c>
      <c r="AL9" s="55" t="s">
        <v>544</v>
      </c>
      <c r="AN9" s="4" t="s">
        <v>132</v>
      </c>
    </row>
    <row r="10" spans="1:40" x14ac:dyDescent="0.25">
      <c r="B10" s="4" t="s">
        <v>110</v>
      </c>
      <c r="D10" s="4" t="s">
        <v>169</v>
      </c>
      <c r="F10" s="4" t="s">
        <v>209</v>
      </c>
      <c r="H10" s="4" t="s">
        <v>233</v>
      </c>
      <c r="J10" s="4" t="s">
        <v>176</v>
      </c>
      <c r="L10" s="4" t="s">
        <v>303</v>
      </c>
      <c r="N10" s="4" t="s">
        <v>336</v>
      </c>
      <c r="P10" s="4" t="s">
        <v>370</v>
      </c>
      <c r="R10" s="4" t="s">
        <v>380</v>
      </c>
      <c r="T10" s="4" t="s">
        <v>408</v>
      </c>
      <c r="U10">
        <v>6</v>
      </c>
      <c r="V10" s="4" t="s">
        <v>424</v>
      </c>
      <c r="X10" s="4" t="s">
        <v>458</v>
      </c>
      <c r="Z10" s="4" t="s">
        <v>488</v>
      </c>
      <c r="AB10" s="4" t="s">
        <v>503</v>
      </c>
      <c r="AD10" s="4" t="s">
        <v>515</v>
      </c>
      <c r="AF10" s="4" t="s">
        <v>525</v>
      </c>
      <c r="AH10" s="55" t="s">
        <v>530</v>
      </c>
      <c r="AJ10" s="4" t="s">
        <v>333</v>
      </c>
      <c r="AL10" s="55" t="s">
        <v>544</v>
      </c>
      <c r="AN10" s="4" t="s">
        <v>132</v>
      </c>
    </row>
    <row r="11" spans="1:40" x14ac:dyDescent="0.25">
      <c r="A11">
        <v>10</v>
      </c>
      <c r="B11" s="4" t="s">
        <v>110</v>
      </c>
      <c r="D11" s="4" t="s">
        <v>152</v>
      </c>
      <c r="F11" s="4" t="s">
        <v>209</v>
      </c>
      <c r="H11" s="4" t="s">
        <v>233</v>
      </c>
      <c r="J11" s="4" t="s">
        <v>176</v>
      </c>
      <c r="L11" s="4" t="s">
        <v>303</v>
      </c>
      <c r="N11" s="4" t="s">
        <v>336</v>
      </c>
      <c r="P11" s="4" t="s">
        <v>370</v>
      </c>
      <c r="R11" s="4" t="s">
        <v>380</v>
      </c>
      <c r="T11" s="4" t="s">
        <v>408</v>
      </c>
      <c r="V11" s="4" t="s">
        <v>431</v>
      </c>
      <c r="X11" s="4" t="s">
        <v>458</v>
      </c>
      <c r="Z11" s="4" t="s">
        <v>486</v>
      </c>
      <c r="AB11" s="4" t="s">
        <v>279</v>
      </c>
      <c r="AD11" s="4" t="s">
        <v>515</v>
      </c>
      <c r="AF11" s="4" t="s">
        <v>525</v>
      </c>
      <c r="AH11" s="55" t="s">
        <v>530</v>
      </c>
      <c r="AJ11" s="4" t="s">
        <v>542</v>
      </c>
      <c r="AL11" s="55" t="s">
        <v>544</v>
      </c>
      <c r="AN11" s="4" t="s">
        <v>132</v>
      </c>
    </row>
    <row r="12" spans="1:40" x14ac:dyDescent="0.25">
      <c r="B12" s="4" t="s">
        <v>115</v>
      </c>
      <c r="D12" s="4" t="s">
        <v>173</v>
      </c>
      <c r="F12" s="4" t="s">
        <v>209</v>
      </c>
      <c r="H12" s="4" t="s">
        <v>246</v>
      </c>
      <c r="J12" s="4" t="s">
        <v>176</v>
      </c>
      <c r="L12" s="4" t="s">
        <v>303</v>
      </c>
      <c r="N12" s="4" t="s">
        <v>336</v>
      </c>
      <c r="P12" s="4" t="s">
        <v>363</v>
      </c>
      <c r="R12" s="4" t="s">
        <v>380</v>
      </c>
      <c r="T12" s="4" t="s">
        <v>408</v>
      </c>
      <c r="V12" s="4" t="s">
        <v>331</v>
      </c>
      <c r="X12" s="4" t="s">
        <v>458</v>
      </c>
      <c r="Z12" s="4" t="s">
        <v>486</v>
      </c>
      <c r="AB12" s="4" t="s">
        <v>496</v>
      </c>
      <c r="AD12" s="4" t="s">
        <v>515</v>
      </c>
      <c r="AF12" s="4" t="s">
        <v>525</v>
      </c>
      <c r="AH12" s="55" t="s">
        <v>524</v>
      </c>
      <c r="AJ12" s="4" t="s">
        <v>542</v>
      </c>
      <c r="AL12" s="55" t="s">
        <v>544</v>
      </c>
      <c r="AN12" s="4" t="s">
        <v>132</v>
      </c>
    </row>
    <row r="13" spans="1:40" x14ac:dyDescent="0.25">
      <c r="B13" s="4" t="s">
        <v>115</v>
      </c>
      <c r="D13" s="4" t="s">
        <v>148</v>
      </c>
      <c r="F13" s="4" t="s">
        <v>209</v>
      </c>
      <c r="H13" s="4" t="s">
        <v>246</v>
      </c>
      <c r="J13" s="4" t="s">
        <v>283</v>
      </c>
      <c r="K13">
        <v>12</v>
      </c>
      <c r="L13" s="4" t="s">
        <v>303</v>
      </c>
      <c r="N13" s="4" t="s">
        <v>336</v>
      </c>
      <c r="P13" s="4" t="s">
        <v>363</v>
      </c>
      <c r="Q13">
        <v>6</v>
      </c>
      <c r="R13" s="4" t="s">
        <v>380</v>
      </c>
      <c r="T13" s="4" t="s">
        <v>396</v>
      </c>
      <c r="V13" s="4" t="s">
        <v>331</v>
      </c>
      <c r="X13" s="4" t="s">
        <v>458</v>
      </c>
      <c r="Z13" s="4" t="s">
        <v>486</v>
      </c>
      <c r="AB13" s="4" t="s">
        <v>508</v>
      </c>
      <c r="AD13" s="4" t="s">
        <v>515</v>
      </c>
      <c r="AF13" s="4" t="s">
        <v>525</v>
      </c>
      <c r="AH13" s="55" t="s">
        <v>527</v>
      </c>
      <c r="AJ13" s="4" t="s">
        <v>542</v>
      </c>
      <c r="AL13" s="55" t="s">
        <v>544</v>
      </c>
      <c r="AN13" s="4" t="s">
        <v>132</v>
      </c>
    </row>
    <row r="14" spans="1:40" x14ac:dyDescent="0.25">
      <c r="B14" s="4" t="s">
        <v>115</v>
      </c>
      <c r="D14" s="4" t="s">
        <v>148</v>
      </c>
      <c r="F14" s="4" t="s">
        <v>206</v>
      </c>
      <c r="H14" s="4" t="s">
        <v>246</v>
      </c>
      <c r="J14" s="4" t="s">
        <v>283</v>
      </c>
      <c r="L14" s="4" t="s">
        <v>169</v>
      </c>
      <c r="N14" s="4" t="s">
        <v>336</v>
      </c>
      <c r="P14" s="4" t="s">
        <v>363</v>
      </c>
      <c r="R14" s="4" t="s">
        <v>388</v>
      </c>
      <c r="T14" s="4" t="s">
        <v>176</v>
      </c>
      <c r="V14" s="4" t="s">
        <v>331</v>
      </c>
      <c r="X14" s="4" t="s">
        <v>458</v>
      </c>
      <c r="Z14" s="4" t="s">
        <v>483</v>
      </c>
      <c r="AB14" s="4" t="s">
        <v>511</v>
      </c>
      <c r="AD14" s="4" t="s">
        <v>515</v>
      </c>
      <c r="AF14" s="4" t="s">
        <v>525</v>
      </c>
      <c r="AH14" s="55" t="s">
        <v>527</v>
      </c>
      <c r="AJ14" s="4" t="s">
        <v>542</v>
      </c>
      <c r="AK14">
        <v>13</v>
      </c>
      <c r="AL14" s="55" t="s">
        <v>544</v>
      </c>
      <c r="AN14" s="4" t="s">
        <v>132</v>
      </c>
    </row>
    <row r="15" spans="1:40" x14ac:dyDescent="0.25">
      <c r="B15" s="4" t="s">
        <v>137</v>
      </c>
      <c r="D15" s="4" t="s">
        <v>147</v>
      </c>
      <c r="F15" s="4" t="s">
        <v>192</v>
      </c>
      <c r="H15" s="4" t="s">
        <v>246</v>
      </c>
      <c r="J15" s="4" t="s">
        <v>283</v>
      </c>
      <c r="L15" s="4" t="s">
        <v>137</v>
      </c>
      <c r="M15">
        <v>7</v>
      </c>
      <c r="N15" s="4" t="s">
        <v>336</v>
      </c>
      <c r="P15" s="4" t="s">
        <v>363</v>
      </c>
      <c r="R15" s="4" t="s">
        <v>388</v>
      </c>
      <c r="T15" s="4" t="s">
        <v>176</v>
      </c>
      <c r="V15" s="4" t="s">
        <v>331</v>
      </c>
      <c r="X15" s="4" t="s">
        <v>458</v>
      </c>
      <c r="Z15" s="4" t="s">
        <v>483</v>
      </c>
      <c r="AB15" s="4" t="s">
        <v>511</v>
      </c>
      <c r="AD15" s="4" t="s">
        <v>515</v>
      </c>
      <c r="AF15" s="4" t="s">
        <v>525</v>
      </c>
      <c r="AH15" s="55" t="s">
        <v>170</v>
      </c>
      <c r="AJ15" s="4" t="s">
        <v>541</v>
      </c>
      <c r="AL15" s="55" t="s">
        <v>546</v>
      </c>
      <c r="AN15" s="4" t="s">
        <v>548</v>
      </c>
    </row>
    <row r="16" spans="1:40" x14ac:dyDescent="0.25">
      <c r="B16" s="4" t="s">
        <v>109</v>
      </c>
      <c r="D16" s="4" t="s">
        <v>147</v>
      </c>
      <c r="F16" s="4" t="s">
        <v>192</v>
      </c>
      <c r="H16" s="4" t="s">
        <v>237</v>
      </c>
      <c r="J16" s="4" t="s">
        <v>283</v>
      </c>
      <c r="L16" s="4" t="s">
        <v>137</v>
      </c>
      <c r="N16" s="4" t="s">
        <v>331</v>
      </c>
      <c r="P16" s="4" t="s">
        <v>363</v>
      </c>
      <c r="R16" s="4" t="s">
        <v>396</v>
      </c>
      <c r="T16" s="4" t="s">
        <v>176</v>
      </c>
      <c r="V16" s="4" t="s">
        <v>331</v>
      </c>
      <c r="X16" s="4" t="s">
        <v>458</v>
      </c>
      <c r="Z16" s="4" t="s">
        <v>483</v>
      </c>
      <c r="AB16" s="4" t="s">
        <v>501</v>
      </c>
      <c r="AD16" s="4" t="s">
        <v>515</v>
      </c>
      <c r="AF16" s="4" t="s">
        <v>525</v>
      </c>
      <c r="AH16" s="55" t="s">
        <v>531</v>
      </c>
      <c r="AJ16" s="4" t="s">
        <v>541</v>
      </c>
      <c r="AL16" s="55" t="s">
        <v>546</v>
      </c>
      <c r="AN16" s="4" t="s">
        <v>548</v>
      </c>
    </row>
    <row r="17" spans="1:40" x14ac:dyDescent="0.25">
      <c r="B17" s="4" t="s">
        <v>123</v>
      </c>
      <c r="D17" s="4" t="s">
        <v>147</v>
      </c>
      <c r="F17" s="4" t="s">
        <v>192</v>
      </c>
      <c r="H17" s="4" t="s">
        <v>176</v>
      </c>
      <c r="J17" s="4" t="s">
        <v>265</v>
      </c>
      <c r="L17" s="4" t="s">
        <v>313</v>
      </c>
      <c r="N17" s="4" t="s">
        <v>331</v>
      </c>
      <c r="P17" s="4" t="s">
        <v>361</v>
      </c>
      <c r="R17" s="4" t="s">
        <v>176</v>
      </c>
      <c r="T17" s="4" t="s">
        <v>176</v>
      </c>
      <c r="V17" s="4" t="s">
        <v>331</v>
      </c>
      <c r="W17">
        <v>14</v>
      </c>
      <c r="X17" s="4" t="s">
        <v>458</v>
      </c>
      <c r="Z17" s="4" t="s">
        <v>483</v>
      </c>
      <c r="AB17" s="4" t="s">
        <v>501</v>
      </c>
      <c r="AD17" s="4" t="s">
        <v>515</v>
      </c>
      <c r="AE17">
        <v>10</v>
      </c>
      <c r="AF17" s="4" t="s">
        <v>525</v>
      </c>
      <c r="AH17" s="55" t="s">
        <v>531</v>
      </c>
      <c r="AJ17" s="4" t="s">
        <v>339</v>
      </c>
      <c r="AL17" s="55" t="s">
        <v>546</v>
      </c>
      <c r="AN17" s="4" t="s">
        <v>548</v>
      </c>
    </row>
    <row r="18" spans="1:40" x14ac:dyDescent="0.25">
      <c r="B18" s="4" t="s">
        <v>128</v>
      </c>
      <c r="D18" s="4" t="s">
        <v>147</v>
      </c>
      <c r="F18" s="4" t="s">
        <v>192</v>
      </c>
      <c r="H18" s="4" t="s">
        <v>176</v>
      </c>
      <c r="J18" s="4" t="s">
        <v>270</v>
      </c>
      <c r="L18" s="4" t="s">
        <v>313</v>
      </c>
      <c r="N18" s="4" t="s">
        <v>331</v>
      </c>
      <c r="P18" s="4" t="s">
        <v>361</v>
      </c>
      <c r="R18" s="4" t="s">
        <v>176</v>
      </c>
      <c r="T18" s="4" t="s">
        <v>176</v>
      </c>
      <c r="V18" s="4" t="s">
        <v>331</v>
      </c>
      <c r="X18" s="4" t="s">
        <v>465</v>
      </c>
      <c r="Z18" s="4" t="s">
        <v>266</v>
      </c>
      <c r="AB18" s="4" t="s">
        <v>271</v>
      </c>
      <c r="AD18" s="4" t="s">
        <v>515</v>
      </c>
      <c r="AF18" s="4" t="s">
        <v>533</v>
      </c>
      <c r="AH18" s="55" t="s">
        <v>531</v>
      </c>
      <c r="AJ18" s="4" t="s">
        <v>339</v>
      </c>
      <c r="AL18" s="55" t="s">
        <v>546</v>
      </c>
      <c r="AN18" s="4" t="s">
        <v>548</v>
      </c>
    </row>
    <row r="19" spans="1:40" x14ac:dyDescent="0.25">
      <c r="B19" s="4" t="s">
        <v>133</v>
      </c>
      <c r="D19" s="4" t="s">
        <v>165</v>
      </c>
      <c r="F19" s="4" t="s">
        <v>201</v>
      </c>
      <c r="H19" s="4" t="s">
        <v>176</v>
      </c>
      <c r="J19" s="4" t="s">
        <v>270</v>
      </c>
      <c r="L19" s="4" t="s">
        <v>313</v>
      </c>
      <c r="N19" s="4" t="s">
        <v>331</v>
      </c>
      <c r="P19" s="4" t="s">
        <v>361</v>
      </c>
      <c r="R19" s="4" t="s">
        <v>366</v>
      </c>
      <c r="S19">
        <v>6</v>
      </c>
      <c r="T19" s="4" t="s">
        <v>176</v>
      </c>
      <c r="V19" s="4" t="s">
        <v>331</v>
      </c>
      <c r="X19" s="4" t="s">
        <v>465</v>
      </c>
      <c r="Z19" s="4" t="s">
        <v>266</v>
      </c>
      <c r="AB19" s="4" t="s">
        <v>499</v>
      </c>
      <c r="AD19" s="4" t="s">
        <v>515</v>
      </c>
      <c r="AF19" s="4" t="s">
        <v>533</v>
      </c>
      <c r="AH19" s="55" t="s">
        <v>531</v>
      </c>
      <c r="AJ19" s="4" t="s">
        <v>339</v>
      </c>
      <c r="AL19" s="55" t="s">
        <v>546</v>
      </c>
      <c r="AN19" s="4" t="s">
        <v>548</v>
      </c>
    </row>
    <row r="20" spans="1:40" x14ac:dyDescent="0.25">
      <c r="B20" s="4" t="s">
        <v>117</v>
      </c>
      <c r="D20" s="4" t="s">
        <v>176</v>
      </c>
      <c r="F20" s="4" t="s">
        <v>201</v>
      </c>
      <c r="H20" s="4" t="s">
        <v>235</v>
      </c>
      <c r="J20" s="4" t="s">
        <v>270</v>
      </c>
      <c r="L20" s="4" t="s">
        <v>316</v>
      </c>
      <c r="N20" s="4" t="s">
        <v>331</v>
      </c>
      <c r="P20" s="4" t="s">
        <v>361</v>
      </c>
      <c r="R20" s="4" t="s">
        <v>366</v>
      </c>
      <c r="T20" s="4" t="s">
        <v>412</v>
      </c>
      <c r="V20" s="4" t="s">
        <v>331</v>
      </c>
      <c r="X20" s="4" t="s">
        <v>465</v>
      </c>
      <c r="Z20" s="4" t="s">
        <v>266</v>
      </c>
      <c r="AB20" s="4" t="s">
        <v>499</v>
      </c>
      <c r="AD20" s="4" t="s">
        <v>515</v>
      </c>
      <c r="AF20" s="4" t="s">
        <v>533</v>
      </c>
      <c r="AH20" s="55" t="s">
        <v>531</v>
      </c>
      <c r="AJ20" s="4" t="s">
        <v>339</v>
      </c>
      <c r="AL20" s="55" t="s">
        <v>546</v>
      </c>
      <c r="AN20" s="4" t="s">
        <v>548</v>
      </c>
    </row>
    <row r="21" spans="1:40" x14ac:dyDescent="0.25">
      <c r="B21" s="4" t="s">
        <v>117</v>
      </c>
      <c r="D21" s="4" t="s">
        <v>151</v>
      </c>
      <c r="F21" s="4" t="s">
        <v>193</v>
      </c>
      <c r="H21" s="4" t="s">
        <v>235</v>
      </c>
      <c r="J21" s="4" t="s">
        <v>274</v>
      </c>
      <c r="L21" s="4" t="s">
        <v>307</v>
      </c>
      <c r="N21" s="4" t="s">
        <v>325</v>
      </c>
      <c r="P21" s="4" t="s">
        <v>361</v>
      </c>
      <c r="R21" s="4" t="s">
        <v>366</v>
      </c>
      <c r="T21" s="4" t="s">
        <v>412</v>
      </c>
      <c r="U21">
        <v>10</v>
      </c>
      <c r="V21" s="4" t="s">
        <v>331</v>
      </c>
      <c r="X21" s="4" t="s">
        <v>459</v>
      </c>
      <c r="Z21" s="4" t="s">
        <v>426</v>
      </c>
      <c r="AB21" s="4" t="s">
        <v>499</v>
      </c>
      <c r="AD21" s="4" t="s">
        <v>123</v>
      </c>
      <c r="AF21" s="4" t="s">
        <v>535</v>
      </c>
      <c r="AH21" s="55" t="s">
        <v>531</v>
      </c>
      <c r="AJ21" s="4" t="s">
        <v>339</v>
      </c>
      <c r="AL21" s="55" t="s">
        <v>546</v>
      </c>
      <c r="AN21" s="4" t="s">
        <v>548</v>
      </c>
    </row>
    <row r="22" spans="1:40" x14ac:dyDescent="0.25">
      <c r="B22" s="4" t="s">
        <v>111</v>
      </c>
      <c r="D22" s="4" t="s">
        <v>151</v>
      </c>
      <c r="F22" s="4" t="s">
        <v>193</v>
      </c>
      <c r="H22" s="4" t="s">
        <v>235</v>
      </c>
      <c r="J22" s="4" t="s">
        <v>274</v>
      </c>
      <c r="L22" s="4" t="s">
        <v>307</v>
      </c>
      <c r="N22" s="4" t="s">
        <v>347</v>
      </c>
      <c r="P22" s="4" t="s">
        <v>361</v>
      </c>
      <c r="R22" s="4" t="s">
        <v>366</v>
      </c>
      <c r="T22" s="4" t="s">
        <v>406</v>
      </c>
      <c r="V22" s="4" t="s">
        <v>425</v>
      </c>
      <c r="X22" s="4" t="s">
        <v>459</v>
      </c>
      <c r="Z22" s="4" t="s">
        <v>426</v>
      </c>
      <c r="AB22" s="4" t="s">
        <v>499</v>
      </c>
      <c r="AD22" s="4" t="s">
        <v>123</v>
      </c>
      <c r="AF22" s="4" t="s">
        <v>535</v>
      </c>
      <c r="AG22">
        <v>7</v>
      </c>
      <c r="AH22" s="55" t="s">
        <v>531</v>
      </c>
      <c r="AJ22" s="4" t="s">
        <v>339</v>
      </c>
      <c r="AL22" s="55" t="s">
        <v>546</v>
      </c>
      <c r="AN22" s="4" t="s">
        <v>548</v>
      </c>
    </row>
    <row r="23" spans="1:40" x14ac:dyDescent="0.25">
      <c r="B23" s="4" t="s">
        <v>111</v>
      </c>
      <c r="D23" s="4" t="s">
        <v>151</v>
      </c>
      <c r="F23" s="4" t="s">
        <v>196</v>
      </c>
      <c r="H23" s="4" t="s">
        <v>242</v>
      </c>
      <c r="J23" s="4" t="s">
        <v>274</v>
      </c>
      <c r="L23" s="4" t="s">
        <v>307</v>
      </c>
      <c r="N23" s="4" t="s">
        <v>347</v>
      </c>
      <c r="P23" s="4" t="s">
        <v>361</v>
      </c>
      <c r="R23" s="4" t="s">
        <v>366</v>
      </c>
      <c r="T23" s="4" t="s">
        <v>407</v>
      </c>
      <c r="V23" s="4" t="s">
        <v>425</v>
      </c>
      <c r="X23" s="4" t="s">
        <v>449</v>
      </c>
      <c r="Z23" s="4" t="s">
        <v>426</v>
      </c>
      <c r="AB23" s="4" t="s">
        <v>505</v>
      </c>
      <c r="AD23" s="4" t="s">
        <v>123</v>
      </c>
      <c r="AF23" s="4" t="s">
        <v>535</v>
      </c>
      <c r="AH23" s="55" t="s">
        <v>533</v>
      </c>
      <c r="AJ23" s="4" t="s">
        <v>339</v>
      </c>
      <c r="AL23" s="55" t="s">
        <v>546</v>
      </c>
      <c r="AN23" s="4" t="s">
        <v>548</v>
      </c>
    </row>
    <row r="24" spans="1:40" x14ac:dyDescent="0.25">
      <c r="B24" s="4" t="s">
        <v>111</v>
      </c>
      <c r="D24" s="4" t="s">
        <v>151</v>
      </c>
      <c r="F24" s="4" t="s">
        <v>196</v>
      </c>
      <c r="H24" s="4" t="s">
        <v>242</v>
      </c>
      <c r="J24" s="4" t="s">
        <v>274</v>
      </c>
      <c r="L24" s="4" t="s">
        <v>307</v>
      </c>
      <c r="N24" s="4" t="s">
        <v>127</v>
      </c>
      <c r="P24" s="4" t="s">
        <v>361</v>
      </c>
      <c r="R24" s="4" t="s">
        <v>146</v>
      </c>
      <c r="T24" s="4" t="s">
        <v>407</v>
      </c>
      <c r="V24" s="4" t="s">
        <v>425</v>
      </c>
      <c r="X24" s="4" t="s">
        <v>449</v>
      </c>
      <c r="Z24" s="4" t="s">
        <v>426</v>
      </c>
      <c r="AB24" s="4" t="s">
        <v>505</v>
      </c>
      <c r="AD24" s="4" t="s">
        <v>123</v>
      </c>
      <c r="AF24" s="4" t="s">
        <v>535</v>
      </c>
      <c r="AH24" s="55" t="s">
        <v>535</v>
      </c>
      <c r="AJ24" s="4" t="s">
        <v>273</v>
      </c>
      <c r="AL24" s="55" t="s">
        <v>546</v>
      </c>
      <c r="AN24" s="4" t="s">
        <v>548</v>
      </c>
    </row>
    <row r="25" spans="1:40" x14ac:dyDescent="0.25">
      <c r="B25" s="4" t="s">
        <v>111</v>
      </c>
      <c r="D25" s="4" t="s">
        <v>151</v>
      </c>
      <c r="F25" s="4" t="s">
        <v>191</v>
      </c>
      <c r="H25" s="4" t="s">
        <v>242</v>
      </c>
      <c r="J25" s="4" t="s">
        <v>274</v>
      </c>
      <c r="L25" s="4" t="s">
        <v>307</v>
      </c>
      <c r="N25" s="4" t="s">
        <v>340</v>
      </c>
      <c r="P25" s="4" t="s">
        <v>361</v>
      </c>
      <c r="R25" s="4" t="s">
        <v>146</v>
      </c>
      <c r="T25" s="4" t="s">
        <v>407</v>
      </c>
      <c r="V25" s="4" t="s">
        <v>426</v>
      </c>
      <c r="X25" s="4" t="s">
        <v>449</v>
      </c>
      <c r="Z25" s="4" t="s">
        <v>426</v>
      </c>
      <c r="AB25" s="4" t="s">
        <v>505</v>
      </c>
      <c r="AD25" s="4" t="s">
        <v>123</v>
      </c>
      <c r="AF25" s="4" t="s">
        <v>241</v>
      </c>
      <c r="AH25" s="55" t="s">
        <v>529</v>
      </c>
      <c r="AJ25" s="4" t="s">
        <v>273</v>
      </c>
      <c r="AL25" s="55" t="s">
        <v>400</v>
      </c>
      <c r="AN25" s="4" t="s">
        <v>548</v>
      </c>
    </row>
    <row r="26" spans="1:40" x14ac:dyDescent="0.25">
      <c r="A26">
        <v>5</v>
      </c>
      <c r="B26" s="4" t="s">
        <v>111</v>
      </c>
      <c r="D26" s="4" t="s">
        <v>151</v>
      </c>
      <c r="F26" s="4" t="s">
        <v>191</v>
      </c>
      <c r="H26" s="4" t="s">
        <v>242</v>
      </c>
      <c r="I26">
        <v>6</v>
      </c>
      <c r="J26" s="4" t="s">
        <v>274</v>
      </c>
      <c r="L26" s="4" t="s">
        <v>307</v>
      </c>
      <c r="N26" s="4" t="s">
        <v>340</v>
      </c>
      <c r="O26">
        <v>10</v>
      </c>
      <c r="P26" s="4" t="s">
        <v>361</v>
      </c>
      <c r="R26" s="4" t="s">
        <v>146</v>
      </c>
      <c r="T26" s="4" t="s">
        <v>401</v>
      </c>
      <c r="V26" s="4" t="s">
        <v>426</v>
      </c>
      <c r="X26" s="4" t="s">
        <v>449</v>
      </c>
      <c r="Z26" s="4" t="s">
        <v>426</v>
      </c>
      <c r="AB26" s="4" t="s">
        <v>505</v>
      </c>
      <c r="AD26" s="4" t="s">
        <v>123</v>
      </c>
      <c r="AF26" s="4" t="s">
        <v>241</v>
      </c>
      <c r="AH26" s="55" t="s">
        <v>529</v>
      </c>
      <c r="AJ26" s="55" t="s">
        <v>273</v>
      </c>
      <c r="AL26" s="55" t="s">
        <v>400</v>
      </c>
      <c r="AN26" s="4" t="s">
        <v>548</v>
      </c>
    </row>
    <row r="27" spans="1:40" x14ac:dyDescent="0.25">
      <c r="B27" s="4" t="s">
        <v>116</v>
      </c>
      <c r="C27">
        <v>7</v>
      </c>
      <c r="D27" s="4" t="s">
        <v>151</v>
      </c>
      <c r="F27" s="4" t="s">
        <v>210</v>
      </c>
      <c r="H27" s="4" t="s">
        <v>170</v>
      </c>
      <c r="J27" s="4" t="s">
        <v>262</v>
      </c>
      <c r="L27" s="4" t="s">
        <v>307</v>
      </c>
      <c r="N27" s="4" t="s">
        <v>151</v>
      </c>
      <c r="P27" s="4" t="s">
        <v>351</v>
      </c>
      <c r="R27" s="4" t="s">
        <v>346</v>
      </c>
      <c r="T27" s="4" t="s">
        <v>401</v>
      </c>
      <c r="V27" s="4" t="s">
        <v>426</v>
      </c>
      <c r="X27" s="4" t="s">
        <v>456</v>
      </c>
      <c r="Z27" s="4" t="s">
        <v>426</v>
      </c>
      <c r="AB27" s="4" t="s">
        <v>505</v>
      </c>
      <c r="AD27" s="4" t="s">
        <v>163</v>
      </c>
      <c r="AF27" s="4" t="s">
        <v>372</v>
      </c>
      <c r="AH27" s="55" t="s">
        <v>529</v>
      </c>
      <c r="AJ27" s="4" t="s">
        <v>273</v>
      </c>
      <c r="AL27" s="55" t="s">
        <v>545</v>
      </c>
      <c r="AN27" s="4" t="s">
        <v>548</v>
      </c>
    </row>
    <row r="28" spans="1:40" x14ac:dyDescent="0.25">
      <c r="B28" s="4" t="s">
        <v>116</v>
      </c>
      <c r="D28" s="4" t="s">
        <v>146</v>
      </c>
      <c r="F28" s="4" t="s">
        <v>194</v>
      </c>
      <c r="H28" s="4" t="s">
        <v>232</v>
      </c>
      <c r="J28" s="4" t="s">
        <v>262</v>
      </c>
      <c r="K28">
        <v>8</v>
      </c>
      <c r="L28" s="4" t="s">
        <v>307</v>
      </c>
      <c r="N28" s="4" t="s">
        <v>343</v>
      </c>
      <c r="P28" s="4" t="s">
        <v>351</v>
      </c>
      <c r="R28" s="4" t="s">
        <v>346</v>
      </c>
      <c r="T28" s="4" t="s">
        <v>401</v>
      </c>
      <c r="V28" s="4" t="s">
        <v>426</v>
      </c>
      <c r="X28" s="4" t="s">
        <v>456</v>
      </c>
      <c r="Y28">
        <v>8</v>
      </c>
      <c r="Z28" s="4" t="s">
        <v>426</v>
      </c>
      <c r="AB28" s="4" t="s">
        <v>194</v>
      </c>
      <c r="AD28" s="4" t="s">
        <v>163</v>
      </c>
      <c r="AF28" s="4" t="s">
        <v>372</v>
      </c>
      <c r="AH28" s="55" t="s">
        <v>529</v>
      </c>
      <c r="AJ28" s="4" t="s">
        <v>273</v>
      </c>
      <c r="AL28" s="55" t="s">
        <v>545</v>
      </c>
      <c r="AN28" s="4" t="s">
        <v>548</v>
      </c>
    </row>
    <row r="29" spans="1:40" x14ac:dyDescent="0.25">
      <c r="B29" s="4" t="s">
        <v>107</v>
      </c>
      <c r="D29" s="4" t="s">
        <v>146</v>
      </c>
      <c r="F29" s="4" t="s">
        <v>195</v>
      </c>
      <c r="H29" s="4" t="s">
        <v>257</v>
      </c>
      <c r="J29" s="4" t="s">
        <v>262</v>
      </c>
      <c r="L29" s="4" t="s">
        <v>170</v>
      </c>
      <c r="N29" s="4" t="s">
        <v>343</v>
      </c>
      <c r="P29" s="4" t="s">
        <v>351</v>
      </c>
      <c r="R29" s="4" t="s">
        <v>346</v>
      </c>
      <c r="T29" s="4" t="s">
        <v>402</v>
      </c>
      <c r="V29" s="4" t="s">
        <v>127</v>
      </c>
      <c r="X29" s="4" t="s">
        <v>454</v>
      </c>
      <c r="Z29" s="4" t="s">
        <v>127</v>
      </c>
      <c r="AB29" s="4" t="s">
        <v>298</v>
      </c>
      <c r="AD29" s="4" t="s">
        <v>163</v>
      </c>
      <c r="AF29" s="4" t="s">
        <v>372</v>
      </c>
      <c r="AH29" s="55" t="s">
        <v>112</v>
      </c>
      <c r="AJ29" s="4" t="s">
        <v>273</v>
      </c>
      <c r="AL29" s="55" t="s">
        <v>545</v>
      </c>
      <c r="AN29" s="4" t="s">
        <v>548</v>
      </c>
    </row>
    <row r="30" spans="1:40" x14ac:dyDescent="0.25">
      <c r="B30" s="4" t="s">
        <v>113</v>
      </c>
      <c r="D30" s="4" t="s">
        <v>155</v>
      </c>
      <c r="F30" s="4" t="s">
        <v>195</v>
      </c>
      <c r="H30" s="4" t="s">
        <v>236</v>
      </c>
      <c r="J30" s="4" t="s">
        <v>262</v>
      </c>
      <c r="L30" s="4" t="s">
        <v>170</v>
      </c>
      <c r="N30" s="4" t="s">
        <v>343</v>
      </c>
      <c r="P30" s="4" t="s">
        <v>351</v>
      </c>
      <c r="R30" s="4" t="s">
        <v>346</v>
      </c>
      <c r="T30" s="4" t="s">
        <v>404</v>
      </c>
      <c r="V30" s="4" t="s">
        <v>343</v>
      </c>
      <c r="X30" s="4" t="s">
        <v>454</v>
      </c>
      <c r="Z30" s="4" t="s">
        <v>165</v>
      </c>
      <c r="AB30" s="4" t="s">
        <v>298</v>
      </c>
      <c r="AD30" s="4" t="s">
        <v>518</v>
      </c>
      <c r="AF30" s="4" t="s">
        <v>532</v>
      </c>
      <c r="AH30" s="55" t="s">
        <v>112</v>
      </c>
      <c r="AJ30" s="4" t="s">
        <v>273</v>
      </c>
      <c r="AL30" s="55" t="s">
        <v>545</v>
      </c>
      <c r="AN30" s="4" t="s">
        <v>548</v>
      </c>
    </row>
    <row r="31" spans="1:40" x14ac:dyDescent="0.25">
      <c r="B31" s="4" t="s">
        <v>113</v>
      </c>
      <c r="D31" s="4" t="s">
        <v>155</v>
      </c>
      <c r="F31" s="4" t="s">
        <v>195</v>
      </c>
      <c r="H31" s="4" t="s">
        <v>236</v>
      </c>
      <c r="J31" s="4" t="s">
        <v>264</v>
      </c>
      <c r="L31" s="4" t="s">
        <v>170</v>
      </c>
      <c r="N31" s="4" t="s">
        <v>343</v>
      </c>
      <c r="P31" s="4" t="s">
        <v>351</v>
      </c>
      <c r="R31" s="4" t="s">
        <v>393</v>
      </c>
      <c r="T31" s="4" t="s">
        <v>404</v>
      </c>
      <c r="V31" s="4" t="s">
        <v>434</v>
      </c>
      <c r="X31" s="4" t="s">
        <v>461</v>
      </c>
      <c r="Z31" s="4" t="s">
        <v>484</v>
      </c>
      <c r="AB31" s="4" t="s">
        <v>498</v>
      </c>
      <c r="AD31" s="4" t="s">
        <v>518</v>
      </c>
      <c r="AF31" s="4" t="s">
        <v>532</v>
      </c>
      <c r="AH31" s="55" t="s">
        <v>532</v>
      </c>
      <c r="AJ31" s="4" t="s">
        <v>273</v>
      </c>
      <c r="AL31" s="55" t="s">
        <v>545</v>
      </c>
      <c r="AN31" s="4" t="s">
        <v>548</v>
      </c>
    </row>
    <row r="32" spans="1:40" x14ac:dyDescent="0.25">
      <c r="B32" s="4" t="s">
        <v>113</v>
      </c>
      <c r="D32" s="4" t="s">
        <v>155</v>
      </c>
      <c r="F32" s="4" t="s">
        <v>195</v>
      </c>
      <c r="H32" s="4" t="s">
        <v>236</v>
      </c>
      <c r="J32" s="4" t="s">
        <v>278</v>
      </c>
      <c r="L32" s="4" t="s">
        <v>170</v>
      </c>
      <c r="N32" s="4" t="s">
        <v>343</v>
      </c>
      <c r="P32" s="4" t="s">
        <v>351</v>
      </c>
      <c r="R32" s="4" t="s">
        <v>393</v>
      </c>
      <c r="T32" s="4" t="s">
        <v>404</v>
      </c>
      <c r="V32" s="4" t="s">
        <v>434</v>
      </c>
      <c r="X32" s="4" t="s">
        <v>452</v>
      </c>
      <c r="Z32" s="4" t="s">
        <v>484</v>
      </c>
      <c r="AB32" s="4" t="s">
        <v>498</v>
      </c>
      <c r="AD32" s="4" t="s">
        <v>518</v>
      </c>
      <c r="AF32" s="4" t="s">
        <v>532</v>
      </c>
      <c r="AH32" s="55" t="s">
        <v>168</v>
      </c>
      <c r="AI32">
        <v>9</v>
      </c>
      <c r="AJ32" s="4" t="s">
        <v>273</v>
      </c>
      <c r="AL32" s="55" t="s">
        <v>545</v>
      </c>
      <c r="AM32">
        <v>18</v>
      </c>
      <c r="AN32" s="4" t="s">
        <v>548</v>
      </c>
    </row>
    <row r="33" spans="1:34" x14ac:dyDescent="0.25">
      <c r="B33" s="4" t="s">
        <v>113</v>
      </c>
      <c r="D33" s="4" t="s">
        <v>155</v>
      </c>
      <c r="F33" s="4" t="s">
        <v>195</v>
      </c>
      <c r="H33" s="4" t="s">
        <v>236</v>
      </c>
      <c r="J33" s="4" t="s">
        <v>271</v>
      </c>
      <c r="L33" s="4" t="s">
        <v>300</v>
      </c>
      <c r="N33" s="4" t="s">
        <v>348</v>
      </c>
      <c r="P33" s="4" t="s">
        <v>351</v>
      </c>
      <c r="R33" s="4" t="s">
        <v>384</v>
      </c>
      <c r="T33" s="4" t="s">
        <v>404</v>
      </c>
      <c r="V33" s="4" t="s">
        <v>386</v>
      </c>
      <c r="X33" s="4" t="s">
        <v>452</v>
      </c>
      <c r="Z33" s="4" t="s">
        <v>487</v>
      </c>
      <c r="AB33" s="4" t="s">
        <v>216</v>
      </c>
      <c r="AD33" s="4" t="s">
        <v>518</v>
      </c>
      <c r="AF33" s="4" t="s">
        <v>532</v>
      </c>
      <c r="AH33" s="55" t="s">
        <v>131</v>
      </c>
    </row>
    <row r="34" spans="1:34" x14ac:dyDescent="0.25">
      <c r="B34" s="4" t="s">
        <v>100</v>
      </c>
      <c r="D34" s="4" t="s">
        <v>155</v>
      </c>
      <c r="F34" s="4" t="s">
        <v>195</v>
      </c>
      <c r="H34" s="4" t="s">
        <v>231</v>
      </c>
      <c r="J34" s="4" t="s">
        <v>271</v>
      </c>
      <c r="L34" s="4" t="s">
        <v>300</v>
      </c>
      <c r="N34" s="4" t="s">
        <v>335</v>
      </c>
      <c r="O34">
        <v>8</v>
      </c>
      <c r="P34" s="4" t="s">
        <v>351</v>
      </c>
      <c r="R34" s="4" t="s">
        <v>390</v>
      </c>
      <c r="T34" s="4" t="s">
        <v>404</v>
      </c>
      <c r="V34" s="4" t="s">
        <v>346</v>
      </c>
      <c r="X34" s="4" t="s">
        <v>452</v>
      </c>
      <c r="Z34" s="4" t="s">
        <v>487</v>
      </c>
      <c r="AB34" s="4" t="s">
        <v>177</v>
      </c>
      <c r="AD34" s="4" t="s">
        <v>518</v>
      </c>
      <c r="AF34" s="4" t="s">
        <v>532</v>
      </c>
      <c r="AH34" s="55" t="s">
        <v>136</v>
      </c>
    </row>
    <row r="35" spans="1:34" x14ac:dyDescent="0.25">
      <c r="B35" s="4" t="s">
        <v>100</v>
      </c>
      <c r="D35" s="4" t="s">
        <v>155</v>
      </c>
      <c r="F35" s="4" t="s">
        <v>195</v>
      </c>
      <c r="H35" s="4" t="s">
        <v>247</v>
      </c>
      <c r="J35" s="4" t="s">
        <v>271</v>
      </c>
      <c r="L35" s="4" t="s">
        <v>297</v>
      </c>
      <c r="N35" s="4" t="s">
        <v>335</v>
      </c>
      <c r="P35" s="4" t="s">
        <v>353</v>
      </c>
      <c r="R35" s="4" t="s">
        <v>390</v>
      </c>
      <c r="S35">
        <v>6</v>
      </c>
      <c r="T35" s="4" t="s">
        <v>404</v>
      </c>
      <c r="V35" s="4" t="s">
        <v>346</v>
      </c>
      <c r="X35" s="4" t="s">
        <v>452</v>
      </c>
      <c r="Z35" s="4" t="s">
        <v>326</v>
      </c>
      <c r="AB35" s="4" t="s">
        <v>177</v>
      </c>
      <c r="AD35" s="4" t="s">
        <v>518</v>
      </c>
      <c r="AF35" s="4" t="s">
        <v>532</v>
      </c>
    </row>
    <row r="36" spans="1:34" x14ac:dyDescent="0.25">
      <c r="B36" s="4" t="s">
        <v>132</v>
      </c>
      <c r="D36" s="4" t="s">
        <v>155</v>
      </c>
      <c r="F36" s="4" t="s">
        <v>195</v>
      </c>
      <c r="H36" s="4" t="s">
        <v>247</v>
      </c>
      <c r="J36" s="4" t="s">
        <v>268</v>
      </c>
      <c r="L36" s="4" t="s">
        <v>297</v>
      </c>
      <c r="N36" s="4" t="s">
        <v>346</v>
      </c>
      <c r="P36" s="4" t="s">
        <v>353</v>
      </c>
      <c r="R36" s="4" t="s">
        <v>378</v>
      </c>
      <c r="T36" s="4" t="s">
        <v>410</v>
      </c>
      <c r="V36" s="4" t="s">
        <v>346</v>
      </c>
      <c r="X36" s="4" t="s">
        <v>452</v>
      </c>
      <c r="Z36" s="4" t="s">
        <v>471</v>
      </c>
      <c r="AB36" s="4" t="s">
        <v>177</v>
      </c>
      <c r="AD36" s="4" t="s">
        <v>518</v>
      </c>
      <c r="AF36" s="4" t="s">
        <v>532</v>
      </c>
    </row>
    <row r="37" spans="1:34" x14ac:dyDescent="0.25">
      <c r="B37" s="4" t="s">
        <v>106</v>
      </c>
      <c r="C37">
        <v>8</v>
      </c>
      <c r="D37" s="4" t="s">
        <v>155</v>
      </c>
      <c r="F37" s="4" t="s">
        <v>195</v>
      </c>
      <c r="H37" s="4" t="s">
        <v>247</v>
      </c>
      <c r="J37" s="4" t="s">
        <v>239</v>
      </c>
      <c r="L37" s="4" t="s">
        <v>297</v>
      </c>
      <c r="N37" s="4" t="s">
        <v>346</v>
      </c>
      <c r="P37" s="4" t="s">
        <v>353</v>
      </c>
      <c r="R37" s="4" t="s">
        <v>378</v>
      </c>
      <c r="T37" s="4" t="s">
        <v>410</v>
      </c>
      <c r="V37" s="4" t="s">
        <v>422</v>
      </c>
      <c r="W37">
        <v>6</v>
      </c>
      <c r="X37" s="4" t="s">
        <v>452</v>
      </c>
      <c r="Z37" s="4" t="s">
        <v>471</v>
      </c>
      <c r="AB37" s="4" t="s">
        <v>177</v>
      </c>
      <c r="AD37" s="4" t="s">
        <v>518</v>
      </c>
    </row>
    <row r="38" spans="1:34" x14ac:dyDescent="0.25">
      <c r="B38" s="4" t="s">
        <v>106</v>
      </c>
      <c r="D38" s="4" t="s">
        <v>170</v>
      </c>
      <c r="F38" s="4" t="s">
        <v>216</v>
      </c>
      <c r="H38" s="4" t="s">
        <v>247</v>
      </c>
      <c r="J38" s="4" t="s">
        <v>281</v>
      </c>
      <c r="L38" s="4" t="s">
        <v>297</v>
      </c>
      <c r="N38" s="4" t="s">
        <v>338</v>
      </c>
      <c r="P38" s="4" t="s">
        <v>353</v>
      </c>
      <c r="R38" s="4" t="s">
        <v>379</v>
      </c>
      <c r="T38" s="4" t="s">
        <v>178</v>
      </c>
      <c r="V38" s="4" t="s">
        <v>422</v>
      </c>
      <c r="X38" s="4" t="s">
        <v>297</v>
      </c>
      <c r="Z38" s="4" t="s">
        <v>472</v>
      </c>
      <c r="AB38" s="4" t="s">
        <v>502</v>
      </c>
      <c r="AD38" s="4" t="s">
        <v>518</v>
      </c>
    </row>
    <row r="39" spans="1:34" x14ac:dyDescent="0.25">
      <c r="B39" s="4" t="s">
        <v>106</v>
      </c>
      <c r="D39" s="4" t="s">
        <v>170</v>
      </c>
      <c r="F39" s="4" t="s">
        <v>177</v>
      </c>
      <c r="H39" s="4" t="s">
        <v>247</v>
      </c>
      <c r="J39" s="4" t="s">
        <v>281</v>
      </c>
      <c r="L39" s="4" t="s">
        <v>302</v>
      </c>
      <c r="N39" s="4" t="s">
        <v>271</v>
      </c>
      <c r="P39" s="4" t="s">
        <v>271</v>
      </c>
      <c r="R39" s="4" t="s">
        <v>379</v>
      </c>
      <c r="T39" s="4" t="s">
        <v>177</v>
      </c>
      <c r="V39" s="4" t="s">
        <v>422</v>
      </c>
      <c r="X39" s="4" t="s">
        <v>450</v>
      </c>
      <c r="Z39" s="4" t="s">
        <v>472</v>
      </c>
      <c r="AB39" s="4" t="s">
        <v>502</v>
      </c>
      <c r="AD39" s="4" t="s">
        <v>518</v>
      </c>
    </row>
    <row r="40" spans="1:34" x14ac:dyDescent="0.25">
      <c r="B40" s="4" t="s">
        <v>99</v>
      </c>
      <c r="D40" s="4" t="s">
        <v>154</v>
      </c>
      <c r="F40" s="4" t="s">
        <v>177</v>
      </c>
      <c r="G40">
        <v>6</v>
      </c>
      <c r="H40" s="4" t="s">
        <v>247</v>
      </c>
      <c r="J40" s="4" t="s">
        <v>281</v>
      </c>
      <c r="L40" s="4" t="s">
        <v>302</v>
      </c>
      <c r="N40" s="4" t="s">
        <v>333</v>
      </c>
      <c r="P40" s="4" t="s">
        <v>358</v>
      </c>
      <c r="R40" s="4" t="s">
        <v>379</v>
      </c>
      <c r="T40" s="4" t="s">
        <v>413</v>
      </c>
      <c r="V40" s="4" t="s">
        <v>422</v>
      </c>
      <c r="X40" s="4" t="s">
        <v>455</v>
      </c>
      <c r="Z40" s="4" t="s">
        <v>478</v>
      </c>
      <c r="AB40" s="4" t="s">
        <v>502</v>
      </c>
      <c r="AD40" s="4" t="s">
        <v>518</v>
      </c>
    </row>
    <row r="41" spans="1:34" x14ac:dyDescent="0.25">
      <c r="B41" s="4" t="s">
        <v>99</v>
      </c>
      <c r="D41" s="4" t="s">
        <v>154</v>
      </c>
      <c r="F41" s="4" t="s">
        <v>197</v>
      </c>
      <c r="H41" s="4" t="s">
        <v>243</v>
      </c>
      <c r="J41" s="4" t="s">
        <v>281</v>
      </c>
      <c r="L41" s="4" t="s">
        <v>302</v>
      </c>
      <c r="N41" s="4" t="s">
        <v>333</v>
      </c>
      <c r="P41" s="4" t="s">
        <v>358</v>
      </c>
      <c r="R41" s="4" t="s">
        <v>379</v>
      </c>
      <c r="T41" s="4" t="s">
        <v>413</v>
      </c>
      <c r="V41" s="4" t="s">
        <v>429</v>
      </c>
      <c r="X41" s="4" t="s">
        <v>404</v>
      </c>
      <c r="Z41" s="4" t="s">
        <v>478</v>
      </c>
      <c r="AB41" s="4" t="s">
        <v>502</v>
      </c>
      <c r="AD41" s="4" t="s">
        <v>518</v>
      </c>
    </row>
    <row r="42" spans="1:34" x14ac:dyDescent="0.25">
      <c r="B42" s="4" t="s">
        <v>99</v>
      </c>
      <c r="D42" s="4" t="s">
        <v>154</v>
      </c>
      <c r="F42" s="4" t="s">
        <v>197</v>
      </c>
      <c r="H42" s="4" t="s">
        <v>243</v>
      </c>
      <c r="J42" s="4" t="s">
        <v>281</v>
      </c>
      <c r="L42" s="4" t="s">
        <v>302</v>
      </c>
      <c r="N42" s="4" t="s">
        <v>333</v>
      </c>
      <c r="P42" s="4" t="s">
        <v>358</v>
      </c>
      <c r="R42" s="4" t="s">
        <v>389</v>
      </c>
      <c r="T42" s="4" t="s">
        <v>413</v>
      </c>
      <c r="V42" s="4" t="s">
        <v>429</v>
      </c>
      <c r="X42" s="4" t="s">
        <v>404</v>
      </c>
      <c r="Z42" s="4" t="s">
        <v>479</v>
      </c>
      <c r="AB42" s="4" t="s">
        <v>502</v>
      </c>
      <c r="AD42" s="4" t="s">
        <v>518</v>
      </c>
    </row>
    <row r="43" spans="1:34" x14ac:dyDescent="0.25">
      <c r="B43" s="4" t="s">
        <v>112</v>
      </c>
      <c r="D43" s="4" t="s">
        <v>164</v>
      </c>
      <c r="F43" s="4" t="s">
        <v>197</v>
      </c>
      <c r="H43" s="4" t="s">
        <v>243</v>
      </c>
      <c r="J43" s="4" t="s">
        <v>269</v>
      </c>
      <c r="L43" s="4" t="s">
        <v>309</v>
      </c>
      <c r="N43" s="4" t="s">
        <v>342</v>
      </c>
      <c r="P43" s="4" t="s">
        <v>358</v>
      </c>
      <c r="R43" s="4" t="s">
        <v>389</v>
      </c>
      <c r="T43" s="4" t="s">
        <v>112</v>
      </c>
      <c r="V43" s="4" t="s">
        <v>437</v>
      </c>
      <c r="X43" s="4" t="s">
        <v>404</v>
      </c>
      <c r="Z43" s="4" t="s">
        <v>479</v>
      </c>
      <c r="AB43" s="4" t="s">
        <v>502</v>
      </c>
      <c r="AD43" s="4" t="s">
        <v>518</v>
      </c>
    </row>
    <row r="44" spans="1:34" x14ac:dyDescent="0.25">
      <c r="B44" s="4" t="s">
        <v>112</v>
      </c>
      <c r="D44" s="4" t="s">
        <v>149</v>
      </c>
      <c r="F44" s="4" t="s">
        <v>205</v>
      </c>
      <c r="H44" s="4" t="s">
        <v>241</v>
      </c>
      <c r="J44" s="4" t="s">
        <v>269</v>
      </c>
      <c r="L44" s="4" t="s">
        <v>309</v>
      </c>
      <c r="N44" s="4" t="s">
        <v>342</v>
      </c>
      <c r="P44" s="4" t="s">
        <v>356</v>
      </c>
      <c r="R44" s="4" t="s">
        <v>389</v>
      </c>
      <c r="T44" s="4" t="s">
        <v>112</v>
      </c>
      <c r="V44" s="4" t="s">
        <v>437</v>
      </c>
      <c r="X44" s="4" t="s">
        <v>404</v>
      </c>
      <c r="Z44" s="4" t="s">
        <v>479</v>
      </c>
      <c r="AB44" s="4" t="s">
        <v>502</v>
      </c>
      <c r="AC44">
        <v>15</v>
      </c>
      <c r="AD44" s="4" t="s">
        <v>518</v>
      </c>
    </row>
    <row r="45" spans="1:34" x14ac:dyDescent="0.25">
      <c r="B45" s="4" t="s">
        <v>112</v>
      </c>
      <c r="D45" s="4" t="s">
        <v>149</v>
      </c>
      <c r="F45" s="4" t="s">
        <v>205</v>
      </c>
      <c r="H45" s="4" t="s">
        <v>244</v>
      </c>
      <c r="J45" s="4" t="s">
        <v>269</v>
      </c>
      <c r="L45" s="4" t="s">
        <v>298</v>
      </c>
      <c r="N45" s="4" t="s">
        <v>243</v>
      </c>
      <c r="P45" s="4" t="s">
        <v>356</v>
      </c>
      <c r="R45" s="4" t="s">
        <v>389</v>
      </c>
      <c r="T45" s="4" t="s">
        <v>112</v>
      </c>
      <c r="V45" s="4" t="s">
        <v>379</v>
      </c>
      <c r="X45" s="4" t="s">
        <v>404</v>
      </c>
      <c r="Z45" s="4" t="s">
        <v>470</v>
      </c>
      <c r="AB45" s="4" t="s">
        <v>502</v>
      </c>
      <c r="AD45" s="4" t="s">
        <v>400</v>
      </c>
    </row>
    <row r="46" spans="1:34" x14ac:dyDescent="0.25">
      <c r="B46" s="4" t="s">
        <v>112</v>
      </c>
      <c r="D46" s="4" t="s">
        <v>180</v>
      </c>
      <c r="F46" s="4" t="s">
        <v>205</v>
      </c>
      <c r="H46" s="4" t="s">
        <v>244</v>
      </c>
      <c r="J46" s="4" t="s">
        <v>269</v>
      </c>
      <c r="L46" s="4" t="s">
        <v>298</v>
      </c>
      <c r="N46" s="4" t="s">
        <v>243</v>
      </c>
      <c r="P46" s="4" t="s">
        <v>356</v>
      </c>
      <c r="R46" s="4" t="s">
        <v>389</v>
      </c>
      <c r="T46" s="4" t="s">
        <v>112</v>
      </c>
      <c r="V46" s="4" t="s">
        <v>379</v>
      </c>
      <c r="W46">
        <v>6</v>
      </c>
      <c r="X46" s="4" t="s">
        <v>404</v>
      </c>
      <c r="Z46" s="4" t="s">
        <v>470</v>
      </c>
      <c r="AA46">
        <v>9</v>
      </c>
      <c r="AB46" s="4" t="s">
        <v>502</v>
      </c>
      <c r="AD46" s="4" t="s">
        <v>519</v>
      </c>
    </row>
    <row r="47" spans="1:34" x14ac:dyDescent="0.25">
      <c r="A47">
        <v>5</v>
      </c>
      <c r="B47" s="4" t="s">
        <v>112</v>
      </c>
      <c r="D47" s="4" t="s">
        <v>145</v>
      </c>
      <c r="F47" s="4" t="s">
        <v>205</v>
      </c>
      <c r="H47" s="4" t="s">
        <v>244</v>
      </c>
      <c r="J47" s="4" t="s">
        <v>284</v>
      </c>
      <c r="L47" s="4" t="s">
        <v>298</v>
      </c>
      <c r="N47" s="4" t="s">
        <v>243</v>
      </c>
      <c r="P47" s="4" t="s">
        <v>356</v>
      </c>
      <c r="R47" s="4" t="s">
        <v>243</v>
      </c>
      <c r="T47" s="4" t="s">
        <v>112</v>
      </c>
      <c r="V47" s="4" t="s">
        <v>379</v>
      </c>
      <c r="X47" s="4" t="s">
        <v>447</v>
      </c>
      <c r="Z47" s="4" t="s">
        <v>470</v>
      </c>
      <c r="AB47" s="4" t="s">
        <v>172</v>
      </c>
      <c r="AD47" s="4" t="s">
        <v>519</v>
      </c>
    </row>
    <row r="48" spans="1:34" x14ac:dyDescent="0.25">
      <c r="B48" s="4" t="s">
        <v>102</v>
      </c>
      <c r="D48" s="4" t="s">
        <v>156</v>
      </c>
      <c r="F48" s="4" t="s">
        <v>205</v>
      </c>
      <c r="H48" s="4" t="s">
        <v>244</v>
      </c>
      <c r="J48" s="4" t="s">
        <v>197</v>
      </c>
      <c r="L48" s="4" t="s">
        <v>298</v>
      </c>
      <c r="N48" s="4" t="s">
        <v>243</v>
      </c>
      <c r="P48" s="4" t="s">
        <v>364</v>
      </c>
      <c r="R48" s="4" t="s">
        <v>243</v>
      </c>
      <c r="T48" s="4" t="s">
        <v>112</v>
      </c>
      <c r="V48" s="4" t="s">
        <v>379</v>
      </c>
      <c r="X48" s="4" t="s">
        <v>447</v>
      </c>
      <c r="Z48" s="4" t="s">
        <v>477</v>
      </c>
      <c r="AB48" s="4" t="s">
        <v>512</v>
      </c>
      <c r="AD48" s="4" t="s">
        <v>519</v>
      </c>
    </row>
    <row r="49" spans="1:30" x14ac:dyDescent="0.25">
      <c r="B49" s="4" t="s">
        <v>102</v>
      </c>
      <c r="D49" s="4" t="s">
        <v>156</v>
      </c>
      <c r="F49" s="4" t="s">
        <v>202</v>
      </c>
      <c r="H49" s="4" t="s">
        <v>253</v>
      </c>
      <c r="J49" s="4" t="s">
        <v>197</v>
      </c>
      <c r="L49" s="4" t="s">
        <v>310</v>
      </c>
      <c r="N49" s="4" t="s">
        <v>330</v>
      </c>
      <c r="P49" s="4" t="s">
        <v>354</v>
      </c>
      <c r="R49" s="4" t="s">
        <v>376</v>
      </c>
      <c r="T49" s="4" t="s">
        <v>112</v>
      </c>
      <c r="V49" s="4" t="s">
        <v>379</v>
      </c>
      <c r="X49" s="4" t="s">
        <v>178</v>
      </c>
      <c r="Z49" s="4" t="s">
        <v>477</v>
      </c>
      <c r="AB49" s="4" t="s">
        <v>512</v>
      </c>
      <c r="AD49" s="4" t="s">
        <v>519</v>
      </c>
    </row>
    <row r="50" spans="1:30" x14ac:dyDescent="0.25">
      <c r="B50" s="4" t="s">
        <v>102</v>
      </c>
      <c r="D50" s="4" t="s">
        <v>158</v>
      </c>
      <c r="F50" s="4" t="s">
        <v>202</v>
      </c>
      <c r="H50" s="4" t="s">
        <v>253</v>
      </c>
      <c r="J50" s="4" t="s">
        <v>197</v>
      </c>
      <c r="L50" s="4" t="s">
        <v>177</v>
      </c>
      <c r="N50" s="4" t="s">
        <v>330</v>
      </c>
      <c r="P50" s="4" t="s">
        <v>354</v>
      </c>
      <c r="R50" s="4" t="s">
        <v>376</v>
      </c>
      <c r="T50" s="4" t="s">
        <v>112</v>
      </c>
      <c r="U50">
        <v>6</v>
      </c>
      <c r="V50" s="4" t="s">
        <v>379</v>
      </c>
      <c r="X50" s="4" t="s">
        <v>178</v>
      </c>
      <c r="Z50" s="4" t="s">
        <v>477</v>
      </c>
      <c r="AB50" s="4" t="s">
        <v>512</v>
      </c>
      <c r="AD50" s="4" t="s">
        <v>519</v>
      </c>
    </row>
    <row r="51" spans="1:30" x14ac:dyDescent="0.25">
      <c r="B51" s="4" t="s">
        <v>119</v>
      </c>
      <c r="D51" s="4" t="s">
        <v>158</v>
      </c>
      <c r="F51" s="4" t="s">
        <v>202</v>
      </c>
      <c r="H51" s="4" t="s">
        <v>253</v>
      </c>
      <c r="J51" s="4" t="s">
        <v>197</v>
      </c>
      <c r="L51" s="4" t="s">
        <v>177</v>
      </c>
      <c r="N51" s="4" t="s">
        <v>328</v>
      </c>
      <c r="P51" s="4" t="s">
        <v>216</v>
      </c>
      <c r="R51" s="4" t="s">
        <v>383</v>
      </c>
      <c r="T51" s="4" t="s">
        <v>112</v>
      </c>
      <c r="V51" s="4" t="s">
        <v>156</v>
      </c>
      <c r="X51" s="4" t="s">
        <v>178</v>
      </c>
      <c r="Z51" s="4" t="s">
        <v>473</v>
      </c>
      <c r="AB51" s="4" t="s">
        <v>495</v>
      </c>
      <c r="AD51" s="4" t="s">
        <v>519</v>
      </c>
    </row>
    <row r="52" spans="1:30" x14ac:dyDescent="0.25">
      <c r="B52" s="4" t="s">
        <v>119</v>
      </c>
      <c r="D52" s="4" t="s">
        <v>158</v>
      </c>
      <c r="F52" s="4" t="s">
        <v>202</v>
      </c>
      <c r="H52" s="4" t="s">
        <v>253</v>
      </c>
      <c r="J52" s="4" t="s">
        <v>286</v>
      </c>
      <c r="L52" s="4" t="s">
        <v>241</v>
      </c>
      <c r="N52" s="4" t="s">
        <v>328</v>
      </c>
      <c r="P52" s="4" t="s">
        <v>216</v>
      </c>
      <c r="R52" s="4" t="s">
        <v>383</v>
      </c>
      <c r="T52" s="4" t="s">
        <v>112</v>
      </c>
      <c r="V52" s="4" t="s">
        <v>156</v>
      </c>
      <c r="X52" s="4" t="s">
        <v>460</v>
      </c>
      <c r="Z52" s="4" t="s">
        <v>112</v>
      </c>
      <c r="AB52" s="4" t="s">
        <v>495</v>
      </c>
      <c r="AD52" s="4" t="s">
        <v>519</v>
      </c>
    </row>
    <row r="53" spans="1:30" x14ac:dyDescent="0.25">
      <c r="B53" s="4" t="s">
        <v>108</v>
      </c>
      <c r="D53" s="4" t="s">
        <v>158</v>
      </c>
      <c r="F53" s="4" t="s">
        <v>202</v>
      </c>
      <c r="H53" s="4" t="s">
        <v>253</v>
      </c>
      <c r="J53" s="4" t="s">
        <v>286</v>
      </c>
      <c r="L53" s="4" t="s">
        <v>241</v>
      </c>
      <c r="N53" s="4" t="s">
        <v>328</v>
      </c>
      <c r="P53" s="4" t="s">
        <v>216</v>
      </c>
      <c r="R53" s="4" t="s">
        <v>383</v>
      </c>
      <c r="T53" s="4" t="s">
        <v>112</v>
      </c>
      <c r="V53" s="4" t="s">
        <v>432</v>
      </c>
      <c r="X53" s="4" t="s">
        <v>460</v>
      </c>
      <c r="Z53" s="4" t="s">
        <v>112</v>
      </c>
      <c r="AB53" s="4" t="s">
        <v>506</v>
      </c>
      <c r="AD53" s="4" t="s">
        <v>519</v>
      </c>
    </row>
    <row r="54" spans="1:30" x14ac:dyDescent="0.25">
      <c r="B54" s="4" t="s">
        <v>108</v>
      </c>
      <c r="D54" s="4" t="s">
        <v>158</v>
      </c>
      <c r="F54" s="4" t="s">
        <v>202</v>
      </c>
      <c r="G54">
        <v>6</v>
      </c>
      <c r="H54" s="4" t="s">
        <v>253</v>
      </c>
      <c r="J54" s="4" t="s">
        <v>280</v>
      </c>
      <c r="L54" s="4" t="s">
        <v>317</v>
      </c>
      <c r="N54" s="4" t="s">
        <v>177</v>
      </c>
      <c r="P54" s="4" t="s">
        <v>360</v>
      </c>
      <c r="R54" s="4" t="s">
        <v>383</v>
      </c>
      <c r="S54">
        <v>12</v>
      </c>
      <c r="T54" s="4" t="s">
        <v>112</v>
      </c>
      <c r="V54" s="4" t="s">
        <v>432</v>
      </c>
      <c r="X54" s="4" t="s">
        <v>216</v>
      </c>
      <c r="Z54" s="4" t="s">
        <v>112</v>
      </c>
      <c r="AB54" s="4" t="s">
        <v>506</v>
      </c>
      <c r="AD54" s="4" t="s">
        <v>519</v>
      </c>
    </row>
    <row r="55" spans="1:30" x14ac:dyDescent="0.25">
      <c r="B55" s="4" t="s">
        <v>108</v>
      </c>
      <c r="D55" s="4" t="s">
        <v>158</v>
      </c>
      <c r="F55" s="4" t="s">
        <v>202</v>
      </c>
      <c r="H55" s="4" t="s">
        <v>254</v>
      </c>
      <c r="J55" s="4" t="s">
        <v>280</v>
      </c>
      <c r="L55" s="4" t="s">
        <v>317</v>
      </c>
      <c r="N55" s="4" t="s">
        <v>332</v>
      </c>
      <c r="P55" s="4" t="s">
        <v>360</v>
      </c>
      <c r="R55" s="4" t="s">
        <v>383</v>
      </c>
      <c r="T55" s="4" t="s">
        <v>286</v>
      </c>
      <c r="V55" s="4" t="s">
        <v>430</v>
      </c>
      <c r="X55" s="4" t="s">
        <v>451</v>
      </c>
      <c r="Z55" s="4" t="s">
        <v>112</v>
      </c>
      <c r="AB55" s="4" t="s">
        <v>506</v>
      </c>
      <c r="AD55" s="4" t="s">
        <v>517</v>
      </c>
    </row>
    <row r="56" spans="1:30" x14ac:dyDescent="0.25">
      <c r="B56" s="4" t="s">
        <v>108</v>
      </c>
      <c r="C56">
        <v>7</v>
      </c>
      <c r="D56" s="4" t="s">
        <v>158</v>
      </c>
      <c r="F56" s="4" t="s">
        <v>202</v>
      </c>
      <c r="H56" s="4" t="s">
        <v>254</v>
      </c>
      <c r="J56" s="4" t="s">
        <v>280</v>
      </c>
      <c r="L56" s="4" t="s">
        <v>296</v>
      </c>
      <c r="N56" s="4" t="s">
        <v>332</v>
      </c>
      <c r="P56" s="4" t="s">
        <v>286</v>
      </c>
      <c r="R56" s="4" t="s">
        <v>383</v>
      </c>
      <c r="T56" s="4" t="s">
        <v>286</v>
      </c>
      <c r="V56" s="4" t="s">
        <v>430</v>
      </c>
      <c r="X56" s="4" t="s">
        <v>451</v>
      </c>
      <c r="Z56" s="4" t="s">
        <v>112</v>
      </c>
      <c r="AB56" s="4" t="s">
        <v>506</v>
      </c>
      <c r="AD56" s="4" t="s">
        <v>517</v>
      </c>
    </row>
    <row r="57" spans="1:30" x14ac:dyDescent="0.25">
      <c r="B57" s="4" t="s">
        <v>114</v>
      </c>
      <c r="D57" s="4" t="s">
        <v>144</v>
      </c>
      <c r="F57" s="4" t="s">
        <v>202</v>
      </c>
      <c r="H57" s="4" t="s">
        <v>254</v>
      </c>
      <c r="J57" s="4" t="s">
        <v>280</v>
      </c>
      <c r="L57" s="4" t="s">
        <v>314</v>
      </c>
      <c r="N57" s="4" t="s">
        <v>332</v>
      </c>
      <c r="P57" s="4" t="s">
        <v>372</v>
      </c>
      <c r="R57" s="4" t="s">
        <v>383</v>
      </c>
      <c r="T57" s="4" t="s">
        <v>332</v>
      </c>
      <c r="V57" s="4" t="s">
        <v>216</v>
      </c>
      <c r="X57" s="4" t="s">
        <v>451</v>
      </c>
      <c r="Z57" s="4" t="s">
        <v>112</v>
      </c>
      <c r="AB57" s="4" t="s">
        <v>506</v>
      </c>
      <c r="AD57" s="4" t="s">
        <v>517</v>
      </c>
    </row>
    <row r="58" spans="1:30" x14ac:dyDescent="0.25">
      <c r="B58" s="4" t="s">
        <v>114</v>
      </c>
      <c r="D58" s="4" t="s">
        <v>144</v>
      </c>
      <c r="F58" s="4" t="s">
        <v>202</v>
      </c>
      <c r="H58" s="4" t="s">
        <v>254</v>
      </c>
      <c r="J58" s="4" t="s">
        <v>280</v>
      </c>
      <c r="L58" s="4" t="s">
        <v>314</v>
      </c>
      <c r="N58" s="4" t="s">
        <v>339</v>
      </c>
      <c r="P58" s="4" t="s">
        <v>369</v>
      </c>
      <c r="Q58">
        <v>8</v>
      </c>
      <c r="R58" s="4" t="s">
        <v>383</v>
      </c>
      <c r="T58" s="4" t="s">
        <v>332</v>
      </c>
      <c r="V58" s="4" t="s">
        <v>427</v>
      </c>
      <c r="X58" s="4" t="s">
        <v>451</v>
      </c>
      <c r="Z58" s="4" t="s">
        <v>112</v>
      </c>
      <c r="AB58" s="4" t="s">
        <v>506</v>
      </c>
      <c r="AD58" s="4" t="s">
        <v>517</v>
      </c>
    </row>
    <row r="59" spans="1:30" x14ac:dyDescent="0.25">
      <c r="B59" s="4" t="s">
        <v>103</v>
      </c>
      <c r="D59" s="4" t="s">
        <v>157</v>
      </c>
      <c r="E59">
        <v>11</v>
      </c>
      <c r="F59" s="4" t="s">
        <v>202</v>
      </c>
      <c r="H59" s="4" t="s">
        <v>254</v>
      </c>
      <c r="J59" s="4" t="s">
        <v>280</v>
      </c>
      <c r="L59" s="4" t="s">
        <v>314</v>
      </c>
      <c r="N59" s="4" t="s">
        <v>339</v>
      </c>
      <c r="P59" s="4" t="s">
        <v>369</v>
      </c>
      <c r="R59" s="4" t="s">
        <v>387</v>
      </c>
      <c r="T59" s="4" t="s">
        <v>332</v>
      </c>
      <c r="V59" s="4" t="s">
        <v>436</v>
      </c>
      <c r="X59" s="4" t="s">
        <v>122</v>
      </c>
      <c r="Z59" s="4" t="s">
        <v>112</v>
      </c>
      <c r="AB59" s="4" t="s">
        <v>506</v>
      </c>
      <c r="AD59" s="4" t="s">
        <v>517</v>
      </c>
    </row>
    <row r="60" spans="1:30" x14ac:dyDescent="0.25">
      <c r="B60" s="4" t="s">
        <v>103</v>
      </c>
      <c r="D60" s="4" t="s">
        <v>157</v>
      </c>
      <c r="F60" s="4" t="s">
        <v>171</v>
      </c>
      <c r="H60" s="4" t="s">
        <v>245</v>
      </c>
      <c r="J60" s="4" t="s">
        <v>280</v>
      </c>
      <c r="L60" s="4" t="s">
        <v>314</v>
      </c>
      <c r="N60" s="4" t="s">
        <v>339</v>
      </c>
      <c r="P60" s="4" t="s">
        <v>369</v>
      </c>
      <c r="R60" s="4" t="s">
        <v>387</v>
      </c>
      <c r="T60" s="4" t="s">
        <v>332</v>
      </c>
      <c r="V60" s="4" t="s">
        <v>435</v>
      </c>
      <c r="X60" s="4" t="s">
        <v>464</v>
      </c>
      <c r="Z60" s="4" t="s">
        <v>112</v>
      </c>
      <c r="AB60" s="4" t="s">
        <v>506</v>
      </c>
      <c r="AD60" s="4" t="s">
        <v>517</v>
      </c>
    </row>
    <row r="61" spans="1:30" x14ac:dyDescent="0.25">
      <c r="B61" s="4" t="s">
        <v>103</v>
      </c>
      <c r="D61" s="4" t="s">
        <v>157</v>
      </c>
      <c r="F61" s="4" t="s">
        <v>215</v>
      </c>
      <c r="H61" s="4" t="s">
        <v>245</v>
      </c>
      <c r="J61" s="4" t="s">
        <v>280</v>
      </c>
      <c r="L61" s="4" t="s">
        <v>168</v>
      </c>
      <c r="N61" s="4" t="s">
        <v>339</v>
      </c>
      <c r="P61" s="4" t="s">
        <v>369</v>
      </c>
      <c r="R61" s="4" t="s">
        <v>112</v>
      </c>
      <c r="T61" s="4" t="s">
        <v>332</v>
      </c>
      <c r="V61" s="4" t="s">
        <v>433</v>
      </c>
      <c r="X61" s="4" t="s">
        <v>464</v>
      </c>
      <c r="Y61">
        <v>10</v>
      </c>
      <c r="Z61" s="4" t="s">
        <v>112</v>
      </c>
      <c r="AB61" s="4" t="s">
        <v>506</v>
      </c>
      <c r="AD61" s="4" t="s">
        <v>517</v>
      </c>
    </row>
    <row r="62" spans="1:30" x14ac:dyDescent="0.25">
      <c r="B62" s="4" t="s">
        <v>103</v>
      </c>
      <c r="D62" s="4" t="s">
        <v>157</v>
      </c>
      <c r="F62" s="4" t="s">
        <v>211</v>
      </c>
      <c r="H62" s="4" t="s">
        <v>245</v>
      </c>
      <c r="I62">
        <v>9</v>
      </c>
      <c r="J62" s="4" t="s">
        <v>280</v>
      </c>
      <c r="L62" s="4" t="s">
        <v>299</v>
      </c>
      <c r="N62" s="4" t="s">
        <v>339</v>
      </c>
      <c r="P62" s="4" t="s">
        <v>369</v>
      </c>
      <c r="R62" s="4" t="s">
        <v>112</v>
      </c>
      <c r="T62" s="4" t="s">
        <v>405</v>
      </c>
      <c r="V62" s="4" t="s">
        <v>433</v>
      </c>
      <c r="X62" s="4" t="s">
        <v>464</v>
      </c>
      <c r="Z62" s="4" t="s">
        <v>436</v>
      </c>
      <c r="AB62" s="4" t="s">
        <v>506</v>
      </c>
      <c r="AD62" s="4" t="s">
        <v>517</v>
      </c>
    </row>
    <row r="63" spans="1:30" x14ac:dyDescent="0.25">
      <c r="A63">
        <v>5</v>
      </c>
      <c r="B63" s="4" t="s">
        <v>103</v>
      </c>
      <c r="D63" s="4" t="s">
        <v>143</v>
      </c>
      <c r="F63" s="4" t="s">
        <v>211</v>
      </c>
      <c r="H63" s="4" t="s">
        <v>245</v>
      </c>
      <c r="J63" s="4" t="s">
        <v>238</v>
      </c>
      <c r="L63" s="4" t="s">
        <v>299</v>
      </c>
      <c r="N63" s="4" t="s">
        <v>339</v>
      </c>
      <c r="P63" s="4" t="s">
        <v>369</v>
      </c>
      <c r="R63" s="4" t="s">
        <v>112</v>
      </c>
      <c r="T63" s="4" t="s">
        <v>405</v>
      </c>
      <c r="V63" s="4" t="s">
        <v>433</v>
      </c>
      <c r="X63" s="4" t="s">
        <v>372</v>
      </c>
      <c r="Z63" s="4" t="s">
        <v>482</v>
      </c>
      <c r="AA63">
        <v>11</v>
      </c>
      <c r="AB63" s="4" t="s">
        <v>506</v>
      </c>
      <c r="AD63" s="4" t="s">
        <v>517</v>
      </c>
    </row>
    <row r="64" spans="1:30" x14ac:dyDescent="0.25">
      <c r="B64" s="4" t="s">
        <v>118</v>
      </c>
      <c r="D64" s="4" t="s">
        <v>143</v>
      </c>
      <c r="F64" s="4" t="s">
        <v>211</v>
      </c>
      <c r="H64" s="4" t="s">
        <v>245</v>
      </c>
      <c r="J64" s="4" t="s">
        <v>273</v>
      </c>
      <c r="L64" s="4" t="s">
        <v>299</v>
      </c>
      <c r="N64" s="4" t="s">
        <v>339</v>
      </c>
      <c r="P64" s="4" t="s">
        <v>369</v>
      </c>
      <c r="R64" s="4" t="s">
        <v>112</v>
      </c>
      <c r="T64" s="4" t="s">
        <v>405</v>
      </c>
      <c r="V64" s="4" t="s">
        <v>433</v>
      </c>
      <c r="X64" s="4" t="s">
        <v>372</v>
      </c>
      <c r="Z64" s="4" t="s">
        <v>482</v>
      </c>
      <c r="AB64" s="4" t="s">
        <v>507</v>
      </c>
      <c r="AD64" s="4" t="s">
        <v>517</v>
      </c>
    </row>
    <row r="65" spans="2:30" x14ac:dyDescent="0.25">
      <c r="B65" s="4" t="s">
        <v>118</v>
      </c>
      <c r="D65" s="4" t="s">
        <v>168</v>
      </c>
      <c r="F65" s="4" t="s">
        <v>211</v>
      </c>
      <c r="H65" s="4" t="s">
        <v>245</v>
      </c>
      <c r="J65" s="4" t="s">
        <v>273</v>
      </c>
      <c r="L65" s="4" t="s">
        <v>299</v>
      </c>
      <c r="N65" s="4" t="s">
        <v>339</v>
      </c>
      <c r="O65">
        <v>8</v>
      </c>
      <c r="P65" s="4" t="s">
        <v>369</v>
      </c>
      <c r="R65" s="4" t="s">
        <v>395</v>
      </c>
      <c r="T65" s="4" t="s">
        <v>405</v>
      </c>
      <c r="V65" s="4" t="s">
        <v>423</v>
      </c>
      <c r="X65" s="4" t="s">
        <v>372</v>
      </c>
      <c r="Z65" s="4" t="s">
        <v>482</v>
      </c>
      <c r="AB65" s="4" t="s">
        <v>507</v>
      </c>
      <c r="AD65" s="4" t="s">
        <v>517</v>
      </c>
    </row>
    <row r="66" spans="2:30" x14ac:dyDescent="0.25">
      <c r="B66" s="4" t="s">
        <v>118</v>
      </c>
      <c r="D66" s="4" t="s">
        <v>168</v>
      </c>
      <c r="F66" s="4" t="s">
        <v>211</v>
      </c>
      <c r="H66" s="4" t="s">
        <v>245</v>
      </c>
      <c r="J66" s="4" t="s">
        <v>263</v>
      </c>
      <c r="L66" s="4" t="s">
        <v>299</v>
      </c>
      <c r="M66">
        <v>9</v>
      </c>
      <c r="N66" s="4" t="s">
        <v>339</v>
      </c>
      <c r="P66" s="4" t="s">
        <v>359</v>
      </c>
      <c r="R66" s="4" t="s">
        <v>382</v>
      </c>
      <c r="T66" s="4" t="s">
        <v>405</v>
      </c>
      <c r="V66" s="4" t="s">
        <v>423</v>
      </c>
      <c r="X66" s="4" t="s">
        <v>448</v>
      </c>
      <c r="Z66" s="4" t="s">
        <v>476</v>
      </c>
      <c r="AB66" s="4" t="s">
        <v>494</v>
      </c>
      <c r="AD66" s="4" t="s">
        <v>517</v>
      </c>
    </row>
    <row r="67" spans="2:30" x14ac:dyDescent="0.25">
      <c r="B67" s="4" t="s">
        <v>136</v>
      </c>
      <c r="D67" s="4" t="s">
        <v>153</v>
      </c>
      <c r="F67" s="4" t="s">
        <v>211</v>
      </c>
      <c r="H67" s="4" t="s">
        <v>245</v>
      </c>
      <c r="J67" s="4" t="s">
        <v>267</v>
      </c>
      <c r="L67" s="4" t="s">
        <v>306</v>
      </c>
      <c r="N67" s="4" t="s">
        <v>341</v>
      </c>
      <c r="P67" s="4" t="s">
        <v>359</v>
      </c>
      <c r="R67" s="4" t="s">
        <v>382</v>
      </c>
      <c r="S67">
        <v>6</v>
      </c>
      <c r="T67" s="4" t="s">
        <v>405</v>
      </c>
      <c r="V67" s="4" t="s">
        <v>423</v>
      </c>
      <c r="X67" s="4" t="s">
        <v>448</v>
      </c>
      <c r="Z67" s="4" t="s">
        <v>476</v>
      </c>
      <c r="AB67" s="4" t="s">
        <v>494</v>
      </c>
      <c r="AD67" s="4" t="s">
        <v>517</v>
      </c>
    </row>
    <row r="68" spans="2:30" x14ac:dyDescent="0.25">
      <c r="B68" s="4" t="s">
        <v>136</v>
      </c>
      <c r="D68" s="4" t="s">
        <v>150</v>
      </c>
      <c r="F68" s="4" t="s">
        <v>211</v>
      </c>
      <c r="H68" s="4" t="s">
        <v>245</v>
      </c>
      <c r="J68" s="4" t="s">
        <v>267</v>
      </c>
      <c r="L68" s="4" t="s">
        <v>306</v>
      </c>
      <c r="N68" s="4" t="s">
        <v>341</v>
      </c>
      <c r="P68" s="4" t="s">
        <v>359</v>
      </c>
      <c r="R68" s="4" t="s">
        <v>382</v>
      </c>
      <c r="T68" s="4" t="s">
        <v>415</v>
      </c>
      <c r="V68" s="4" t="s">
        <v>423</v>
      </c>
      <c r="X68" s="4" t="s">
        <v>448</v>
      </c>
      <c r="Z68" s="4" t="s">
        <v>474</v>
      </c>
      <c r="AC68">
        <v>14</v>
      </c>
      <c r="AD68" s="4" t="s">
        <v>517</v>
      </c>
    </row>
    <row r="69" spans="2:30" x14ac:dyDescent="0.25">
      <c r="B69" s="4" t="s">
        <v>124</v>
      </c>
      <c r="D69" s="4" t="s">
        <v>150</v>
      </c>
      <c r="F69" s="4" t="s">
        <v>211</v>
      </c>
      <c r="G69">
        <v>10</v>
      </c>
      <c r="H69" s="4" t="s">
        <v>245</v>
      </c>
      <c r="J69" s="4" t="s">
        <v>267</v>
      </c>
      <c r="L69" s="4" t="s">
        <v>306</v>
      </c>
      <c r="N69" s="4" t="s">
        <v>341</v>
      </c>
      <c r="P69" s="4" t="s">
        <v>359</v>
      </c>
      <c r="R69" s="4" t="s">
        <v>382</v>
      </c>
      <c r="T69" s="4" t="s">
        <v>415</v>
      </c>
      <c r="V69" s="4" t="s">
        <v>423</v>
      </c>
      <c r="X69" s="4" t="s">
        <v>463</v>
      </c>
      <c r="Z69" s="4" t="s">
        <v>474</v>
      </c>
      <c r="AD69" s="4" t="s">
        <v>516</v>
      </c>
    </row>
    <row r="70" spans="2:30" x14ac:dyDescent="0.25">
      <c r="B70" s="4" t="s">
        <v>101</v>
      </c>
      <c r="D70" s="4" t="s">
        <v>161</v>
      </c>
      <c r="F70" s="4" t="s">
        <v>211</v>
      </c>
      <c r="H70" s="4" t="s">
        <v>255</v>
      </c>
      <c r="J70" s="4" t="s">
        <v>277</v>
      </c>
      <c r="L70" s="4" t="s">
        <v>318</v>
      </c>
      <c r="N70" s="4" t="s">
        <v>341</v>
      </c>
      <c r="P70" s="4" t="s">
        <v>362</v>
      </c>
      <c r="R70" s="4" t="s">
        <v>385</v>
      </c>
      <c r="T70" s="4" t="s">
        <v>124</v>
      </c>
      <c r="U70">
        <v>6</v>
      </c>
      <c r="V70" s="4" t="s">
        <v>423</v>
      </c>
      <c r="X70" s="4" t="s">
        <v>442</v>
      </c>
      <c r="Z70" s="4" t="s">
        <v>475</v>
      </c>
      <c r="AD70" s="4" t="s">
        <v>516</v>
      </c>
    </row>
    <row r="71" spans="2:30" x14ac:dyDescent="0.25">
      <c r="B71" s="4" t="s">
        <v>101</v>
      </c>
      <c r="D71" s="4" t="s">
        <v>161</v>
      </c>
      <c r="E71">
        <v>10</v>
      </c>
      <c r="F71" s="4" t="s">
        <v>211</v>
      </c>
      <c r="H71" s="4" t="s">
        <v>249</v>
      </c>
      <c r="J71" s="4" t="s">
        <v>277</v>
      </c>
      <c r="L71" s="4" t="s">
        <v>315</v>
      </c>
      <c r="N71" s="4" t="s">
        <v>341</v>
      </c>
      <c r="P71" s="4" t="s">
        <v>362</v>
      </c>
      <c r="R71" s="4" t="s">
        <v>385</v>
      </c>
      <c r="T71" s="4" t="s">
        <v>124</v>
      </c>
      <c r="V71" s="4" t="s">
        <v>124</v>
      </c>
      <c r="X71" s="4" t="s">
        <v>190</v>
      </c>
      <c r="Z71" s="4" t="s">
        <v>218</v>
      </c>
      <c r="AD71" s="4" t="s">
        <v>362</v>
      </c>
    </row>
    <row r="72" spans="2:30" x14ac:dyDescent="0.25">
      <c r="B72" s="4" t="s">
        <v>101</v>
      </c>
      <c r="D72" s="4" t="s">
        <v>161</v>
      </c>
      <c r="F72" s="4" t="s">
        <v>219</v>
      </c>
      <c r="H72" s="4" t="s">
        <v>249</v>
      </c>
      <c r="J72" s="4" t="s">
        <v>277</v>
      </c>
      <c r="L72" s="4" t="s">
        <v>308</v>
      </c>
      <c r="N72" s="4" t="s">
        <v>341</v>
      </c>
      <c r="P72" s="4" t="s">
        <v>371</v>
      </c>
      <c r="R72" s="4" t="s">
        <v>124</v>
      </c>
      <c r="T72" s="4" t="s">
        <v>124</v>
      </c>
      <c r="V72" s="4" t="s">
        <v>124</v>
      </c>
    </row>
    <row r="73" spans="2:30" x14ac:dyDescent="0.25">
      <c r="B73" s="4" t="s">
        <v>125</v>
      </c>
      <c r="D73" s="4" t="s">
        <v>161</v>
      </c>
      <c r="F73" s="4" t="s">
        <v>198</v>
      </c>
      <c r="H73" s="4" t="s">
        <v>249</v>
      </c>
      <c r="J73" s="4" t="s">
        <v>277</v>
      </c>
      <c r="L73" s="4" t="s">
        <v>308</v>
      </c>
      <c r="N73" s="4" t="s">
        <v>327</v>
      </c>
      <c r="P73" s="4" t="s">
        <v>371</v>
      </c>
      <c r="R73" s="4" t="s">
        <v>124</v>
      </c>
      <c r="T73" s="4" t="s">
        <v>327</v>
      </c>
      <c r="V73" s="4" t="s">
        <v>327</v>
      </c>
    </row>
    <row r="74" spans="2:30" x14ac:dyDescent="0.25">
      <c r="B74" s="4" t="s">
        <v>135</v>
      </c>
      <c r="D74" s="4" t="s">
        <v>161</v>
      </c>
      <c r="F74" s="4" t="s">
        <v>190</v>
      </c>
      <c r="H74" s="4" t="s">
        <v>249</v>
      </c>
      <c r="J74" s="4" t="s">
        <v>289</v>
      </c>
      <c r="L74" s="4" t="s">
        <v>308</v>
      </c>
      <c r="P74" s="4" t="s">
        <v>368</v>
      </c>
    </row>
    <row r="75" spans="2:30" x14ac:dyDescent="0.25">
      <c r="B75" s="4" t="s">
        <v>135</v>
      </c>
      <c r="D75" s="4" t="s">
        <v>161</v>
      </c>
      <c r="F75" s="4" t="s">
        <v>217</v>
      </c>
      <c r="H75" s="4" t="s">
        <v>174</v>
      </c>
      <c r="J75" s="4" t="s">
        <v>217</v>
      </c>
      <c r="L75" s="4" t="s">
        <v>308</v>
      </c>
      <c r="P75" s="4" t="s">
        <v>368</v>
      </c>
    </row>
    <row r="76" spans="2:30" x14ac:dyDescent="0.25">
      <c r="F76" s="4" t="s">
        <v>217</v>
      </c>
      <c r="H76" s="4" t="s">
        <v>252</v>
      </c>
      <c r="J76" s="4" t="s">
        <v>217</v>
      </c>
    </row>
    <row r="77" spans="2:30" x14ac:dyDescent="0.25">
      <c r="F77" s="4" t="s">
        <v>199</v>
      </c>
      <c r="H77" s="4" t="s">
        <v>252</v>
      </c>
      <c r="J77" s="4" t="s">
        <v>288</v>
      </c>
    </row>
  </sheetData>
  <sortState ref="AN2:AN37">
    <sortCondition ref="AN2"/>
  </sortState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52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1" customWidth="1"/>
    <col min="2" max="2" width="7.42578125" style="3" bestFit="1" customWidth="1"/>
    <col min="3" max="3" width="5.85546875" style="3" customWidth="1"/>
    <col min="4" max="4" width="11.28515625" style="3" bestFit="1" customWidth="1"/>
    <col min="5" max="5" width="9.85546875" style="3" bestFit="1" customWidth="1"/>
    <col min="6" max="6" width="11.140625" style="3" bestFit="1" customWidth="1"/>
    <col min="7" max="7" width="10.42578125" style="3" bestFit="1" customWidth="1"/>
    <col min="8" max="8" width="8" style="3" bestFit="1" customWidth="1"/>
    <col min="9" max="10" width="9.42578125" style="3" bestFit="1" customWidth="1"/>
    <col min="11" max="11" width="9" style="3" bestFit="1" customWidth="1"/>
    <col min="12" max="12" width="10.140625" style="3" bestFit="1" customWidth="1"/>
    <col min="13" max="13" width="9.7109375" style="3" bestFit="1" customWidth="1"/>
    <col min="14" max="14" width="10.28515625" style="3" bestFit="1" customWidth="1"/>
    <col min="15" max="16" width="9" style="3" bestFit="1" customWidth="1"/>
    <col min="17" max="17" width="8.42578125" style="3" bestFit="1" customWidth="1"/>
    <col min="18" max="18" width="11.42578125" style="3" bestFit="1" customWidth="1"/>
    <col min="19" max="19" width="10.28515625" style="3" bestFit="1" customWidth="1"/>
    <col min="20" max="20" width="10.140625" style="3" bestFit="1" customWidth="1"/>
    <col min="21" max="21" width="9.7109375" style="3" bestFit="1" customWidth="1"/>
    <col min="22" max="22" width="7.7109375" style="3" bestFit="1" customWidth="1"/>
    <col min="23" max="23" width="10.42578125" style="3" bestFit="1" customWidth="1"/>
    <col min="24" max="24" width="2.7109375" style="3" customWidth="1"/>
    <col min="25" max="26" width="11.42578125" style="3" bestFit="1" customWidth="1"/>
    <col min="27" max="27" width="2.7109375" style="3" customWidth="1"/>
    <col min="28" max="28" width="4" style="3" bestFit="1" customWidth="1"/>
    <col min="29" max="42" width="2" style="3" bestFit="1" customWidth="1"/>
    <col min="43" max="47" width="2" style="3" customWidth="1"/>
    <col min="48" max="48" width="2.7109375" style="3" customWidth="1"/>
    <col min="49" max="50" width="5.42578125" style="3" bestFit="1" customWidth="1"/>
  </cols>
  <sheetData>
    <row r="1" spans="1:50" ht="15.75" x14ac:dyDescent="0.25">
      <c r="A1" s="24" t="s">
        <v>56</v>
      </c>
      <c r="B1" s="25"/>
    </row>
    <row r="2" spans="1:50" ht="15.75" thickBot="1" x14ac:dyDescent="0.3">
      <c r="A2" s="2"/>
      <c r="B2" s="2" t="s">
        <v>0</v>
      </c>
      <c r="C2" s="2" t="s">
        <v>1</v>
      </c>
      <c r="Y2" s="2" t="s">
        <v>1</v>
      </c>
    </row>
    <row r="3" spans="1:50" x14ac:dyDescent="0.25">
      <c r="A3" s="23" t="s">
        <v>73</v>
      </c>
      <c r="B3" s="26">
        <f t="shared" ref="B3:B39" si="0">SUM(AB3:AU3)</f>
        <v>11</v>
      </c>
      <c r="C3" s="27">
        <f t="shared" ref="C3:C40" si="1">COUNT(AW3:AX3)</f>
        <v>1</v>
      </c>
      <c r="D3" s="28" t="s">
        <v>118</v>
      </c>
      <c r="E3" s="4" t="s">
        <v>99</v>
      </c>
      <c r="F3" s="4" t="s">
        <v>120</v>
      </c>
      <c r="G3" s="4" t="s">
        <v>101</v>
      </c>
      <c r="H3" s="4" t="s">
        <v>102</v>
      </c>
      <c r="I3" s="4" t="s">
        <v>103</v>
      </c>
      <c r="J3" s="4" t="s">
        <v>124</v>
      </c>
      <c r="K3" s="4" t="s">
        <v>105</v>
      </c>
      <c r="L3" s="4" t="s">
        <v>106</v>
      </c>
      <c r="M3" s="4" t="s">
        <v>127</v>
      </c>
      <c r="N3" s="4" t="s">
        <v>108</v>
      </c>
      <c r="O3" s="4" t="s">
        <v>109</v>
      </c>
      <c r="P3" s="4" t="s">
        <v>110</v>
      </c>
      <c r="Q3" s="4" t="s">
        <v>111</v>
      </c>
      <c r="R3" s="4" t="s">
        <v>112</v>
      </c>
      <c r="S3" s="4" t="s">
        <v>113</v>
      </c>
      <c r="T3" s="4" t="s">
        <v>134</v>
      </c>
      <c r="U3" s="4" t="s">
        <v>135</v>
      </c>
      <c r="V3" s="4" t="s">
        <v>136</v>
      </c>
      <c r="W3" s="4" t="s">
        <v>117</v>
      </c>
      <c r="Y3" s="40" t="s">
        <v>109</v>
      </c>
      <c r="Z3" s="4" t="s">
        <v>136</v>
      </c>
      <c r="AB3" s="3">
        <f t="shared" ref="AB3:AB39" si="2">IF(D3=$D$42,1,0)</f>
        <v>1</v>
      </c>
      <c r="AC3" s="3">
        <f t="shared" ref="AC3:AC40" si="3">IF(E3=$E$42,1,0)</f>
        <v>1</v>
      </c>
      <c r="AD3" s="3">
        <f t="shared" ref="AD3:AD40" si="4">IF(F3=$F$42,1,0)</f>
        <v>1</v>
      </c>
      <c r="AE3" s="3">
        <f t="shared" ref="AE3:AE40" si="5">IF(G3=$G$42,1,0)</f>
        <v>0</v>
      </c>
      <c r="AF3" s="3">
        <f t="shared" ref="AF3:AF40" si="6">IF(H3=$H$42,1,0)</f>
        <v>0</v>
      </c>
      <c r="AG3" s="3">
        <f t="shared" ref="AG3:AG40" si="7">IF(I3=$I$42,1,0)</f>
        <v>1</v>
      </c>
      <c r="AH3" s="3">
        <f t="shared" ref="AH3:AH40" si="8">IF(J3=$J$42,1,0)</f>
        <v>1</v>
      </c>
      <c r="AI3" s="3">
        <f t="shared" ref="AI3:AI40" si="9">IF(K3=$K$42,1,0)</f>
        <v>1</v>
      </c>
      <c r="AJ3" s="3">
        <f t="shared" ref="AJ3:AJ40" si="10">IF(L3=$L$42,1,0)</f>
        <v>1</v>
      </c>
      <c r="AK3" s="3">
        <f t="shared" ref="AK3:AK40" si="11">IF(M3=$M$42,1,0)</f>
        <v>0</v>
      </c>
      <c r="AL3" s="3">
        <f t="shared" ref="AL3:AL40" si="12">IF(N3=$N$42,1,0)</f>
        <v>1</v>
      </c>
      <c r="AM3" s="3">
        <f t="shared" ref="AM3:AM40" si="13">IF(O3=$O$42,1,0)</f>
        <v>0</v>
      </c>
      <c r="AN3" s="3">
        <f t="shared" ref="AN3:AN40" si="14">IF(P3=$P$42,1,0)</f>
        <v>1</v>
      </c>
      <c r="AO3" s="3">
        <f t="shared" ref="AO3:AO40" si="15">IF(Q3=$Q$42,1,0)</f>
        <v>0</v>
      </c>
      <c r="AP3" s="3">
        <f t="shared" ref="AP3:AP40" si="16">IF(R3=$R$42,1,0)</f>
        <v>0</v>
      </c>
      <c r="AQ3" s="3">
        <f t="shared" ref="AQ3:AQ40" si="17">IF(S3=$S$42,1,0)</f>
        <v>0</v>
      </c>
      <c r="AR3" s="3">
        <f t="shared" ref="AR3:AR40" si="18">IF(T3=$T$42,1,0)</f>
        <v>1</v>
      </c>
      <c r="AS3" s="3">
        <f t="shared" ref="AS3:AS40" si="19">IF(U3=$U$42,1,0)</f>
        <v>0</v>
      </c>
      <c r="AT3" s="3">
        <f t="shared" ref="AT3:AT40" si="20">IF(V3=$V$42,1,0)</f>
        <v>1</v>
      </c>
      <c r="AU3" s="3">
        <f t="shared" ref="AU3:AU40" si="21">IF(W3=$W$42,1,0)</f>
        <v>0</v>
      </c>
      <c r="AW3" s="3" t="e">
        <f t="shared" ref="AW3:AW40" si="22">HLOOKUP(Y3,$D$42:$W$43,2,FALSE)</f>
        <v>#N/A</v>
      </c>
      <c r="AX3" s="3">
        <f t="shared" ref="AX3:AX40" si="23">HLOOKUP(Z3,$D$42:$W$43,2,FALSE)</f>
        <v>1</v>
      </c>
    </row>
    <row r="4" spans="1:50" x14ac:dyDescent="0.25">
      <c r="A4" s="8" t="s">
        <v>61</v>
      </c>
      <c r="B4" s="4">
        <f t="shared" si="0"/>
        <v>7</v>
      </c>
      <c r="C4" s="5">
        <f t="shared" si="1"/>
        <v>1</v>
      </c>
      <c r="D4" s="28" t="s">
        <v>98</v>
      </c>
      <c r="E4" s="4" t="s">
        <v>99</v>
      </c>
      <c r="F4" s="4" t="s">
        <v>100</v>
      </c>
      <c r="G4" s="4" t="s">
        <v>101</v>
      </c>
      <c r="H4" s="4" t="s">
        <v>102</v>
      </c>
      <c r="I4" s="4" t="s">
        <v>103</v>
      </c>
      <c r="J4" s="4" t="s">
        <v>104</v>
      </c>
      <c r="K4" s="4" t="s">
        <v>105</v>
      </c>
      <c r="L4" s="4" t="s">
        <v>106</v>
      </c>
      <c r="M4" s="4" t="s">
        <v>127</v>
      </c>
      <c r="N4" s="4" t="s">
        <v>108</v>
      </c>
      <c r="O4" s="4" t="s">
        <v>109</v>
      </c>
      <c r="P4" s="4" t="s">
        <v>110</v>
      </c>
      <c r="Q4" s="4" t="s">
        <v>111</v>
      </c>
      <c r="R4" s="4" t="s">
        <v>112</v>
      </c>
      <c r="S4" s="4" t="s">
        <v>113</v>
      </c>
      <c r="T4" s="4" t="s">
        <v>114</v>
      </c>
      <c r="U4" s="4" t="s">
        <v>115</v>
      </c>
      <c r="V4" s="4" t="s">
        <v>116</v>
      </c>
      <c r="W4" s="4" t="s">
        <v>117</v>
      </c>
      <c r="Y4" s="4" t="s">
        <v>110</v>
      </c>
      <c r="Z4" s="40" t="s">
        <v>117</v>
      </c>
      <c r="AB4" s="3">
        <f t="shared" si="2"/>
        <v>0</v>
      </c>
      <c r="AC4" s="3">
        <f t="shared" si="3"/>
        <v>1</v>
      </c>
      <c r="AD4" s="3">
        <f t="shared" si="4"/>
        <v>0</v>
      </c>
      <c r="AE4" s="3">
        <f t="shared" si="5"/>
        <v>0</v>
      </c>
      <c r="AF4" s="3">
        <f t="shared" si="6"/>
        <v>0</v>
      </c>
      <c r="AG4" s="3">
        <f t="shared" si="7"/>
        <v>1</v>
      </c>
      <c r="AH4" s="3">
        <f t="shared" si="8"/>
        <v>0</v>
      </c>
      <c r="AI4" s="3">
        <f t="shared" si="9"/>
        <v>1</v>
      </c>
      <c r="AJ4" s="3">
        <f t="shared" si="10"/>
        <v>1</v>
      </c>
      <c r="AK4" s="3">
        <f t="shared" si="11"/>
        <v>0</v>
      </c>
      <c r="AL4" s="3">
        <f t="shared" si="12"/>
        <v>1</v>
      </c>
      <c r="AM4" s="3">
        <f t="shared" si="13"/>
        <v>0</v>
      </c>
      <c r="AN4" s="3">
        <f t="shared" si="14"/>
        <v>1</v>
      </c>
      <c r="AO4" s="3">
        <f t="shared" si="15"/>
        <v>0</v>
      </c>
      <c r="AP4" s="3">
        <f t="shared" si="16"/>
        <v>0</v>
      </c>
      <c r="AQ4" s="3">
        <f t="shared" si="17"/>
        <v>0</v>
      </c>
      <c r="AR4" s="3">
        <f t="shared" si="18"/>
        <v>0</v>
      </c>
      <c r="AS4" s="3">
        <f t="shared" si="19"/>
        <v>1</v>
      </c>
      <c r="AT4" s="3">
        <f t="shared" si="20"/>
        <v>0</v>
      </c>
      <c r="AU4" s="3">
        <f t="shared" si="21"/>
        <v>0</v>
      </c>
      <c r="AW4" s="3">
        <f t="shared" si="22"/>
        <v>1</v>
      </c>
      <c r="AX4" s="3" t="e">
        <f t="shared" si="23"/>
        <v>#N/A</v>
      </c>
    </row>
    <row r="5" spans="1:50" x14ac:dyDescent="0.25">
      <c r="A5" s="8" t="s">
        <v>80</v>
      </c>
      <c r="B5" s="4">
        <f t="shared" si="0"/>
        <v>8</v>
      </c>
      <c r="C5" s="5">
        <f t="shared" si="1"/>
        <v>2</v>
      </c>
      <c r="D5" s="28" t="s">
        <v>98</v>
      </c>
      <c r="E5" s="4" t="s">
        <v>99</v>
      </c>
      <c r="F5" s="4" t="s">
        <v>100</v>
      </c>
      <c r="G5" s="4" t="s">
        <v>101</v>
      </c>
      <c r="H5" s="4" t="s">
        <v>102</v>
      </c>
      <c r="I5" s="4" t="s">
        <v>103</v>
      </c>
      <c r="J5" s="4" t="s">
        <v>104</v>
      </c>
      <c r="K5" s="4" t="s">
        <v>105</v>
      </c>
      <c r="L5" s="4" t="s">
        <v>106</v>
      </c>
      <c r="M5" s="4" t="s">
        <v>107</v>
      </c>
      <c r="N5" s="4" t="s">
        <v>108</v>
      </c>
      <c r="O5" s="4" t="s">
        <v>109</v>
      </c>
      <c r="P5" s="4" t="s">
        <v>110</v>
      </c>
      <c r="Q5" s="4" t="s">
        <v>111</v>
      </c>
      <c r="R5" s="4" t="s">
        <v>112</v>
      </c>
      <c r="S5" s="4" t="s">
        <v>113</v>
      </c>
      <c r="T5" s="4" t="s">
        <v>114</v>
      </c>
      <c r="U5" s="4" t="s">
        <v>115</v>
      </c>
      <c r="V5" s="4" t="s">
        <v>116</v>
      </c>
      <c r="W5" s="4" t="s">
        <v>117</v>
      </c>
      <c r="Y5" s="4" t="s">
        <v>108</v>
      </c>
      <c r="Z5" s="4" t="s">
        <v>110</v>
      </c>
      <c r="AB5" s="3">
        <f t="shared" si="2"/>
        <v>0</v>
      </c>
      <c r="AC5" s="3">
        <f t="shared" si="3"/>
        <v>1</v>
      </c>
      <c r="AD5" s="3">
        <f t="shared" si="4"/>
        <v>0</v>
      </c>
      <c r="AE5" s="3">
        <f t="shared" si="5"/>
        <v>0</v>
      </c>
      <c r="AF5" s="3">
        <f t="shared" si="6"/>
        <v>0</v>
      </c>
      <c r="AG5" s="3">
        <f t="shared" si="7"/>
        <v>1</v>
      </c>
      <c r="AH5" s="3">
        <f t="shared" si="8"/>
        <v>0</v>
      </c>
      <c r="AI5" s="3">
        <f t="shared" si="9"/>
        <v>1</v>
      </c>
      <c r="AJ5" s="3">
        <f t="shared" si="10"/>
        <v>1</v>
      </c>
      <c r="AK5" s="3">
        <f t="shared" si="11"/>
        <v>1</v>
      </c>
      <c r="AL5" s="3">
        <f t="shared" si="12"/>
        <v>1</v>
      </c>
      <c r="AM5" s="3">
        <f t="shared" si="13"/>
        <v>0</v>
      </c>
      <c r="AN5" s="3">
        <f t="shared" si="14"/>
        <v>1</v>
      </c>
      <c r="AO5" s="3">
        <f t="shared" si="15"/>
        <v>0</v>
      </c>
      <c r="AP5" s="3">
        <f t="shared" si="16"/>
        <v>0</v>
      </c>
      <c r="AQ5" s="3">
        <f t="shared" si="17"/>
        <v>0</v>
      </c>
      <c r="AR5" s="3">
        <f t="shared" si="18"/>
        <v>0</v>
      </c>
      <c r="AS5" s="3">
        <f t="shared" si="19"/>
        <v>1</v>
      </c>
      <c r="AT5" s="3">
        <f t="shared" si="20"/>
        <v>0</v>
      </c>
      <c r="AU5" s="3">
        <f t="shared" si="21"/>
        <v>0</v>
      </c>
      <c r="AW5" s="3">
        <f t="shared" si="22"/>
        <v>1</v>
      </c>
      <c r="AX5" s="3">
        <f t="shared" si="23"/>
        <v>1</v>
      </c>
    </row>
    <row r="6" spans="1:50" x14ac:dyDescent="0.25">
      <c r="A6" s="8" t="s">
        <v>66</v>
      </c>
      <c r="B6" s="4">
        <f t="shared" si="0"/>
        <v>12</v>
      </c>
      <c r="C6" s="5">
        <f t="shared" si="1"/>
        <v>2</v>
      </c>
      <c r="D6" s="28" t="s">
        <v>118</v>
      </c>
      <c r="E6" s="4" t="s">
        <v>99</v>
      </c>
      <c r="F6" s="4" t="s">
        <v>100</v>
      </c>
      <c r="G6" s="4" t="s">
        <v>121</v>
      </c>
      <c r="H6" s="4" t="s">
        <v>102</v>
      </c>
      <c r="I6" s="4" t="s">
        <v>103</v>
      </c>
      <c r="J6" s="4" t="s">
        <v>104</v>
      </c>
      <c r="K6" s="4" t="s">
        <v>105</v>
      </c>
      <c r="L6" s="4" t="s">
        <v>106</v>
      </c>
      <c r="M6" s="4" t="s">
        <v>107</v>
      </c>
      <c r="N6" s="4" t="s">
        <v>108</v>
      </c>
      <c r="O6" s="4" t="s">
        <v>109</v>
      </c>
      <c r="P6" s="4" t="s">
        <v>110</v>
      </c>
      <c r="Q6" s="4" t="s">
        <v>111</v>
      </c>
      <c r="R6" s="4" t="s">
        <v>132</v>
      </c>
      <c r="S6" s="4" t="s">
        <v>113</v>
      </c>
      <c r="T6" s="4" t="s">
        <v>114</v>
      </c>
      <c r="U6" s="4" t="s">
        <v>115</v>
      </c>
      <c r="V6" s="4" t="s">
        <v>116</v>
      </c>
      <c r="W6" s="4" t="s">
        <v>137</v>
      </c>
      <c r="Y6" s="4" t="s">
        <v>99</v>
      </c>
      <c r="Z6" s="4" t="s">
        <v>103</v>
      </c>
      <c r="AB6" s="3">
        <f t="shared" si="2"/>
        <v>1</v>
      </c>
      <c r="AC6" s="3">
        <f t="shared" si="3"/>
        <v>1</v>
      </c>
      <c r="AD6" s="3">
        <f t="shared" si="4"/>
        <v>0</v>
      </c>
      <c r="AE6" s="3">
        <f t="shared" si="5"/>
        <v>1</v>
      </c>
      <c r="AF6" s="3">
        <f t="shared" si="6"/>
        <v>0</v>
      </c>
      <c r="AG6" s="3">
        <f t="shared" si="7"/>
        <v>1</v>
      </c>
      <c r="AH6" s="3">
        <f t="shared" si="8"/>
        <v>0</v>
      </c>
      <c r="AI6" s="3">
        <f t="shared" si="9"/>
        <v>1</v>
      </c>
      <c r="AJ6" s="3">
        <f t="shared" si="10"/>
        <v>1</v>
      </c>
      <c r="AK6" s="3">
        <f t="shared" si="11"/>
        <v>1</v>
      </c>
      <c r="AL6" s="3">
        <f t="shared" si="12"/>
        <v>1</v>
      </c>
      <c r="AM6" s="3">
        <f t="shared" si="13"/>
        <v>0</v>
      </c>
      <c r="AN6" s="3">
        <f t="shared" si="14"/>
        <v>1</v>
      </c>
      <c r="AO6" s="3">
        <f t="shared" si="15"/>
        <v>0</v>
      </c>
      <c r="AP6" s="3">
        <f t="shared" si="16"/>
        <v>1</v>
      </c>
      <c r="AQ6" s="3">
        <f t="shared" si="17"/>
        <v>0</v>
      </c>
      <c r="AR6" s="3">
        <f t="shared" si="18"/>
        <v>0</v>
      </c>
      <c r="AS6" s="3">
        <f t="shared" si="19"/>
        <v>1</v>
      </c>
      <c r="AT6" s="3">
        <f t="shared" si="20"/>
        <v>0</v>
      </c>
      <c r="AU6" s="3">
        <f t="shared" si="21"/>
        <v>1</v>
      </c>
      <c r="AW6" s="3">
        <f t="shared" si="22"/>
        <v>1</v>
      </c>
      <c r="AX6" s="3">
        <f t="shared" si="23"/>
        <v>1</v>
      </c>
    </row>
    <row r="7" spans="1:50" x14ac:dyDescent="0.25">
      <c r="A7" s="8" t="s">
        <v>76</v>
      </c>
      <c r="B7" s="4">
        <f t="shared" si="0"/>
        <v>5</v>
      </c>
      <c r="C7" s="5">
        <f t="shared" si="1"/>
        <v>1</v>
      </c>
      <c r="D7" s="28" t="s">
        <v>118</v>
      </c>
      <c r="E7" s="4" t="s">
        <v>119</v>
      </c>
      <c r="F7" s="4" t="s">
        <v>100</v>
      </c>
      <c r="G7" s="4" t="s">
        <v>101</v>
      </c>
      <c r="H7" s="4" t="s">
        <v>102</v>
      </c>
      <c r="I7" s="4" t="s">
        <v>123</v>
      </c>
      <c r="J7" s="4" t="s">
        <v>104</v>
      </c>
      <c r="K7" s="4" t="s">
        <v>125</v>
      </c>
      <c r="L7" s="4" t="s">
        <v>106</v>
      </c>
      <c r="M7" s="4" t="s">
        <v>127</v>
      </c>
      <c r="N7" s="4" t="s">
        <v>128</v>
      </c>
      <c r="O7" s="4" t="s">
        <v>109</v>
      </c>
      <c r="P7" s="4" t="s">
        <v>110</v>
      </c>
      <c r="Q7" s="4" t="s">
        <v>111</v>
      </c>
      <c r="R7" s="4" t="s">
        <v>112</v>
      </c>
      <c r="S7" s="4" t="s">
        <v>133</v>
      </c>
      <c r="T7" s="4" t="s">
        <v>134</v>
      </c>
      <c r="U7" s="4" t="s">
        <v>135</v>
      </c>
      <c r="V7" s="4" t="s">
        <v>116</v>
      </c>
      <c r="W7" s="4" t="s">
        <v>117</v>
      </c>
      <c r="Y7" s="4" t="s">
        <v>106</v>
      </c>
      <c r="Z7" s="40" t="s">
        <v>135</v>
      </c>
      <c r="AB7" s="3">
        <f t="shared" si="2"/>
        <v>1</v>
      </c>
      <c r="AC7" s="3">
        <f t="shared" si="3"/>
        <v>0</v>
      </c>
      <c r="AD7" s="3">
        <f t="shared" si="4"/>
        <v>0</v>
      </c>
      <c r="AE7" s="3">
        <f t="shared" si="5"/>
        <v>0</v>
      </c>
      <c r="AF7" s="3">
        <f t="shared" si="6"/>
        <v>0</v>
      </c>
      <c r="AG7" s="3">
        <f t="shared" si="7"/>
        <v>0</v>
      </c>
      <c r="AH7" s="3">
        <f t="shared" si="8"/>
        <v>0</v>
      </c>
      <c r="AI7" s="3">
        <f t="shared" si="9"/>
        <v>0</v>
      </c>
      <c r="AJ7" s="3">
        <f t="shared" si="10"/>
        <v>1</v>
      </c>
      <c r="AK7" s="3">
        <f t="shared" si="11"/>
        <v>0</v>
      </c>
      <c r="AL7" s="3">
        <f t="shared" si="12"/>
        <v>0</v>
      </c>
      <c r="AM7" s="3">
        <f t="shared" si="13"/>
        <v>0</v>
      </c>
      <c r="AN7" s="3">
        <f t="shared" si="14"/>
        <v>1</v>
      </c>
      <c r="AO7" s="3">
        <f t="shared" si="15"/>
        <v>0</v>
      </c>
      <c r="AP7" s="3">
        <f t="shared" si="16"/>
        <v>0</v>
      </c>
      <c r="AQ7" s="3">
        <f t="shared" si="17"/>
        <v>1</v>
      </c>
      <c r="AR7" s="3">
        <f t="shared" si="18"/>
        <v>1</v>
      </c>
      <c r="AS7" s="3">
        <f t="shared" si="19"/>
        <v>0</v>
      </c>
      <c r="AT7" s="3">
        <f t="shared" si="20"/>
        <v>0</v>
      </c>
      <c r="AU7" s="3">
        <f t="shared" si="21"/>
        <v>0</v>
      </c>
      <c r="AW7" s="3">
        <f t="shared" si="22"/>
        <v>1</v>
      </c>
      <c r="AX7" s="3" t="e">
        <f t="shared" si="23"/>
        <v>#N/A</v>
      </c>
    </row>
    <row r="8" spans="1:50" x14ac:dyDescent="0.25">
      <c r="A8" s="8" t="s">
        <v>186</v>
      </c>
      <c r="B8" s="4">
        <f t="shared" si="0"/>
        <v>4</v>
      </c>
      <c r="C8" s="5">
        <f t="shared" si="1"/>
        <v>1</v>
      </c>
      <c r="D8" s="28" t="s">
        <v>98</v>
      </c>
      <c r="E8" s="4" t="s">
        <v>119</v>
      </c>
      <c r="F8" s="4" t="s">
        <v>100</v>
      </c>
      <c r="G8" s="4" t="s">
        <v>101</v>
      </c>
      <c r="H8" s="4" t="s">
        <v>102</v>
      </c>
      <c r="I8" s="4" t="s">
        <v>123</v>
      </c>
      <c r="J8" s="4" t="s">
        <v>104</v>
      </c>
      <c r="K8" s="4" t="s">
        <v>105</v>
      </c>
      <c r="L8" s="4" t="s">
        <v>106</v>
      </c>
      <c r="M8" s="4" t="s">
        <v>127</v>
      </c>
      <c r="N8" s="4" t="s">
        <v>128</v>
      </c>
      <c r="O8" s="4" t="s">
        <v>109</v>
      </c>
      <c r="P8" s="4" t="s">
        <v>110</v>
      </c>
      <c r="Q8" s="4" t="s">
        <v>111</v>
      </c>
      <c r="R8" s="4" t="s">
        <v>132</v>
      </c>
      <c r="S8" s="4" t="s">
        <v>113</v>
      </c>
      <c r="T8" s="4" t="s">
        <v>114</v>
      </c>
      <c r="U8" s="4" t="s">
        <v>135</v>
      </c>
      <c r="V8" s="4" t="s">
        <v>116</v>
      </c>
      <c r="W8" s="4" t="s">
        <v>117</v>
      </c>
      <c r="Y8" s="4" t="s">
        <v>110</v>
      </c>
      <c r="Z8" s="40" t="s">
        <v>101</v>
      </c>
      <c r="AB8" s="3">
        <f t="shared" si="2"/>
        <v>0</v>
      </c>
      <c r="AC8" s="3">
        <f t="shared" si="3"/>
        <v>0</v>
      </c>
      <c r="AD8" s="3">
        <f t="shared" si="4"/>
        <v>0</v>
      </c>
      <c r="AE8" s="3">
        <f t="shared" si="5"/>
        <v>0</v>
      </c>
      <c r="AF8" s="3">
        <f t="shared" si="6"/>
        <v>0</v>
      </c>
      <c r="AG8" s="3">
        <f t="shared" si="7"/>
        <v>0</v>
      </c>
      <c r="AH8" s="3">
        <f t="shared" si="8"/>
        <v>0</v>
      </c>
      <c r="AI8" s="3">
        <f t="shared" si="9"/>
        <v>1</v>
      </c>
      <c r="AJ8" s="3">
        <f t="shared" si="10"/>
        <v>1</v>
      </c>
      <c r="AK8" s="3">
        <f t="shared" si="11"/>
        <v>0</v>
      </c>
      <c r="AL8" s="3">
        <f t="shared" si="12"/>
        <v>0</v>
      </c>
      <c r="AM8" s="3">
        <f t="shared" si="13"/>
        <v>0</v>
      </c>
      <c r="AN8" s="3">
        <f t="shared" si="14"/>
        <v>1</v>
      </c>
      <c r="AO8" s="3">
        <f t="shared" si="15"/>
        <v>0</v>
      </c>
      <c r="AP8" s="3">
        <f t="shared" si="16"/>
        <v>1</v>
      </c>
      <c r="AQ8" s="3">
        <f t="shared" si="17"/>
        <v>0</v>
      </c>
      <c r="AR8" s="3">
        <f t="shared" si="18"/>
        <v>0</v>
      </c>
      <c r="AS8" s="3">
        <f t="shared" si="19"/>
        <v>0</v>
      </c>
      <c r="AT8" s="3">
        <f t="shared" si="20"/>
        <v>0</v>
      </c>
      <c r="AU8" s="3">
        <f t="shared" si="21"/>
        <v>0</v>
      </c>
      <c r="AW8" s="3">
        <f t="shared" si="22"/>
        <v>1</v>
      </c>
      <c r="AX8" s="3" t="e">
        <f t="shared" si="23"/>
        <v>#N/A</v>
      </c>
    </row>
    <row r="9" spans="1:50" x14ac:dyDescent="0.25">
      <c r="A9" s="8" t="s">
        <v>69</v>
      </c>
      <c r="B9" s="4">
        <f t="shared" si="0"/>
        <v>10</v>
      </c>
      <c r="C9" s="5">
        <f t="shared" si="1"/>
        <v>2</v>
      </c>
      <c r="D9" s="28" t="s">
        <v>118</v>
      </c>
      <c r="E9" s="4" t="s">
        <v>99</v>
      </c>
      <c r="F9" s="4" t="s">
        <v>100</v>
      </c>
      <c r="G9" s="4" t="s">
        <v>101</v>
      </c>
      <c r="H9" s="4" t="s">
        <v>122</v>
      </c>
      <c r="I9" s="4" t="s">
        <v>123</v>
      </c>
      <c r="J9" s="4" t="s">
        <v>104</v>
      </c>
      <c r="K9" s="4" t="s">
        <v>105</v>
      </c>
      <c r="L9" s="4" t="s">
        <v>106</v>
      </c>
      <c r="M9" s="4" t="s">
        <v>127</v>
      </c>
      <c r="N9" s="4" t="s">
        <v>108</v>
      </c>
      <c r="O9" s="4" t="s">
        <v>109</v>
      </c>
      <c r="P9" s="4" t="s">
        <v>110</v>
      </c>
      <c r="Q9" s="4" t="s">
        <v>111</v>
      </c>
      <c r="R9" s="4" t="s">
        <v>132</v>
      </c>
      <c r="S9" s="4" t="s">
        <v>113</v>
      </c>
      <c r="T9" s="4" t="s">
        <v>134</v>
      </c>
      <c r="U9" s="4" t="s">
        <v>115</v>
      </c>
      <c r="V9" s="4" t="s">
        <v>116</v>
      </c>
      <c r="W9" s="4" t="s">
        <v>117</v>
      </c>
      <c r="Y9" s="4" t="s">
        <v>110</v>
      </c>
      <c r="Z9" s="4" t="s">
        <v>106</v>
      </c>
      <c r="AB9" s="3">
        <f t="shared" si="2"/>
        <v>1</v>
      </c>
      <c r="AC9" s="3">
        <f t="shared" si="3"/>
        <v>1</v>
      </c>
      <c r="AD9" s="3">
        <f t="shared" si="4"/>
        <v>0</v>
      </c>
      <c r="AE9" s="3">
        <f t="shared" si="5"/>
        <v>0</v>
      </c>
      <c r="AF9" s="3">
        <f t="shared" si="6"/>
        <v>1</v>
      </c>
      <c r="AG9" s="3">
        <f t="shared" si="7"/>
        <v>0</v>
      </c>
      <c r="AH9" s="3">
        <f t="shared" si="8"/>
        <v>0</v>
      </c>
      <c r="AI9" s="3">
        <f t="shared" si="9"/>
        <v>1</v>
      </c>
      <c r="AJ9" s="3">
        <f t="shared" si="10"/>
        <v>1</v>
      </c>
      <c r="AK9" s="3">
        <f t="shared" si="11"/>
        <v>0</v>
      </c>
      <c r="AL9" s="3">
        <f t="shared" si="12"/>
        <v>1</v>
      </c>
      <c r="AM9" s="3">
        <f t="shared" si="13"/>
        <v>0</v>
      </c>
      <c r="AN9" s="3">
        <f t="shared" si="14"/>
        <v>1</v>
      </c>
      <c r="AO9" s="3">
        <f t="shared" si="15"/>
        <v>0</v>
      </c>
      <c r="AP9" s="3">
        <f t="shared" si="16"/>
        <v>1</v>
      </c>
      <c r="AQ9" s="3">
        <f t="shared" si="17"/>
        <v>0</v>
      </c>
      <c r="AR9" s="3">
        <f t="shared" si="18"/>
        <v>1</v>
      </c>
      <c r="AS9" s="3">
        <f t="shared" si="19"/>
        <v>1</v>
      </c>
      <c r="AT9" s="3">
        <f t="shared" si="20"/>
        <v>0</v>
      </c>
      <c r="AU9" s="3">
        <f t="shared" si="21"/>
        <v>0</v>
      </c>
      <c r="AW9" s="3">
        <f t="shared" si="22"/>
        <v>1</v>
      </c>
      <c r="AX9" s="3">
        <f t="shared" si="23"/>
        <v>1</v>
      </c>
    </row>
    <row r="10" spans="1:50" x14ac:dyDescent="0.25">
      <c r="A10" s="8" t="s">
        <v>81</v>
      </c>
      <c r="B10" s="4">
        <f t="shared" si="0"/>
        <v>10</v>
      </c>
      <c r="C10" s="5">
        <f t="shared" si="1"/>
        <v>1</v>
      </c>
      <c r="D10" s="28" t="s">
        <v>118</v>
      </c>
      <c r="E10" s="4" t="s">
        <v>99</v>
      </c>
      <c r="F10" s="4" t="s">
        <v>100</v>
      </c>
      <c r="G10" s="4" t="s">
        <v>101</v>
      </c>
      <c r="H10" s="4" t="s">
        <v>102</v>
      </c>
      <c r="I10" s="4" t="s">
        <v>103</v>
      </c>
      <c r="J10" s="4" t="s">
        <v>104</v>
      </c>
      <c r="K10" s="4" t="s">
        <v>105</v>
      </c>
      <c r="L10" s="4" t="s">
        <v>106</v>
      </c>
      <c r="M10" s="4" t="s">
        <v>107</v>
      </c>
      <c r="N10" s="4" t="s">
        <v>108</v>
      </c>
      <c r="O10" s="4" t="s">
        <v>109</v>
      </c>
      <c r="P10" s="4" t="s">
        <v>110</v>
      </c>
      <c r="Q10" s="4" t="s">
        <v>111</v>
      </c>
      <c r="R10" s="4" t="s">
        <v>112</v>
      </c>
      <c r="S10" s="4" t="s">
        <v>113</v>
      </c>
      <c r="T10" s="4" t="s">
        <v>114</v>
      </c>
      <c r="U10" s="4" t="s">
        <v>115</v>
      </c>
      <c r="V10" s="4" t="s">
        <v>136</v>
      </c>
      <c r="W10" s="4" t="s">
        <v>117</v>
      </c>
      <c r="Y10" s="4" t="s">
        <v>99</v>
      </c>
      <c r="Z10" s="40" t="s">
        <v>100</v>
      </c>
      <c r="AB10" s="3">
        <f t="shared" si="2"/>
        <v>1</v>
      </c>
      <c r="AC10" s="3">
        <f t="shared" si="3"/>
        <v>1</v>
      </c>
      <c r="AD10" s="3">
        <f t="shared" si="4"/>
        <v>0</v>
      </c>
      <c r="AE10" s="3">
        <f t="shared" si="5"/>
        <v>0</v>
      </c>
      <c r="AF10" s="3">
        <f t="shared" si="6"/>
        <v>0</v>
      </c>
      <c r="AG10" s="3">
        <f t="shared" si="7"/>
        <v>1</v>
      </c>
      <c r="AH10" s="3">
        <f t="shared" si="8"/>
        <v>0</v>
      </c>
      <c r="AI10" s="3">
        <f t="shared" si="9"/>
        <v>1</v>
      </c>
      <c r="AJ10" s="3">
        <f t="shared" si="10"/>
        <v>1</v>
      </c>
      <c r="AK10" s="3">
        <f t="shared" si="11"/>
        <v>1</v>
      </c>
      <c r="AL10" s="3">
        <f t="shared" si="12"/>
        <v>1</v>
      </c>
      <c r="AM10" s="3">
        <f t="shared" si="13"/>
        <v>0</v>
      </c>
      <c r="AN10" s="3">
        <f t="shared" si="14"/>
        <v>1</v>
      </c>
      <c r="AO10" s="3">
        <f t="shared" si="15"/>
        <v>0</v>
      </c>
      <c r="AP10" s="3">
        <f t="shared" si="16"/>
        <v>0</v>
      </c>
      <c r="AQ10" s="3">
        <f t="shared" si="17"/>
        <v>0</v>
      </c>
      <c r="AR10" s="3">
        <f t="shared" si="18"/>
        <v>0</v>
      </c>
      <c r="AS10" s="3">
        <f t="shared" si="19"/>
        <v>1</v>
      </c>
      <c r="AT10" s="3">
        <f t="shared" si="20"/>
        <v>1</v>
      </c>
      <c r="AU10" s="3">
        <f t="shared" si="21"/>
        <v>0</v>
      </c>
      <c r="AW10" s="3">
        <f t="shared" si="22"/>
        <v>1</v>
      </c>
      <c r="AX10" s="3" t="e">
        <f t="shared" si="23"/>
        <v>#N/A</v>
      </c>
    </row>
    <row r="11" spans="1:50" x14ac:dyDescent="0.25">
      <c r="A11" s="8" t="s">
        <v>74</v>
      </c>
      <c r="B11" s="4">
        <f t="shared" si="0"/>
        <v>9</v>
      </c>
      <c r="C11" s="5">
        <f t="shared" si="1"/>
        <v>1</v>
      </c>
      <c r="D11" s="28" t="s">
        <v>118</v>
      </c>
      <c r="E11" s="4" t="s">
        <v>99</v>
      </c>
      <c r="F11" s="4" t="s">
        <v>100</v>
      </c>
      <c r="G11" s="4" t="s">
        <v>101</v>
      </c>
      <c r="H11" s="4" t="s">
        <v>102</v>
      </c>
      <c r="I11" s="4" t="s">
        <v>103</v>
      </c>
      <c r="J11" s="4" t="s">
        <v>104</v>
      </c>
      <c r="K11" s="4" t="s">
        <v>105</v>
      </c>
      <c r="L11" s="4" t="s">
        <v>106</v>
      </c>
      <c r="M11" s="4" t="s">
        <v>107</v>
      </c>
      <c r="N11" s="4" t="s">
        <v>128</v>
      </c>
      <c r="O11" s="4" t="s">
        <v>109</v>
      </c>
      <c r="P11" s="4" t="s">
        <v>110</v>
      </c>
      <c r="Q11" s="4" t="s">
        <v>111</v>
      </c>
      <c r="R11" s="4" t="s">
        <v>112</v>
      </c>
      <c r="S11" s="4" t="s">
        <v>113</v>
      </c>
      <c r="T11" s="4" t="s">
        <v>134</v>
      </c>
      <c r="U11" s="4" t="s">
        <v>115</v>
      </c>
      <c r="V11" s="4" t="s">
        <v>116</v>
      </c>
      <c r="W11" s="4" t="s">
        <v>117</v>
      </c>
      <c r="Y11" s="40" t="s">
        <v>111</v>
      </c>
      <c r="Z11" s="4" t="s">
        <v>110</v>
      </c>
      <c r="AB11" s="3">
        <f t="shared" si="2"/>
        <v>1</v>
      </c>
      <c r="AC11" s="3">
        <f t="shared" si="3"/>
        <v>1</v>
      </c>
      <c r="AD11" s="3">
        <f t="shared" si="4"/>
        <v>0</v>
      </c>
      <c r="AE11" s="3">
        <f t="shared" si="5"/>
        <v>0</v>
      </c>
      <c r="AF11" s="3">
        <f t="shared" si="6"/>
        <v>0</v>
      </c>
      <c r="AG11" s="3">
        <f t="shared" si="7"/>
        <v>1</v>
      </c>
      <c r="AH11" s="3">
        <f t="shared" si="8"/>
        <v>0</v>
      </c>
      <c r="AI11" s="3">
        <f t="shared" si="9"/>
        <v>1</v>
      </c>
      <c r="AJ11" s="3">
        <f t="shared" si="10"/>
        <v>1</v>
      </c>
      <c r="AK11" s="3">
        <f t="shared" si="11"/>
        <v>1</v>
      </c>
      <c r="AL11" s="3">
        <f t="shared" si="12"/>
        <v>0</v>
      </c>
      <c r="AM11" s="3">
        <f t="shared" si="13"/>
        <v>0</v>
      </c>
      <c r="AN11" s="3">
        <f t="shared" si="14"/>
        <v>1</v>
      </c>
      <c r="AO11" s="3">
        <f t="shared" si="15"/>
        <v>0</v>
      </c>
      <c r="AP11" s="3">
        <f t="shared" si="16"/>
        <v>0</v>
      </c>
      <c r="AQ11" s="3">
        <f t="shared" si="17"/>
        <v>0</v>
      </c>
      <c r="AR11" s="3">
        <f t="shared" si="18"/>
        <v>1</v>
      </c>
      <c r="AS11" s="3">
        <f t="shared" si="19"/>
        <v>1</v>
      </c>
      <c r="AT11" s="3">
        <f t="shared" si="20"/>
        <v>0</v>
      </c>
      <c r="AU11" s="3">
        <f t="shared" si="21"/>
        <v>0</v>
      </c>
      <c r="AW11" s="3" t="e">
        <f t="shared" si="22"/>
        <v>#N/A</v>
      </c>
      <c r="AX11" s="3">
        <f t="shared" si="23"/>
        <v>1</v>
      </c>
    </row>
    <row r="12" spans="1:50" x14ac:dyDescent="0.25">
      <c r="A12" s="8" t="s">
        <v>72</v>
      </c>
      <c r="B12" s="4">
        <f t="shared" si="0"/>
        <v>11</v>
      </c>
      <c r="C12" s="5">
        <f t="shared" si="1"/>
        <v>0</v>
      </c>
      <c r="D12" s="28" t="s">
        <v>118</v>
      </c>
      <c r="E12" s="4" t="s">
        <v>99</v>
      </c>
      <c r="F12" s="4" t="s">
        <v>120</v>
      </c>
      <c r="G12" s="4" t="s">
        <v>101</v>
      </c>
      <c r="H12" s="4" t="s">
        <v>102</v>
      </c>
      <c r="I12" s="4" t="s">
        <v>123</v>
      </c>
      <c r="J12" s="4" t="s">
        <v>104</v>
      </c>
      <c r="K12" s="4" t="s">
        <v>105</v>
      </c>
      <c r="L12" s="4" t="s">
        <v>106</v>
      </c>
      <c r="M12" s="4" t="s">
        <v>127</v>
      </c>
      <c r="N12" s="4" t="s">
        <v>128</v>
      </c>
      <c r="O12" s="4" t="s">
        <v>129</v>
      </c>
      <c r="P12" s="4" t="s">
        <v>110</v>
      </c>
      <c r="Q12" s="4" t="s">
        <v>131</v>
      </c>
      <c r="R12" s="4" t="s">
        <v>112</v>
      </c>
      <c r="S12" s="4" t="s">
        <v>113</v>
      </c>
      <c r="T12" s="4" t="s">
        <v>134</v>
      </c>
      <c r="U12" s="4" t="s">
        <v>135</v>
      </c>
      <c r="V12" s="4" t="s">
        <v>136</v>
      </c>
      <c r="W12" s="4" t="s">
        <v>137</v>
      </c>
      <c r="Y12" s="40" t="s">
        <v>123</v>
      </c>
      <c r="Z12" s="40" t="s">
        <v>135</v>
      </c>
      <c r="AB12" s="3">
        <f t="shared" si="2"/>
        <v>1</v>
      </c>
      <c r="AC12" s="3">
        <f t="shared" si="3"/>
        <v>1</v>
      </c>
      <c r="AD12" s="3">
        <f t="shared" si="4"/>
        <v>1</v>
      </c>
      <c r="AE12" s="3">
        <f t="shared" si="5"/>
        <v>0</v>
      </c>
      <c r="AF12" s="3">
        <f t="shared" si="6"/>
        <v>0</v>
      </c>
      <c r="AG12" s="3">
        <f t="shared" si="7"/>
        <v>0</v>
      </c>
      <c r="AH12" s="3">
        <f t="shared" si="8"/>
        <v>0</v>
      </c>
      <c r="AI12" s="3">
        <f t="shared" si="9"/>
        <v>1</v>
      </c>
      <c r="AJ12" s="3">
        <f t="shared" si="10"/>
        <v>1</v>
      </c>
      <c r="AK12" s="3">
        <f t="shared" si="11"/>
        <v>0</v>
      </c>
      <c r="AL12" s="3">
        <f t="shared" si="12"/>
        <v>0</v>
      </c>
      <c r="AM12" s="3">
        <f t="shared" si="13"/>
        <v>1</v>
      </c>
      <c r="AN12" s="3">
        <f t="shared" si="14"/>
        <v>1</v>
      </c>
      <c r="AO12" s="3">
        <f t="shared" si="15"/>
        <v>1</v>
      </c>
      <c r="AP12" s="3">
        <f t="shared" si="16"/>
        <v>0</v>
      </c>
      <c r="AQ12" s="3">
        <f t="shared" si="17"/>
        <v>0</v>
      </c>
      <c r="AR12" s="3">
        <f t="shared" si="18"/>
        <v>1</v>
      </c>
      <c r="AS12" s="3">
        <f t="shared" si="19"/>
        <v>0</v>
      </c>
      <c r="AT12" s="3">
        <f t="shared" si="20"/>
        <v>1</v>
      </c>
      <c r="AU12" s="3">
        <f t="shared" si="21"/>
        <v>1</v>
      </c>
      <c r="AW12" s="3" t="e">
        <f t="shared" si="22"/>
        <v>#N/A</v>
      </c>
      <c r="AX12" s="3" t="e">
        <f t="shared" si="23"/>
        <v>#N/A</v>
      </c>
    </row>
    <row r="13" spans="1:50" x14ac:dyDescent="0.25">
      <c r="A13" s="8" t="s">
        <v>63</v>
      </c>
      <c r="B13" s="4">
        <f t="shared" si="0"/>
        <v>9</v>
      </c>
      <c r="C13" s="5">
        <f t="shared" si="1"/>
        <v>1</v>
      </c>
      <c r="D13" s="28" t="s">
        <v>118</v>
      </c>
      <c r="E13" s="4" t="s">
        <v>99</v>
      </c>
      <c r="F13" s="4" t="s">
        <v>100</v>
      </c>
      <c r="G13" s="4" t="s">
        <v>101</v>
      </c>
      <c r="H13" s="4" t="s">
        <v>102</v>
      </c>
      <c r="I13" s="4" t="s">
        <v>103</v>
      </c>
      <c r="J13" s="4" t="s">
        <v>104</v>
      </c>
      <c r="K13" s="4" t="s">
        <v>105</v>
      </c>
      <c r="L13" s="4" t="s">
        <v>106</v>
      </c>
      <c r="M13" s="4" t="s">
        <v>107</v>
      </c>
      <c r="N13" s="4" t="s">
        <v>108</v>
      </c>
      <c r="O13" s="4" t="s">
        <v>109</v>
      </c>
      <c r="P13" s="4" t="s">
        <v>110</v>
      </c>
      <c r="Q13" s="4" t="s">
        <v>111</v>
      </c>
      <c r="R13" s="4" t="s">
        <v>112</v>
      </c>
      <c r="S13" s="4" t="s">
        <v>113</v>
      </c>
      <c r="T13" s="4" t="s">
        <v>114</v>
      </c>
      <c r="U13" s="4" t="s">
        <v>115</v>
      </c>
      <c r="V13" s="4" t="s">
        <v>116</v>
      </c>
      <c r="W13" s="4" t="s">
        <v>117</v>
      </c>
      <c r="Y13" s="40" t="s">
        <v>111</v>
      </c>
      <c r="Z13" s="4" t="s">
        <v>118</v>
      </c>
      <c r="AB13" s="3">
        <f t="shared" si="2"/>
        <v>1</v>
      </c>
      <c r="AC13" s="3">
        <f t="shared" si="3"/>
        <v>1</v>
      </c>
      <c r="AD13" s="3">
        <f t="shared" si="4"/>
        <v>0</v>
      </c>
      <c r="AE13" s="3">
        <f t="shared" si="5"/>
        <v>0</v>
      </c>
      <c r="AF13" s="3">
        <f t="shared" si="6"/>
        <v>0</v>
      </c>
      <c r="AG13" s="3">
        <f t="shared" si="7"/>
        <v>1</v>
      </c>
      <c r="AH13" s="3">
        <f t="shared" si="8"/>
        <v>0</v>
      </c>
      <c r="AI13" s="3">
        <f t="shared" si="9"/>
        <v>1</v>
      </c>
      <c r="AJ13" s="3">
        <f t="shared" si="10"/>
        <v>1</v>
      </c>
      <c r="AK13" s="3">
        <f t="shared" si="11"/>
        <v>1</v>
      </c>
      <c r="AL13" s="3">
        <f t="shared" si="12"/>
        <v>1</v>
      </c>
      <c r="AM13" s="3">
        <f t="shared" si="13"/>
        <v>0</v>
      </c>
      <c r="AN13" s="3">
        <f t="shared" si="14"/>
        <v>1</v>
      </c>
      <c r="AO13" s="3">
        <f t="shared" si="15"/>
        <v>0</v>
      </c>
      <c r="AP13" s="3">
        <f t="shared" si="16"/>
        <v>0</v>
      </c>
      <c r="AQ13" s="3">
        <f t="shared" si="17"/>
        <v>0</v>
      </c>
      <c r="AR13" s="3">
        <f t="shared" si="18"/>
        <v>0</v>
      </c>
      <c r="AS13" s="3">
        <f t="shared" si="19"/>
        <v>1</v>
      </c>
      <c r="AT13" s="3">
        <f t="shared" si="20"/>
        <v>0</v>
      </c>
      <c r="AU13" s="3">
        <f t="shared" si="21"/>
        <v>0</v>
      </c>
      <c r="AW13" s="3" t="e">
        <f t="shared" si="22"/>
        <v>#N/A</v>
      </c>
      <c r="AX13" s="3">
        <f t="shared" si="23"/>
        <v>1</v>
      </c>
    </row>
    <row r="14" spans="1:50" x14ac:dyDescent="0.25">
      <c r="A14" s="8" t="s">
        <v>71</v>
      </c>
      <c r="B14" s="4">
        <f t="shared" si="0"/>
        <v>5</v>
      </c>
      <c r="C14" s="5">
        <f t="shared" si="1"/>
        <v>0</v>
      </c>
      <c r="D14" s="28" t="s">
        <v>98</v>
      </c>
      <c r="E14" s="4" t="s">
        <v>119</v>
      </c>
      <c r="F14" s="4" t="s">
        <v>100</v>
      </c>
      <c r="G14" s="4" t="s">
        <v>101</v>
      </c>
      <c r="H14" s="4" t="s">
        <v>102</v>
      </c>
      <c r="I14" s="4" t="s">
        <v>123</v>
      </c>
      <c r="J14" s="4" t="s">
        <v>124</v>
      </c>
      <c r="K14" s="4" t="s">
        <v>105</v>
      </c>
      <c r="L14" s="4" t="s">
        <v>106</v>
      </c>
      <c r="M14" s="4" t="s">
        <v>127</v>
      </c>
      <c r="N14" s="4" t="s">
        <v>108</v>
      </c>
      <c r="O14" s="4" t="s">
        <v>109</v>
      </c>
      <c r="P14" s="4" t="s">
        <v>130</v>
      </c>
      <c r="Q14" s="4" t="s">
        <v>111</v>
      </c>
      <c r="R14" s="4" t="s">
        <v>112</v>
      </c>
      <c r="S14" s="4" t="s">
        <v>113</v>
      </c>
      <c r="T14" s="4" t="s">
        <v>114</v>
      </c>
      <c r="U14" s="4" t="s">
        <v>135</v>
      </c>
      <c r="V14" s="4" t="s">
        <v>116</v>
      </c>
      <c r="W14" s="4" t="s">
        <v>137</v>
      </c>
      <c r="Y14" s="40" t="s">
        <v>102</v>
      </c>
      <c r="Z14" s="40" t="s">
        <v>119</v>
      </c>
      <c r="AB14" s="3">
        <f t="shared" si="2"/>
        <v>0</v>
      </c>
      <c r="AC14" s="3">
        <f t="shared" si="3"/>
        <v>0</v>
      </c>
      <c r="AD14" s="3">
        <f t="shared" si="4"/>
        <v>0</v>
      </c>
      <c r="AE14" s="3">
        <f t="shared" si="5"/>
        <v>0</v>
      </c>
      <c r="AF14" s="3">
        <f t="shared" si="6"/>
        <v>0</v>
      </c>
      <c r="AG14" s="3">
        <f t="shared" si="7"/>
        <v>0</v>
      </c>
      <c r="AH14" s="3">
        <f t="shared" si="8"/>
        <v>1</v>
      </c>
      <c r="AI14" s="3">
        <f t="shared" si="9"/>
        <v>1</v>
      </c>
      <c r="AJ14" s="3">
        <f t="shared" si="10"/>
        <v>1</v>
      </c>
      <c r="AK14" s="3">
        <f t="shared" si="11"/>
        <v>0</v>
      </c>
      <c r="AL14" s="3">
        <f t="shared" si="12"/>
        <v>1</v>
      </c>
      <c r="AM14" s="3">
        <f t="shared" si="13"/>
        <v>0</v>
      </c>
      <c r="AN14" s="3">
        <f t="shared" si="14"/>
        <v>0</v>
      </c>
      <c r="AO14" s="3">
        <f t="shared" si="15"/>
        <v>0</v>
      </c>
      <c r="AP14" s="3">
        <f t="shared" si="16"/>
        <v>0</v>
      </c>
      <c r="AQ14" s="3">
        <f t="shared" si="17"/>
        <v>0</v>
      </c>
      <c r="AR14" s="3">
        <f t="shared" si="18"/>
        <v>0</v>
      </c>
      <c r="AS14" s="3">
        <f t="shared" si="19"/>
        <v>0</v>
      </c>
      <c r="AT14" s="3">
        <f t="shared" si="20"/>
        <v>0</v>
      </c>
      <c r="AU14" s="3">
        <f t="shared" si="21"/>
        <v>1</v>
      </c>
      <c r="AW14" s="3" t="e">
        <f t="shared" si="22"/>
        <v>#N/A</v>
      </c>
      <c r="AX14" s="3" t="e">
        <f t="shared" si="23"/>
        <v>#N/A</v>
      </c>
    </row>
    <row r="15" spans="1:50" x14ac:dyDescent="0.25">
      <c r="A15" s="8" t="s">
        <v>60</v>
      </c>
      <c r="B15" s="4">
        <f t="shared" si="0"/>
        <v>8</v>
      </c>
      <c r="C15" s="5">
        <f t="shared" si="1"/>
        <v>1</v>
      </c>
      <c r="D15" s="28" t="s">
        <v>98</v>
      </c>
      <c r="E15" s="4" t="s">
        <v>119</v>
      </c>
      <c r="F15" s="4" t="s">
        <v>100</v>
      </c>
      <c r="G15" s="4" t="s">
        <v>101</v>
      </c>
      <c r="H15" s="4" t="s">
        <v>102</v>
      </c>
      <c r="I15" s="4" t="s">
        <v>103</v>
      </c>
      <c r="J15" s="4" t="s">
        <v>124</v>
      </c>
      <c r="K15" s="4" t="s">
        <v>125</v>
      </c>
      <c r="L15" s="4" t="s">
        <v>106</v>
      </c>
      <c r="M15" s="4" t="s">
        <v>127</v>
      </c>
      <c r="N15" s="4" t="s">
        <v>128</v>
      </c>
      <c r="O15" s="4" t="s">
        <v>109</v>
      </c>
      <c r="P15" s="4" t="s">
        <v>110</v>
      </c>
      <c r="Q15" s="4" t="s">
        <v>111</v>
      </c>
      <c r="R15" s="4" t="s">
        <v>132</v>
      </c>
      <c r="S15" s="4" t="s">
        <v>113</v>
      </c>
      <c r="T15" s="4" t="s">
        <v>134</v>
      </c>
      <c r="U15" s="4" t="s">
        <v>115</v>
      </c>
      <c r="V15" s="4" t="s">
        <v>116</v>
      </c>
      <c r="W15" s="4" t="s">
        <v>137</v>
      </c>
      <c r="Y15" s="4" t="s">
        <v>110</v>
      </c>
      <c r="Z15" s="40" t="s">
        <v>125</v>
      </c>
      <c r="AB15" s="3">
        <f t="shared" si="2"/>
        <v>0</v>
      </c>
      <c r="AC15" s="3">
        <f t="shared" si="3"/>
        <v>0</v>
      </c>
      <c r="AD15" s="3">
        <f t="shared" si="4"/>
        <v>0</v>
      </c>
      <c r="AE15" s="3">
        <f t="shared" si="5"/>
        <v>0</v>
      </c>
      <c r="AF15" s="3">
        <f t="shared" si="6"/>
        <v>0</v>
      </c>
      <c r="AG15" s="3">
        <f t="shared" si="7"/>
        <v>1</v>
      </c>
      <c r="AH15" s="3">
        <f t="shared" si="8"/>
        <v>1</v>
      </c>
      <c r="AI15" s="3">
        <f t="shared" si="9"/>
        <v>0</v>
      </c>
      <c r="AJ15" s="3">
        <f t="shared" si="10"/>
        <v>1</v>
      </c>
      <c r="AK15" s="3">
        <f t="shared" si="11"/>
        <v>0</v>
      </c>
      <c r="AL15" s="3">
        <f t="shared" si="12"/>
        <v>0</v>
      </c>
      <c r="AM15" s="3">
        <f t="shared" si="13"/>
        <v>0</v>
      </c>
      <c r="AN15" s="3">
        <f t="shared" si="14"/>
        <v>1</v>
      </c>
      <c r="AO15" s="3">
        <f t="shared" si="15"/>
        <v>0</v>
      </c>
      <c r="AP15" s="3">
        <f t="shared" si="16"/>
        <v>1</v>
      </c>
      <c r="AQ15" s="3">
        <f t="shared" si="17"/>
        <v>0</v>
      </c>
      <c r="AR15" s="3">
        <f t="shared" si="18"/>
        <v>1</v>
      </c>
      <c r="AS15" s="3">
        <f t="shared" si="19"/>
        <v>1</v>
      </c>
      <c r="AT15" s="3">
        <f t="shared" si="20"/>
        <v>0</v>
      </c>
      <c r="AU15" s="3">
        <f t="shared" si="21"/>
        <v>1</v>
      </c>
      <c r="AW15" s="3">
        <f t="shared" si="22"/>
        <v>1</v>
      </c>
      <c r="AX15" s="3" t="e">
        <f t="shared" si="23"/>
        <v>#N/A</v>
      </c>
    </row>
    <row r="16" spans="1:50" x14ac:dyDescent="0.25">
      <c r="A16" s="8" t="s">
        <v>75</v>
      </c>
      <c r="B16" s="4">
        <f t="shared" si="0"/>
        <v>5</v>
      </c>
      <c r="C16" s="5">
        <f t="shared" si="1"/>
        <v>2</v>
      </c>
      <c r="D16" s="28" t="s">
        <v>98</v>
      </c>
      <c r="E16" s="4" t="s">
        <v>119</v>
      </c>
      <c r="F16" s="4" t="s">
        <v>100</v>
      </c>
      <c r="G16" s="4" t="s">
        <v>101</v>
      </c>
      <c r="H16" s="4" t="s">
        <v>102</v>
      </c>
      <c r="I16" s="4" t="s">
        <v>123</v>
      </c>
      <c r="J16" s="4" t="s">
        <v>124</v>
      </c>
      <c r="K16" s="4" t="s">
        <v>125</v>
      </c>
      <c r="L16" s="4" t="s">
        <v>106</v>
      </c>
      <c r="M16" s="4" t="s">
        <v>107</v>
      </c>
      <c r="N16" s="4" t="s">
        <v>128</v>
      </c>
      <c r="O16" s="4" t="s">
        <v>129</v>
      </c>
      <c r="P16" s="4" t="s">
        <v>130</v>
      </c>
      <c r="Q16" s="4" t="s">
        <v>111</v>
      </c>
      <c r="R16" s="4" t="s">
        <v>112</v>
      </c>
      <c r="S16" s="4" t="s">
        <v>113</v>
      </c>
      <c r="T16" s="4" t="s">
        <v>114</v>
      </c>
      <c r="U16" s="4" t="s">
        <v>115</v>
      </c>
      <c r="V16" s="4" t="s">
        <v>116</v>
      </c>
      <c r="W16" s="4" t="s">
        <v>117</v>
      </c>
      <c r="Y16" s="4" t="s">
        <v>124</v>
      </c>
      <c r="Z16" s="4" t="s">
        <v>107</v>
      </c>
      <c r="AB16" s="3">
        <f t="shared" si="2"/>
        <v>0</v>
      </c>
      <c r="AC16" s="3">
        <f t="shared" si="3"/>
        <v>0</v>
      </c>
      <c r="AD16" s="3">
        <f t="shared" si="4"/>
        <v>0</v>
      </c>
      <c r="AE16" s="3">
        <f t="shared" si="5"/>
        <v>0</v>
      </c>
      <c r="AF16" s="3">
        <f t="shared" si="6"/>
        <v>0</v>
      </c>
      <c r="AG16" s="3">
        <f t="shared" si="7"/>
        <v>0</v>
      </c>
      <c r="AH16" s="3">
        <f t="shared" si="8"/>
        <v>1</v>
      </c>
      <c r="AI16" s="3">
        <f t="shared" si="9"/>
        <v>0</v>
      </c>
      <c r="AJ16" s="3">
        <f t="shared" si="10"/>
        <v>1</v>
      </c>
      <c r="AK16" s="3">
        <f t="shared" si="11"/>
        <v>1</v>
      </c>
      <c r="AL16" s="3">
        <f t="shared" si="12"/>
        <v>0</v>
      </c>
      <c r="AM16" s="3">
        <f t="shared" si="13"/>
        <v>1</v>
      </c>
      <c r="AN16" s="3">
        <f t="shared" si="14"/>
        <v>0</v>
      </c>
      <c r="AO16" s="3">
        <f t="shared" si="15"/>
        <v>0</v>
      </c>
      <c r="AP16" s="3">
        <f t="shared" si="16"/>
        <v>0</v>
      </c>
      <c r="AQ16" s="3">
        <f t="shared" si="17"/>
        <v>0</v>
      </c>
      <c r="AR16" s="3">
        <f t="shared" si="18"/>
        <v>0</v>
      </c>
      <c r="AS16" s="3">
        <f t="shared" si="19"/>
        <v>1</v>
      </c>
      <c r="AT16" s="3">
        <f t="shared" si="20"/>
        <v>0</v>
      </c>
      <c r="AU16" s="3">
        <f t="shared" si="21"/>
        <v>0</v>
      </c>
      <c r="AW16" s="3">
        <f t="shared" si="22"/>
        <v>1</v>
      </c>
      <c r="AX16" s="3">
        <f t="shared" si="23"/>
        <v>1</v>
      </c>
    </row>
    <row r="17" spans="1:50" x14ac:dyDescent="0.25">
      <c r="A17" s="8" t="s">
        <v>82</v>
      </c>
      <c r="B17" s="4">
        <f t="shared" si="0"/>
        <v>8</v>
      </c>
      <c r="C17" s="5">
        <f t="shared" si="1"/>
        <v>0</v>
      </c>
      <c r="D17" s="28" t="s">
        <v>98</v>
      </c>
      <c r="E17" s="4" t="s">
        <v>119</v>
      </c>
      <c r="F17" s="4" t="s">
        <v>100</v>
      </c>
      <c r="G17" s="4" t="s">
        <v>121</v>
      </c>
      <c r="H17" s="4" t="s">
        <v>102</v>
      </c>
      <c r="I17" s="4" t="s">
        <v>103</v>
      </c>
      <c r="J17" s="4" t="s">
        <v>104</v>
      </c>
      <c r="K17" s="4" t="s">
        <v>105</v>
      </c>
      <c r="L17" s="4" t="s">
        <v>106</v>
      </c>
      <c r="M17" s="4" t="s">
        <v>107</v>
      </c>
      <c r="N17" s="4" t="s">
        <v>128</v>
      </c>
      <c r="O17" s="4" t="s">
        <v>109</v>
      </c>
      <c r="P17" s="4" t="s">
        <v>130</v>
      </c>
      <c r="Q17" s="4" t="s">
        <v>111</v>
      </c>
      <c r="R17" s="4" t="s">
        <v>112</v>
      </c>
      <c r="S17" s="4" t="s">
        <v>133</v>
      </c>
      <c r="T17" s="4" t="s">
        <v>114</v>
      </c>
      <c r="U17" s="4" t="s">
        <v>115</v>
      </c>
      <c r="V17" s="4" t="s">
        <v>116</v>
      </c>
      <c r="W17" s="4" t="s">
        <v>137</v>
      </c>
      <c r="Y17" s="40" t="s">
        <v>100</v>
      </c>
      <c r="Z17" s="40" t="s">
        <v>112</v>
      </c>
      <c r="AB17" s="3">
        <f t="shared" si="2"/>
        <v>0</v>
      </c>
      <c r="AC17" s="3">
        <f t="shared" si="3"/>
        <v>0</v>
      </c>
      <c r="AD17" s="3">
        <f t="shared" si="4"/>
        <v>0</v>
      </c>
      <c r="AE17" s="3">
        <f t="shared" si="5"/>
        <v>1</v>
      </c>
      <c r="AF17" s="3">
        <f t="shared" si="6"/>
        <v>0</v>
      </c>
      <c r="AG17" s="3">
        <f t="shared" si="7"/>
        <v>1</v>
      </c>
      <c r="AH17" s="3">
        <f t="shared" si="8"/>
        <v>0</v>
      </c>
      <c r="AI17" s="3">
        <f t="shared" si="9"/>
        <v>1</v>
      </c>
      <c r="AJ17" s="3">
        <f t="shared" si="10"/>
        <v>1</v>
      </c>
      <c r="AK17" s="3">
        <f t="shared" si="11"/>
        <v>1</v>
      </c>
      <c r="AL17" s="3">
        <f t="shared" si="12"/>
        <v>0</v>
      </c>
      <c r="AM17" s="3">
        <f t="shared" si="13"/>
        <v>0</v>
      </c>
      <c r="AN17" s="3">
        <f t="shared" si="14"/>
        <v>0</v>
      </c>
      <c r="AO17" s="3">
        <f t="shared" si="15"/>
        <v>0</v>
      </c>
      <c r="AP17" s="3">
        <f t="shared" si="16"/>
        <v>0</v>
      </c>
      <c r="AQ17" s="3">
        <f t="shared" si="17"/>
        <v>1</v>
      </c>
      <c r="AR17" s="3">
        <f t="shared" si="18"/>
        <v>0</v>
      </c>
      <c r="AS17" s="3">
        <f t="shared" si="19"/>
        <v>1</v>
      </c>
      <c r="AT17" s="3">
        <f t="shared" si="20"/>
        <v>0</v>
      </c>
      <c r="AU17" s="3">
        <f t="shared" si="21"/>
        <v>1</v>
      </c>
      <c r="AW17" s="3" t="e">
        <f t="shared" si="22"/>
        <v>#N/A</v>
      </c>
      <c r="AX17" s="3" t="e">
        <f t="shared" si="23"/>
        <v>#N/A</v>
      </c>
    </row>
    <row r="18" spans="1:50" x14ac:dyDescent="0.25">
      <c r="A18" s="8" t="s">
        <v>89</v>
      </c>
      <c r="B18" s="4">
        <f t="shared" si="0"/>
        <v>9</v>
      </c>
      <c r="C18" s="5">
        <f t="shared" si="1"/>
        <v>2</v>
      </c>
      <c r="D18" s="28" t="s">
        <v>118</v>
      </c>
      <c r="E18" s="4" t="s">
        <v>99</v>
      </c>
      <c r="F18" s="4" t="s">
        <v>100</v>
      </c>
      <c r="G18" s="4" t="s">
        <v>101</v>
      </c>
      <c r="H18" s="4" t="s">
        <v>102</v>
      </c>
      <c r="I18" s="4" t="s">
        <v>103</v>
      </c>
      <c r="J18" s="4" t="s">
        <v>104</v>
      </c>
      <c r="K18" s="4" t="s">
        <v>105</v>
      </c>
      <c r="L18" s="4" t="s">
        <v>106</v>
      </c>
      <c r="M18" s="4" t="s">
        <v>127</v>
      </c>
      <c r="N18" s="4" t="s">
        <v>108</v>
      </c>
      <c r="O18" s="4" t="s">
        <v>109</v>
      </c>
      <c r="P18" s="4" t="s">
        <v>110</v>
      </c>
      <c r="Q18" s="4" t="s">
        <v>131</v>
      </c>
      <c r="R18" s="4" t="s">
        <v>112</v>
      </c>
      <c r="S18" s="4" t="s">
        <v>113</v>
      </c>
      <c r="T18" s="4" t="s">
        <v>114</v>
      </c>
      <c r="U18" s="4" t="s">
        <v>115</v>
      </c>
      <c r="V18" s="4" t="s">
        <v>116</v>
      </c>
      <c r="W18" s="4" t="s">
        <v>117</v>
      </c>
      <c r="Y18" s="4" t="s">
        <v>108</v>
      </c>
      <c r="Z18" s="4" t="s">
        <v>110</v>
      </c>
      <c r="AB18" s="3">
        <f t="shared" si="2"/>
        <v>1</v>
      </c>
      <c r="AC18" s="3">
        <f t="shared" si="3"/>
        <v>1</v>
      </c>
      <c r="AD18" s="3">
        <f t="shared" si="4"/>
        <v>0</v>
      </c>
      <c r="AE18" s="3">
        <f t="shared" si="5"/>
        <v>0</v>
      </c>
      <c r="AF18" s="3">
        <f t="shared" si="6"/>
        <v>0</v>
      </c>
      <c r="AG18" s="3">
        <f t="shared" si="7"/>
        <v>1</v>
      </c>
      <c r="AH18" s="3">
        <f t="shared" si="8"/>
        <v>0</v>
      </c>
      <c r="AI18" s="3">
        <f t="shared" si="9"/>
        <v>1</v>
      </c>
      <c r="AJ18" s="3">
        <f t="shared" si="10"/>
        <v>1</v>
      </c>
      <c r="AK18" s="3">
        <f t="shared" si="11"/>
        <v>0</v>
      </c>
      <c r="AL18" s="3">
        <f t="shared" si="12"/>
        <v>1</v>
      </c>
      <c r="AM18" s="3">
        <f t="shared" si="13"/>
        <v>0</v>
      </c>
      <c r="AN18" s="3">
        <f t="shared" si="14"/>
        <v>1</v>
      </c>
      <c r="AO18" s="3">
        <f t="shared" si="15"/>
        <v>1</v>
      </c>
      <c r="AP18" s="3">
        <f t="shared" si="16"/>
        <v>0</v>
      </c>
      <c r="AQ18" s="3">
        <f t="shared" si="17"/>
        <v>0</v>
      </c>
      <c r="AR18" s="3">
        <f t="shared" si="18"/>
        <v>0</v>
      </c>
      <c r="AS18" s="3">
        <f t="shared" si="19"/>
        <v>1</v>
      </c>
      <c r="AT18" s="3">
        <f t="shared" si="20"/>
        <v>0</v>
      </c>
      <c r="AU18" s="3">
        <f t="shared" si="21"/>
        <v>0</v>
      </c>
      <c r="AW18" s="3">
        <f t="shared" si="22"/>
        <v>1</v>
      </c>
      <c r="AX18" s="3">
        <f t="shared" si="23"/>
        <v>1</v>
      </c>
    </row>
    <row r="19" spans="1:50" x14ac:dyDescent="0.25">
      <c r="A19" s="8" t="s">
        <v>58</v>
      </c>
      <c r="B19" s="4">
        <f t="shared" si="0"/>
        <v>6</v>
      </c>
      <c r="C19" s="5">
        <f t="shared" si="1"/>
        <v>0</v>
      </c>
      <c r="D19" s="28" t="s">
        <v>98</v>
      </c>
      <c r="E19" s="4" t="s">
        <v>119</v>
      </c>
      <c r="F19" s="4" t="s">
        <v>100</v>
      </c>
      <c r="G19" s="4" t="s">
        <v>101</v>
      </c>
      <c r="H19" s="4" t="s">
        <v>102</v>
      </c>
      <c r="I19" s="4" t="s">
        <v>123</v>
      </c>
      <c r="J19" s="4" t="s">
        <v>124</v>
      </c>
      <c r="K19" s="4" t="s">
        <v>125</v>
      </c>
      <c r="L19" s="4" t="s">
        <v>106</v>
      </c>
      <c r="M19" s="4" t="s">
        <v>107</v>
      </c>
      <c r="N19" s="4" t="s">
        <v>108</v>
      </c>
      <c r="O19" s="4" t="s">
        <v>109</v>
      </c>
      <c r="P19" s="4" t="s">
        <v>110</v>
      </c>
      <c r="Q19" s="4" t="s">
        <v>111</v>
      </c>
      <c r="R19" s="4" t="s">
        <v>112</v>
      </c>
      <c r="S19" s="4" t="s">
        <v>113</v>
      </c>
      <c r="T19" s="4" t="s">
        <v>114</v>
      </c>
      <c r="U19" s="4" t="s">
        <v>115</v>
      </c>
      <c r="V19" s="4" t="s">
        <v>116</v>
      </c>
      <c r="W19" s="4" t="s">
        <v>117</v>
      </c>
      <c r="Y19" s="40" t="s">
        <v>112</v>
      </c>
      <c r="Z19" s="40" t="s">
        <v>111</v>
      </c>
      <c r="AB19" s="3">
        <f t="shared" si="2"/>
        <v>0</v>
      </c>
      <c r="AC19" s="3">
        <f t="shared" si="3"/>
        <v>0</v>
      </c>
      <c r="AD19" s="3">
        <f t="shared" si="4"/>
        <v>0</v>
      </c>
      <c r="AE19" s="3">
        <f t="shared" si="5"/>
        <v>0</v>
      </c>
      <c r="AF19" s="3">
        <f t="shared" si="6"/>
        <v>0</v>
      </c>
      <c r="AG19" s="3">
        <f t="shared" si="7"/>
        <v>0</v>
      </c>
      <c r="AH19" s="3">
        <f t="shared" si="8"/>
        <v>1</v>
      </c>
      <c r="AI19" s="3">
        <f t="shared" si="9"/>
        <v>0</v>
      </c>
      <c r="AJ19" s="3">
        <f t="shared" si="10"/>
        <v>1</v>
      </c>
      <c r="AK19" s="3">
        <f t="shared" si="11"/>
        <v>1</v>
      </c>
      <c r="AL19" s="3">
        <f t="shared" si="12"/>
        <v>1</v>
      </c>
      <c r="AM19" s="3">
        <f t="shared" si="13"/>
        <v>0</v>
      </c>
      <c r="AN19" s="3">
        <f t="shared" si="14"/>
        <v>1</v>
      </c>
      <c r="AO19" s="3">
        <f t="shared" si="15"/>
        <v>0</v>
      </c>
      <c r="AP19" s="3">
        <f t="shared" si="16"/>
        <v>0</v>
      </c>
      <c r="AQ19" s="3">
        <f t="shared" si="17"/>
        <v>0</v>
      </c>
      <c r="AR19" s="3">
        <f t="shared" si="18"/>
        <v>0</v>
      </c>
      <c r="AS19" s="3">
        <f t="shared" si="19"/>
        <v>1</v>
      </c>
      <c r="AT19" s="3">
        <f t="shared" si="20"/>
        <v>0</v>
      </c>
      <c r="AU19" s="3">
        <f t="shared" si="21"/>
        <v>0</v>
      </c>
      <c r="AW19" s="3" t="e">
        <f t="shared" si="22"/>
        <v>#N/A</v>
      </c>
      <c r="AX19" s="3" t="e">
        <f t="shared" si="23"/>
        <v>#N/A</v>
      </c>
    </row>
    <row r="20" spans="1:50" x14ac:dyDescent="0.25">
      <c r="A20" s="8" t="s">
        <v>70</v>
      </c>
      <c r="B20" s="4">
        <f t="shared" si="0"/>
        <v>9</v>
      </c>
      <c r="C20" s="5">
        <f t="shared" si="1"/>
        <v>1</v>
      </c>
      <c r="D20" s="28" t="s">
        <v>118</v>
      </c>
      <c r="E20" s="4" t="s">
        <v>119</v>
      </c>
      <c r="F20" s="4" t="s">
        <v>100</v>
      </c>
      <c r="G20" s="4" t="s">
        <v>121</v>
      </c>
      <c r="H20" s="4" t="s">
        <v>102</v>
      </c>
      <c r="I20" s="4" t="s">
        <v>123</v>
      </c>
      <c r="J20" s="4" t="s">
        <v>124</v>
      </c>
      <c r="K20" s="4" t="s">
        <v>105</v>
      </c>
      <c r="L20" s="4" t="s">
        <v>126</v>
      </c>
      <c r="M20" s="4" t="s">
        <v>107</v>
      </c>
      <c r="N20" s="4" t="s">
        <v>128</v>
      </c>
      <c r="O20" s="4" t="s">
        <v>109</v>
      </c>
      <c r="P20" s="4" t="s">
        <v>130</v>
      </c>
      <c r="Q20" s="4" t="s">
        <v>111</v>
      </c>
      <c r="R20" s="4" t="s">
        <v>132</v>
      </c>
      <c r="S20" s="4" t="s">
        <v>133</v>
      </c>
      <c r="T20" s="4" t="s">
        <v>114</v>
      </c>
      <c r="U20" s="4" t="s">
        <v>115</v>
      </c>
      <c r="V20" s="4" t="s">
        <v>116</v>
      </c>
      <c r="W20" s="4" t="s">
        <v>137</v>
      </c>
      <c r="Y20" s="4" t="s">
        <v>137</v>
      </c>
      <c r="Z20" s="40" t="s">
        <v>119</v>
      </c>
      <c r="AB20" s="3">
        <f t="shared" si="2"/>
        <v>1</v>
      </c>
      <c r="AC20" s="3">
        <f t="shared" si="3"/>
        <v>0</v>
      </c>
      <c r="AD20" s="3">
        <f t="shared" si="4"/>
        <v>0</v>
      </c>
      <c r="AE20" s="3">
        <f t="shared" si="5"/>
        <v>1</v>
      </c>
      <c r="AF20" s="3">
        <f t="shared" si="6"/>
        <v>0</v>
      </c>
      <c r="AG20" s="3">
        <f t="shared" si="7"/>
        <v>0</v>
      </c>
      <c r="AH20" s="3">
        <f t="shared" si="8"/>
        <v>1</v>
      </c>
      <c r="AI20" s="3">
        <f t="shared" si="9"/>
        <v>1</v>
      </c>
      <c r="AJ20" s="3">
        <f t="shared" si="10"/>
        <v>0</v>
      </c>
      <c r="AK20" s="3">
        <f t="shared" si="11"/>
        <v>1</v>
      </c>
      <c r="AL20" s="3">
        <f t="shared" si="12"/>
        <v>0</v>
      </c>
      <c r="AM20" s="3">
        <f t="shared" si="13"/>
        <v>0</v>
      </c>
      <c r="AN20" s="3">
        <f t="shared" si="14"/>
        <v>0</v>
      </c>
      <c r="AO20" s="3">
        <f t="shared" si="15"/>
        <v>0</v>
      </c>
      <c r="AP20" s="3">
        <f t="shared" si="16"/>
        <v>1</v>
      </c>
      <c r="AQ20" s="3">
        <f t="shared" si="17"/>
        <v>1</v>
      </c>
      <c r="AR20" s="3">
        <f t="shared" si="18"/>
        <v>0</v>
      </c>
      <c r="AS20" s="3">
        <f t="shared" si="19"/>
        <v>1</v>
      </c>
      <c r="AT20" s="3">
        <f t="shared" si="20"/>
        <v>0</v>
      </c>
      <c r="AU20" s="3">
        <f t="shared" si="21"/>
        <v>1</v>
      </c>
      <c r="AW20" s="3">
        <f t="shared" si="22"/>
        <v>1</v>
      </c>
      <c r="AX20" s="3" t="e">
        <f t="shared" si="23"/>
        <v>#N/A</v>
      </c>
    </row>
    <row r="21" spans="1:50" x14ac:dyDescent="0.25">
      <c r="A21" s="8" t="s">
        <v>83</v>
      </c>
      <c r="B21" s="4">
        <f t="shared" si="0"/>
        <v>7</v>
      </c>
      <c r="C21" s="5">
        <f t="shared" si="1"/>
        <v>1</v>
      </c>
      <c r="D21" s="28" t="s">
        <v>98</v>
      </c>
      <c r="E21" s="4" t="s">
        <v>99</v>
      </c>
      <c r="F21" s="4" t="s">
        <v>100</v>
      </c>
      <c r="G21" s="4" t="s">
        <v>101</v>
      </c>
      <c r="H21" s="4" t="s">
        <v>102</v>
      </c>
      <c r="I21" s="4" t="s">
        <v>103</v>
      </c>
      <c r="J21" s="4" t="s">
        <v>104</v>
      </c>
      <c r="K21" s="4" t="s">
        <v>125</v>
      </c>
      <c r="L21" s="4" t="s">
        <v>106</v>
      </c>
      <c r="M21" s="4" t="s">
        <v>127</v>
      </c>
      <c r="N21" s="4" t="s">
        <v>128</v>
      </c>
      <c r="O21" s="4" t="s">
        <v>109</v>
      </c>
      <c r="P21" s="4" t="s">
        <v>110</v>
      </c>
      <c r="Q21" s="4" t="s">
        <v>131</v>
      </c>
      <c r="R21" s="4" t="s">
        <v>132</v>
      </c>
      <c r="S21" s="4" t="s">
        <v>113</v>
      </c>
      <c r="T21" s="4" t="s">
        <v>114</v>
      </c>
      <c r="U21" s="4" t="s">
        <v>115</v>
      </c>
      <c r="V21" s="4" t="s">
        <v>116</v>
      </c>
      <c r="W21" s="4" t="s">
        <v>117</v>
      </c>
      <c r="Y21" s="40" t="s">
        <v>113</v>
      </c>
      <c r="Z21" s="4" t="s">
        <v>132</v>
      </c>
      <c r="AB21" s="3">
        <f t="shared" si="2"/>
        <v>0</v>
      </c>
      <c r="AC21" s="3">
        <f t="shared" si="3"/>
        <v>1</v>
      </c>
      <c r="AD21" s="3">
        <f t="shared" si="4"/>
        <v>0</v>
      </c>
      <c r="AE21" s="3">
        <f t="shared" si="5"/>
        <v>0</v>
      </c>
      <c r="AF21" s="3">
        <f t="shared" si="6"/>
        <v>0</v>
      </c>
      <c r="AG21" s="3">
        <f t="shared" si="7"/>
        <v>1</v>
      </c>
      <c r="AH21" s="3">
        <f t="shared" si="8"/>
        <v>0</v>
      </c>
      <c r="AI21" s="3">
        <f t="shared" si="9"/>
        <v>0</v>
      </c>
      <c r="AJ21" s="3">
        <f t="shared" si="10"/>
        <v>1</v>
      </c>
      <c r="AK21" s="3">
        <f t="shared" si="11"/>
        <v>0</v>
      </c>
      <c r="AL21" s="3">
        <f t="shared" si="12"/>
        <v>0</v>
      </c>
      <c r="AM21" s="3">
        <f t="shared" si="13"/>
        <v>0</v>
      </c>
      <c r="AN21" s="3">
        <f t="shared" si="14"/>
        <v>1</v>
      </c>
      <c r="AO21" s="3">
        <f t="shared" si="15"/>
        <v>1</v>
      </c>
      <c r="AP21" s="3">
        <f t="shared" si="16"/>
        <v>1</v>
      </c>
      <c r="AQ21" s="3">
        <f t="shared" si="17"/>
        <v>0</v>
      </c>
      <c r="AR21" s="3">
        <f t="shared" si="18"/>
        <v>0</v>
      </c>
      <c r="AS21" s="3">
        <f t="shared" si="19"/>
        <v>1</v>
      </c>
      <c r="AT21" s="3">
        <f t="shared" si="20"/>
        <v>0</v>
      </c>
      <c r="AU21" s="3">
        <f t="shared" si="21"/>
        <v>0</v>
      </c>
      <c r="AW21" s="3" t="e">
        <f t="shared" si="22"/>
        <v>#N/A</v>
      </c>
      <c r="AX21" s="3">
        <f t="shared" si="23"/>
        <v>1</v>
      </c>
    </row>
    <row r="22" spans="1:50" x14ac:dyDescent="0.25">
      <c r="A22" s="8" t="s">
        <v>84</v>
      </c>
      <c r="B22" s="4">
        <f t="shared" si="0"/>
        <v>12</v>
      </c>
      <c r="C22" s="5">
        <f t="shared" si="1"/>
        <v>1</v>
      </c>
      <c r="D22" s="28" t="s">
        <v>118</v>
      </c>
      <c r="E22" s="4" t="s">
        <v>119</v>
      </c>
      <c r="F22" s="4" t="s">
        <v>120</v>
      </c>
      <c r="G22" s="4" t="s">
        <v>121</v>
      </c>
      <c r="H22" s="4" t="s">
        <v>122</v>
      </c>
      <c r="I22" s="4" t="s">
        <v>123</v>
      </c>
      <c r="J22" s="4" t="s">
        <v>124</v>
      </c>
      <c r="K22" s="4" t="s">
        <v>125</v>
      </c>
      <c r="L22" s="4" t="s">
        <v>106</v>
      </c>
      <c r="M22" s="4" t="s">
        <v>127</v>
      </c>
      <c r="N22" s="4" t="s">
        <v>128</v>
      </c>
      <c r="O22" s="4" t="s">
        <v>109</v>
      </c>
      <c r="P22" s="4" t="s">
        <v>110</v>
      </c>
      <c r="Q22" s="4" t="s">
        <v>131</v>
      </c>
      <c r="R22" s="4" t="s">
        <v>132</v>
      </c>
      <c r="S22" s="4" t="s">
        <v>133</v>
      </c>
      <c r="T22" s="4" t="s">
        <v>134</v>
      </c>
      <c r="U22" s="4" t="s">
        <v>115</v>
      </c>
      <c r="V22" s="4" t="s">
        <v>116</v>
      </c>
      <c r="W22" s="4" t="s">
        <v>117</v>
      </c>
      <c r="Y22" s="4" t="s">
        <v>115</v>
      </c>
      <c r="Z22" s="40" t="s">
        <v>128</v>
      </c>
      <c r="AB22" s="3">
        <f t="shared" si="2"/>
        <v>1</v>
      </c>
      <c r="AC22" s="3">
        <f t="shared" si="3"/>
        <v>0</v>
      </c>
      <c r="AD22" s="3">
        <f t="shared" si="4"/>
        <v>1</v>
      </c>
      <c r="AE22" s="3">
        <f t="shared" si="5"/>
        <v>1</v>
      </c>
      <c r="AF22" s="3">
        <f t="shared" si="6"/>
        <v>1</v>
      </c>
      <c r="AG22" s="3">
        <f t="shared" si="7"/>
        <v>0</v>
      </c>
      <c r="AH22" s="3">
        <f t="shared" si="8"/>
        <v>1</v>
      </c>
      <c r="AI22" s="3">
        <f t="shared" si="9"/>
        <v>0</v>
      </c>
      <c r="AJ22" s="3">
        <f t="shared" si="10"/>
        <v>1</v>
      </c>
      <c r="AK22" s="3">
        <f t="shared" si="11"/>
        <v>0</v>
      </c>
      <c r="AL22" s="3">
        <f t="shared" si="12"/>
        <v>0</v>
      </c>
      <c r="AM22" s="3">
        <f t="shared" si="13"/>
        <v>0</v>
      </c>
      <c r="AN22" s="3">
        <f t="shared" si="14"/>
        <v>1</v>
      </c>
      <c r="AO22" s="3">
        <f t="shared" si="15"/>
        <v>1</v>
      </c>
      <c r="AP22" s="3">
        <f t="shared" si="16"/>
        <v>1</v>
      </c>
      <c r="AQ22" s="3">
        <f t="shared" si="17"/>
        <v>1</v>
      </c>
      <c r="AR22" s="3">
        <f t="shared" si="18"/>
        <v>1</v>
      </c>
      <c r="AS22" s="3">
        <f t="shared" si="19"/>
        <v>1</v>
      </c>
      <c r="AT22" s="3">
        <f t="shared" si="20"/>
        <v>0</v>
      </c>
      <c r="AU22" s="3">
        <f t="shared" si="21"/>
        <v>0</v>
      </c>
      <c r="AW22" s="3">
        <f t="shared" si="22"/>
        <v>1</v>
      </c>
      <c r="AX22" s="3" t="e">
        <f t="shared" si="23"/>
        <v>#N/A</v>
      </c>
    </row>
    <row r="23" spans="1:50" x14ac:dyDescent="0.25">
      <c r="A23" s="8" t="s">
        <v>85</v>
      </c>
      <c r="B23" s="4">
        <f t="shared" si="0"/>
        <v>8</v>
      </c>
      <c r="C23" s="5">
        <f t="shared" si="1"/>
        <v>1</v>
      </c>
      <c r="D23" s="28" t="s">
        <v>98</v>
      </c>
      <c r="E23" s="4" t="s">
        <v>119</v>
      </c>
      <c r="F23" s="4" t="s">
        <v>100</v>
      </c>
      <c r="G23" s="4" t="s">
        <v>101</v>
      </c>
      <c r="H23" s="4" t="s">
        <v>122</v>
      </c>
      <c r="I23" s="4" t="s">
        <v>123</v>
      </c>
      <c r="J23" s="4" t="s">
        <v>124</v>
      </c>
      <c r="K23" s="4" t="s">
        <v>105</v>
      </c>
      <c r="L23" s="4" t="s">
        <v>106</v>
      </c>
      <c r="M23" s="4" t="s">
        <v>107</v>
      </c>
      <c r="N23" s="4" t="s">
        <v>128</v>
      </c>
      <c r="O23" s="4" t="s">
        <v>109</v>
      </c>
      <c r="P23" s="4" t="s">
        <v>110</v>
      </c>
      <c r="Q23" s="4" t="s">
        <v>111</v>
      </c>
      <c r="R23" s="4" t="s">
        <v>132</v>
      </c>
      <c r="S23" s="4" t="s">
        <v>113</v>
      </c>
      <c r="T23" s="4" t="s">
        <v>114</v>
      </c>
      <c r="U23" s="4" t="s">
        <v>115</v>
      </c>
      <c r="V23" s="4" t="s">
        <v>116</v>
      </c>
      <c r="W23" s="4" t="s">
        <v>117</v>
      </c>
      <c r="Y23" s="40" t="s">
        <v>116</v>
      </c>
      <c r="Z23" s="4" t="s">
        <v>115</v>
      </c>
      <c r="AB23" s="3">
        <f t="shared" si="2"/>
        <v>0</v>
      </c>
      <c r="AC23" s="3">
        <f t="shared" si="3"/>
        <v>0</v>
      </c>
      <c r="AD23" s="3">
        <f t="shared" si="4"/>
        <v>0</v>
      </c>
      <c r="AE23" s="3">
        <f t="shared" si="5"/>
        <v>0</v>
      </c>
      <c r="AF23" s="3">
        <f t="shared" si="6"/>
        <v>1</v>
      </c>
      <c r="AG23" s="3">
        <f t="shared" si="7"/>
        <v>0</v>
      </c>
      <c r="AH23" s="3">
        <f t="shared" si="8"/>
        <v>1</v>
      </c>
      <c r="AI23" s="3">
        <f t="shared" si="9"/>
        <v>1</v>
      </c>
      <c r="AJ23" s="3">
        <f t="shared" si="10"/>
        <v>1</v>
      </c>
      <c r="AK23" s="3">
        <f t="shared" si="11"/>
        <v>1</v>
      </c>
      <c r="AL23" s="3">
        <f t="shared" si="12"/>
        <v>0</v>
      </c>
      <c r="AM23" s="3">
        <f t="shared" si="13"/>
        <v>0</v>
      </c>
      <c r="AN23" s="3">
        <f t="shared" si="14"/>
        <v>1</v>
      </c>
      <c r="AO23" s="3">
        <f t="shared" si="15"/>
        <v>0</v>
      </c>
      <c r="AP23" s="3">
        <f t="shared" si="16"/>
        <v>1</v>
      </c>
      <c r="AQ23" s="3">
        <f t="shared" si="17"/>
        <v>0</v>
      </c>
      <c r="AR23" s="3">
        <f t="shared" si="18"/>
        <v>0</v>
      </c>
      <c r="AS23" s="3">
        <f t="shared" si="19"/>
        <v>1</v>
      </c>
      <c r="AT23" s="3">
        <f t="shared" si="20"/>
        <v>0</v>
      </c>
      <c r="AU23" s="3">
        <f t="shared" si="21"/>
        <v>0</v>
      </c>
      <c r="AW23" s="3" t="e">
        <f t="shared" si="22"/>
        <v>#N/A</v>
      </c>
      <c r="AX23" s="3">
        <f t="shared" si="23"/>
        <v>1</v>
      </c>
    </row>
    <row r="24" spans="1:50" x14ac:dyDescent="0.25">
      <c r="A24" s="8" t="s">
        <v>86</v>
      </c>
      <c r="B24" s="4">
        <f t="shared" si="0"/>
        <v>6</v>
      </c>
      <c r="C24" s="5">
        <f t="shared" si="1"/>
        <v>1</v>
      </c>
      <c r="D24" s="28" t="s">
        <v>118</v>
      </c>
      <c r="E24" s="4" t="s">
        <v>119</v>
      </c>
      <c r="F24" s="4" t="s">
        <v>100</v>
      </c>
      <c r="G24" s="4" t="s">
        <v>121</v>
      </c>
      <c r="H24" s="4" t="s">
        <v>102</v>
      </c>
      <c r="I24" s="4" t="s">
        <v>123</v>
      </c>
      <c r="J24" s="4" t="s">
        <v>104</v>
      </c>
      <c r="K24" s="4" t="s">
        <v>105</v>
      </c>
      <c r="L24" s="4" t="s">
        <v>106</v>
      </c>
      <c r="M24" s="4" t="s">
        <v>127</v>
      </c>
      <c r="N24" s="4" t="s">
        <v>128</v>
      </c>
      <c r="O24" s="4" t="s">
        <v>109</v>
      </c>
      <c r="P24" s="4" t="s">
        <v>110</v>
      </c>
      <c r="Q24" s="4" t="s">
        <v>111</v>
      </c>
      <c r="R24" s="4" t="s">
        <v>112</v>
      </c>
      <c r="S24" s="4" t="s">
        <v>113</v>
      </c>
      <c r="T24" s="4" t="s">
        <v>114</v>
      </c>
      <c r="U24" s="4" t="s">
        <v>135</v>
      </c>
      <c r="V24" s="4" t="s">
        <v>116</v>
      </c>
      <c r="W24" s="4" t="s">
        <v>137</v>
      </c>
      <c r="Y24" s="4" t="s">
        <v>118</v>
      </c>
      <c r="Z24" s="40" t="s">
        <v>112</v>
      </c>
      <c r="AB24" s="3">
        <f t="shared" si="2"/>
        <v>1</v>
      </c>
      <c r="AC24" s="3">
        <f t="shared" si="3"/>
        <v>0</v>
      </c>
      <c r="AD24" s="3">
        <f t="shared" si="4"/>
        <v>0</v>
      </c>
      <c r="AE24" s="3">
        <f t="shared" si="5"/>
        <v>1</v>
      </c>
      <c r="AF24" s="3">
        <f t="shared" si="6"/>
        <v>0</v>
      </c>
      <c r="AG24" s="3">
        <f t="shared" si="7"/>
        <v>0</v>
      </c>
      <c r="AH24" s="3">
        <f t="shared" si="8"/>
        <v>0</v>
      </c>
      <c r="AI24" s="3">
        <f t="shared" si="9"/>
        <v>1</v>
      </c>
      <c r="AJ24" s="3">
        <f t="shared" si="10"/>
        <v>1</v>
      </c>
      <c r="AK24" s="3">
        <f t="shared" si="11"/>
        <v>0</v>
      </c>
      <c r="AL24" s="3">
        <f t="shared" si="12"/>
        <v>0</v>
      </c>
      <c r="AM24" s="3">
        <f t="shared" si="13"/>
        <v>0</v>
      </c>
      <c r="AN24" s="3">
        <f t="shared" si="14"/>
        <v>1</v>
      </c>
      <c r="AO24" s="3">
        <f t="shared" si="15"/>
        <v>0</v>
      </c>
      <c r="AP24" s="3">
        <f t="shared" si="16"/>
        <v>0</v>
      </c>
      <c r="AQ24" s="3">
        <f t="shared" si="17"/>
        <v>0</v>
      </c>
      <c r="AR24" s="3">
        <f t="shared" si="18"/>
        <v>0</v>
      </c>
      <c r="AS24" s="3">
        <f t="shared" si="19"/>
        <v>0</v>
      </c>
      <c r="AT24" s="3">
        <f t="shared" si="20"/>
        <v>0</v>
      </c>
      <c r="AU24" s="3">
        <f t="shared" si="21"/>
        <v>1</v>
      </c>
      <c r="AW24" s="3">
        <f t="shared" si="22"/>
        <v>1</v>
      </c>
      <c r="AX24" s="3" t="e">
        <f t="shared" si="23"/>
        <v>#N/A</v>
      </c>
    </row>
    <row r="25" spans="1:50" x14ac:dyDescent="0.25">
      <c r="A25" s="8" t="s">
        <v>79</v>
      </c>
      <c r="B25" s="4">
        <f t="shared" si="0"/>
        <v>9</v>
      </c>
      <c r="C25" s="5">
        <f t="shared" ref="C25:C39" si="24">COUNT(AW25:AX25)</f>
        <v>1</v>
      </c>
      <c r="D25" s="28" t="s">
        <v>118</v>
      </c>
      <c r="E25" s="4" t="s">
        <v>99</v>
      </c>
      <c r="F25" s="4" t="s">
        <v>100</v>
      </c>
      <c r="G25" s="4" t="s">
        <v>101</v>
      </c>
      <c r="H25" s="4" t="s">
        <v>102</v>
      </c>
      <c r="I25" s="4" t="s">
        <v>103</v>
      </c>
      <c r="J25" s="4" t="s">
        <v>104</v>
      </c>
      <c r="K25" s="4" t="s">
        <v>105</v>
      </c>
      <c r="L25" s="4" t="s">
        <v>106</v>
      </c>
      <c r="M25" s="4" t="s">
        <v>107</v>
      </c>
      <c r="N25" s="4" t="s">
        <v>108</v>
      </c>
      <c r="O25" s="4" t="s">
        <v>109</v>
      </c>
      <c r="P25" s="4" t="s">
        <v>110</v>
      </c>
      <c r="Q25" s="4" t="s">
        <v>111</v>
      </c>
      <c r="R25" s="4" t="s">
        <v>112</v>
      </c>
      <c r="S25" s="4" t="s">
        <v>113</v>
      </c>
      <c r="T25" s="4" t="s">
        <v>114</v>
      </c>
      <c r="U25" s="4" t="s">
        <v>115</v>
      </c>
      <c r="V25" s="4" t="s">
        <v>116</v>
      </c>
      <c r="W25" s="4" t="s">
        <v>117</v>
      </c>
      <c r="Y25" s="4" t="s">
        <v>110</v>
      </c>
      <c r="Z25" s="40" t="s">
        <v>113</v>
      </c>
      <c r="AB25" s="3">
        <f t="shared" si="2"/>
        <v>1</v>
      </c>
      <c r="AC25" s="3">
        <f t="shared" si="3"/>
        <v>1</v>
      </c>
      <c r="AD25" s="3">
        <f t="shared" si="4"/>
        <v>0</v>
      </c>
      <c r="AE25" s="3">
        <f t="shared" si="5"/>
        <v>0</v>
      </c>
      <c r="AF25" s="3">
        <f t="shared" si="6"/>
        <v>0</v>
      </c>
      <c r="AG25" s="3">
        <f t="shared" si="7"/>
        <v>1</v>
      </c>
      <c r="AH25" s="3">
        <f t="shared" si="8"/>
        <v>0</v>
      </c>
      <c r="AI25" s="3">
        <f t="shared" si="9"/>
        <v>1</v>
      </c>
      <c r="AJ25" s="3">
        <f t="shared" si="10"/>
        <v>1</v>
      </c>
      <c r="AK25" s="3">
        <f t="shared" si="11"/>
        <v>1</v>
      </c>
      <c r="AL25" s="3">
        <f t="shared" si="12"/>
        <v>1</v>
      </c>
      <c r="AM25" s="3">
        <f t="shared" si="13"/>
        <v>0</v>
      </c>
      <c r="AN25" s="3">
        <f t="shared" si="14"/>
        <v>1</v>
      </c>
      <c r="AO25" s="3">
        <f t="shared" si="15"/>
        <v>0</v>
      </c>
      <c r="AP25" s="3">
        <f t="shared" si="16"/>
        <v>0</v>
      </c>
      <c r="AQ25" s="3">
        <f t="shared" si="17"/>
        <v>0</v>
      </c>
      <c r="AR25" s="3">
        <f t="shared" si="18"/>
        <v>0</v>
      </c>
      <c r="AS25" s="3">
        <f t="shared" si="19"/>
        <v>1</v>
      </c>
      <c r="AT25" s="3">
        <f t="shared" si="20"/>
        <v>0</v>
      </c>
      <c r="AU25" s="3">
        <f t="shared" si="21"/>
        <v>0</v>
      </c>
      <c r="AW25" s="3">
        <f t="shared" si="22"/>
        <v>1</v>
      </c>
      <c r="AX25" s="3" t="e">
        <f t="shared" si="23"/>
        <v>#N/A</v>
      </c>
    </row>
    <row r="26" spans="1:50" x14ac:dyDescent="0.25">
      <c r="A26" s="8" t="s">
        <v>62</v>
      </c>
      <c r="B26" s="4">
        <f t="shared" si="0"/>
        <v>6</v>
      </c>
      <c r="C26" s="5">
        <f t="shared" si="24"/>
        <v>0</v>
      </c>
      <c r="D26" s="28" t="s">
        <v>98</v>
      </c>
      <c r="E26" s="4" t="s">
        <v>119</v>
      </c>
      <c r="F26" s="4" t="s">
        <v>100</v>
      </c>
      <c r="G26" s="4" t="s">
        <v>101</v>
      </c>
      <c r="H26" s="4" t="s">
        <v>102</v>
      </c>
      <c r="I26" s="4" t="s">
        <v>103</v>
      </c>
      <c r="J26" s="4" t="s">
        <v>104</v>
      </c>
      <c r="K26" s="4" t="s">
        <v>105</v>
      </c>
      <c r="L26" s="4" t="s">
        <v>106</v>
      </c>
      <c r="M26" s="4" t="s">
        <v>107</v>
      </c>
      <c r="N26" s="4" t="s">
        <v>128</v>
      </c>
      <c r="O26" s="4" t="s">
        <v>109</v>
      </c>
      <c r="P26" s="4" t="s">
        <v>130</v>
      </c>
      <c r="Q26" s="4" t="s">
        <v>131</v>
      </c>
      <c r="R26" s="4" t="s">
        <v>112</v>
      </c>
      <c r="S26" s="4" t="s">
        <v>113</v>
      </c>
      <c r="T26" s="4" t="s">
        <v>114</v>
      </c>
      <c r="U26" s="4" t="s">
        <v>115</v>
      </c>
      <c r="V26" s="4" t="s">
        <v>116</v>
      </c>
      <c r="W26" s="4" t="s">
        <v>117</v>
      </c>
      <c r="Y26" s="40" t="s">
        <v>114</v>
      </c>
      <c r="Z26" s="40" t="s">
        <v>101</v>
      </c>
      <c r="AB26" s="3">
        <f t="shared" si="2"/>
        <v>0</v>
      </c>
      <c r="AC26" s="3">
        <f t="shared" si="3"/>
        <v>0</v>
      </c>
      <c r="AD26" s="3">
        <f t="shared" si="4"/>
        <v>0</v>
      </c>
      <c r="AE26" s="3">
        <f t="shared" si="5"/>
        <v>0</v>
      </c>
      <c r="AF26" s="3">
        <f t="shared" si="6"/>
        <v>0</v>
      </c>
      <c r="AG26" s="3">
        <f t="shared" si="7"/>
        <v>1</v>
      </c>
      <c r="AH26" s="3">
        <f t="shared" si="8"/>
        <v>0</v>
      </c>
      <c r="AI26" s="3">
        <f t="shared" si="9"/>
        <v>1</v>
      </c>
      <c r="AJ26" s="3">
        <f t="shared" si="10"/>
        <v>1</v>
      </c>
      <c r="AK26" s="3">
        <f t="shared" si="11"/>
        <v>1</v>
      </c>
      <c r="AL26" s="3">
        <f t="shared" si="12"/>
        <v>0</v>
      </c>
      <c r="AM26" s="3">
        <f t="shared" si="13"/>
        <v>0</v>
      </c>
      <c r="AN26" s="3">
        <f t="shared" si="14"/>
        <v>0</v>
      </c>
      <c r="AO26" s="3">
        <f t="shared" si="15"/>
        <v>1</v>
      </c>
      <c r="AP26" s="3">
        <f t="shared" si="16"/>
        <v>0</v>
      </c>
      <c r="AQ26" s="3">
        <f t="shared" si="17"/>
        <v>0</v>
      </c>
      <c r="AR26" s="3">
        <f t="shared" si="18"/>
        <v>0</v>
      </c>
      <c r="AS26" s="3">
        <f t="shared" si="19"/>
        <v>1</v>
      </c>
      <c r="AT26" s="3">
        <f t="shared" si="20"/>
        <v>0</v>
      </c>
      <c r="AU26" s="3">
        <f t="shared" si="21"/>
        <v>0</v>
      </c>
      <c r="AW26" s="3" t="e">
        <f t="shared" si="22"/>
        <v>#N/A</v>
      </c>
      <c r="AX26" s="3" t="e">
        <f t="shared" si="23"/>
        <v>#N/A</v>
      </c>
    </row>
    <row r="27" spans="1:50" x14ac:dyDescent="0.25">
      <c r="A27" s="8" t="s">
        <v>67</v>
      </c>
      <c r="B27" s="4">
        <f t="shared" si="0"/>
        <v>8</v>
      </c>
      <c r="C27" s="5">
        <f t="shared" si="24"/>
        <v>0</v>
      </c>
      <c r="D27" s="28" t="s">
        <v>98</v>
      </c>
      <c r="E27" s="4" t="s">
        <v>119</v>
      </c>
      <c r="F27" s="4" t="s">
        <v>100</v>
      </c>
      <c r="G27" s="4" t="s">
        <v>101</v>
      </c>
      <c r="H27" s="4" t="s">
        <v>102</v>
      </c>
      <c r="I27" s="4" t="s">
        <v>103</v>
      </c>
      <c r="J27" s="4" t="s">
        <v>104</v>
      </c>
      <c r="K27" s="4" t="s">
        <v>105</v>
      </c>
      <c r="L27" s="4" t="s">
        <v>106</v>
      </c>
      <c r="M27" s="4" t="s">
        <v>107</v>
      </c>
      <c r="N27" s="4" t="s">
        <v>108</v>
      </c>
      <c r="O27" s="4" t="s">
        <v>109</v>
      </c>
      <c r="P27" s="4" t="s">
        <v>110</v>
      </c>
      <c r="Q27" s="4" t="s">
        <v>111</v>
      </c>
      <c r="R27" s="4" t="s">
        <v>112</v>
      </c>
      <c r="S27" s="4" t="s">
        <v>113</v>
      </c>
      <c r="T27" s="4" t="s">
        <v>114</v>
      </c>
      <c r="U27" s="4" t="s">
        <v>115</v>
      </c>
      <c r="V27" s="4" t="s">
        <v>116</v>
      </c>
      <c r="W27" s="4" t="s">
        <v>137</v>
      </c>
      <c r="Y27" s="40" t="s">
        <v>111</v>
      </c>
      <c r="Z27" s="40" t="s">
        <v>102</v>
      </c>
      <c r="AB27" s="3">
        <f t="shared" si="2"/>
        <v>0</v>
      </c>
      <c r="AC27" s="3">
        <f t="shared" si="3"/>
        <v>0</v>
      </c>
      <c r="AD27" s="3">
        <f t="shared" si="4"/>
        <v>0</v>
      </c>
      <c r="AE27" s="3">
        <f t="shared" si="5"/>
        <v>0</v>
      </c>
      <c r="AF27" s="3">
        <f t="shared" si="6"/>
        <v>0</v>
      </c>
      <c r="AG27" s="3">
        <f t="shared" si="7"/>
        <v>1</v>
      </c>
      <c r="AH27" s="3">
        <f t="shared" si="8"/>
        <v>0</v>
      </c>
      <c r="AI27" s="3">
        <f t="shared" si="9"/>
        <v>1</v>
      </c>
      <c r="AJ27" s="3">
        <f t="shared" si="10"/>
        <v>1</v>
      </c>
      <c r="AK27" s="3">
        <f t="shared" si="11"/>
        <v>1</v>
      </c>
      <c r="AL27" s="3">
        <f t="shared" si="12"/>
        <v>1</v>
      </c>
      <c r="AM27" s="3">
        <f t="shared" si="13"/>
        <v>0</v>
      </c>
      <c r="AN27" s="3">
        <f t="shared" si="14"/>
        <v>1</v>
      </c>
      <c r="AO27" s="3">
        <f t="shared" si="15"/>
        <v>0</v>
      </c>
      <c r="AP27" s="3">
        <f t="shared" si="16"/>
        <v>0</v>
      </c>
      <c r="AQ27" s="3">
        <f t="shared" si="17"/>
        <v>0</v>
      </c>
      <c r="AR27" s="3">
        <f t="shared" si="18"/>
        <v>0</v>
      </c>
      <c r="AS27" s="3">
        <f t="shared" si="19"/>
        <v>1</v>
      </c>
      <c r="AT27" s="3">
        <f t="shared" si="20"/>
        <v>0</v>
      </c>
      <c r="AU27" s="3">
        <f t="shared" si="21"/>
        <v>1</v>
      </c>
      <c r="AW27" s="3" t="e">
        <f t="shared" si="22"/>
        <v>#N/A</v>
      </c>
      <c r="AX27" s="3" t="e">
        <f t="shared" si="23"/>
        <v>#N/A</v>
      </c>
    </row>
    <row r="28" spans="1:50" x14ac:dyDescent="0.25">
      <c r="A28" s="8" t="s">
        <v>64</v>
      </c>
      <c r="B28" s="4">
        <f t="shared" si="0"/>
        <v>11</v>
      </c>
      <c r="C28" s="5">
        <f t="shared" si="24"/>
        <v>0</v>
      </c>
      <c r="D28" s="28" t="s">
        <v>118</v>
      </c>
      <c r="E28" s="4" t="s">
        <v>99</v>
      </c>
      <c r="F28" s="4" t="s">
        <v>100</v>
      </c>
      <c r="G28" s="4" t="s">
        <v>121</v>
      </c>
      <c r="H28" s="4" t="s">
        <v>102</v>
      </c>
      <c r="I28" s="4" t="s">
        <v>103</v>
      </c>
      <c r="J28" s="4" t="s">
        <v>104</v>
      </c>
      <c r="K28" s="4" t="s">
        <v>105</v>
      </c>
      <c r="L28" s="4" t="s">
        <v>106</v>
      </c>
      <c r="M28" s="4" t="s">
        <v>107</v>
      </c>
      <c r="N28" s="4" t="s">
        <v>108</v>
      </c>
      <c r="O28" s="4" t="s">
        <v>109</v>
      </c>
      <c r="P28" s="4" t="s">
        <v>110</v>
      </c>
      <c r="Q28" s="4" t="s">
        <v>111</v>
      </c>
      <c r="R28" s="4" t="s">
        <v>112</v>
      </c>
      <c r="S28" s="4" t="s">
        <v>113</v>
      </c>
      <c r="T28" s="4" t="s">
        <v>114</v>
      </c>
      <c r="U28" s="4" t="s">
        <v>115</v>
      </c>
      <c r="V28" s="4" t="s">
        <v>116</v>
      </c>
      <c r="W28" s="4" t="s">
        <v>137</v>
      </c>
      <c r="Y28" s="40" t="s">
        <v>101</v>
      </c>
      <c r="Z28" s="40" t="s">
        <v>117</v>
      </c>
      <c r="AB28" s="3">
        <f t="shared" si="2"/>
        <v>1</v>
      </c>
      <c r="AC28" s="3">
        <f t="shared" si="3"/>
        <v>1</v>
      </c>
      <c r="AD28" s="3">
        <f t="shared" si="4"/>
        <v>0</v>
      </c>
      <c r="AE28" s="3">
        <f t="shared" si="5"/>
        <v>1</v>
      </c>
      <c r="AF28" s="3">
        <f t="shared" si="6"/>
        <v>0</v>
      </c>
      <c r="AG28" s="3">
        <f t="shared" si="7"/>
        <v>1</v>
      </c>
      <c r="AH28" s="3">
        <f t="shared" si="8"/>
        <v>0</v>
      </c>
      <c r="AI28" s="3">
        <f t="shared" si="9"/>
        <v>1</v>
      </c>
      <c r="AJ28" s="3">
        <f t="shared" si="10"/>
        <v>1</v>
      </c>
      <c r="AK28" s="3">
        <f t="shared" si="11"/>
        <v>1</v>
      </c>
      <c r="AL28" s="3">
        <f t="shared" si="12"/>
        <v>1</v>
      </c>
      <c r="AM28" s="3">
        <f t="shared" si="13"/>
        <v>0</v>
      </c>
      <c r="AN28" s="3">
        <f t="shared" si="14"/>
        <v>1</v>
      </c>
      <c r="AO28" s="3">
        <f t="shared" si="15"/>
        <v>0</v>
      </c>
      <c r="AP28" s="3">
        <f t="shared" si="16"/>
        <v>0</v>
      </c>
      <c r="AQ28" s="3">
        <f t="shared" si="17"/>
        <v>0</v>
      </c>
      <c r="AR28" s="3">
        <f t="shared" si="18"/>
        <v>0</v>
      </c>
      <c r="AS28" s="3">
        <f t="shared" si="19"/>
        <v>1</v>
      </c>
      <c r="AT28" s="3">
        <f t="shared" si="20"/>
        <v>0</v>
      </c>
      <c r="AU28" s="3">
        <f t="shared" si="21"/>
        <v>1</v>
      </c>
      <c r="AW28" s="3" t="e">
        <f t="shared" si="22"/>
        <v>#N/A</v>
      </c>
      <c r="AX28" s="3" t="e">
        <f t="shared" si="23"/>
        <v>#N/A</v>
      </c>
    </row>
    <row r="29" spans="1:50" x14ac:dyDescent="0.25">
      <c r="A29" s="8" t="s">
        <v>65</v>
      </c>
      <c r="B29" s="4">
        <f t="shared" si="0"/>
        <v>13</v>
      </c>
      <c r="C29" s="5">
        <f t="shared" si="24"/>
        <v>1</v>
      </c>
      <c r="D29" s="28" t="s">
        <v>98</v>
      </c>
      <c r="E29" s="4" t="s">
        <v>119</v>
      </c>
      <c r="F29" s="4" t="s">
        <v>100</v>
      </c>
      <c r="G29" s="4" t="s">
        <v>121</v>
      </c>
      <c r="H29" s="4" t="s">
        <v>122</v>
      </c>
      <c r="I29" s="4" t="s">
        <v>103</v>
      </c>
      <c r="J29" s="4" t="s">
        <v>124</v>
      </c>
      <c r="K29" s="4" t="s">
        <v>105</v>
      </c>
      <c r="L29" s="4" t="s">
        <v>106</v>
      </c>
      <c r="M29" s="4" t="s">
        <v>107</v>
      </c>
      <c r="N29" s="4" t="s">
        <v>108</v>
      </c>
      <c r="O29" s="4" t="s">
        <v>109</v>
      </c>
      <c r="P29" s="4" t="s">
        <v>130</v>
      </c>
      <c r="Q29" s="4" t="s">
        <v>111</v>
      </c>
      <c r="R29" s="4" t="s">
        <v>132</v>
      </c>
      <c r="S29" s="4" t="s">
        <v>133</v>
      </c>
      <c r="T29" s="4" t="s">
        <v>114</v>
      </c>
      <c r="U29" s="4" t="s">
        <v>115</v>
      </c>
      <c r="V29" s="4" t="s">
        <v>136</v>
      </c>
      <c r="W29" s="4" t="s">
        <v>137</v>
      </c>
      <c r="Y29" s="40" t="s">
        <v>114</v>
      </c>
      <c r="Z29" s="4" t="s">
        <v>133</v>
      </c>
      <c r="AB29" s="3">
        <f t="shared" si="2"/>
        <v>0</v>
      </c>
      <c r="AC29" s="3">
        <f t="shared" si="3"/>
        <v>0</v>
      </c>
      <c r="AD29" s="3">
        <f t="shared" si="4"/>
        <v>0</v>
      </c>
      <c r="AE29" s="3">
        <f t="shared" si="5"/>
        <v>1</v>
      </c>
      <c r="AF29" s="3">
        <f t="shared" si="6"/>
        <v>1</v>
      </c>
      <c r="AG29" s="3">
        <f t="shared" si="7"/>
        <v>1</v>
      </c>
      <c r="AH29" s="3">
        <f t="shared" si="8"/>
        <v>1</v>
      </c>
      <c r="AI29" s="3">
        <f t="shared" si="9"/>
        <v>1</v>
      </c>
      <c r="AJ29" s="3">
        <f t="shared" si="10"/>
        <v>1</v>
      </c>
      <c r="AK29" s="3">
        <f t="shared" si="11"/>
        <v>1</v>
      </c>
      <c r="AL29" s="3">
        <f t="shared" si="12"/>
        <v>1</v>
      </c>
      <c r="AM29" s="3">
        <f t="shared" si="13"/>
        <v>0</v>
      </c>
      <c r="AN29" s="3">
        <f t="shared" si="14"/>
        <v>0</v>
      </c>
      <c r="AO29" s="3">
        <f t="shared" si="15"/>
        <v>0</v>
      </c>
      <c r="AP29" s="3">
        <f t="shared" si="16"/>
        <v>1</v>
      </c>
      <c r="AQ29" s="3">
        <f t="shared" si="17"/>
        <v>1</v>
      </c>
      <c r="AR29" s="3">
        <f t="shared" si="18"/>
        <v>0</v>
      </c>
      <c r="AS29" s="3">
        <f t="shared" si="19"/>
        <v>1</v>
      </c>
      <c r="AT29" s="3">
        <f t="shared" si="20"/>
        <v>1</v>
      </c>
      <c r="AU29" s="3">
        <f t="shared" si="21"/>
        <v>1</v>
      </c>
      <c r="AW29" s="3" t="e">
        <f t="shared" si="22"/>
        <v>#N/A</v>
      </c>
      <c r="AX29" s="3">
        <f t="shared" si="23"/>
        <v>1</v>
      </c>
    </row>
    <row r="30" spans="1:50" x14ac:dyDescent="0.25">
      <c r="A30" s="8" t="s">
        <v>90</v>
      </c>
      <c r="B30" s="4">
        <f t="shared" si="0"/>
        <v>8</v>
      </c>
      <c r="C30" s="5">
        <f t="shared" si="24"/>
        <v>2</v>
      </c>
      <c r="D30" s="28" t="s">
        <v>98</v>
      </c>
      <c r="E30" s="4" t="s">
        <v>99</v>
      </c>
      <c r="F30" s="4" t="s">
        <v>100</v>
      </c>
      <c r="G30" s="4" t="s">
        <v>101</v>
      </c>
      <c r="H30" s="4" t="s">
        <v>102</v>
      </c>
      <c r="I30" s="4" t="s">
        <v>103</v>
      </c>
      <c r="J30" s="4" t="s">
        <v>104</v>
      </c>
      <c r="K30" s="4" t="s">
        <v>105</v>
      </c>
      <c r="L30" s="4" t="s">
        <v>106</v>
      </c>
      <c r="M30" s="4" t="s">
        <v>107</v>
      </c>
      <c r="N30" s="4" t="s">
        <v>108</v>
      </c>
      <c r="O30" s="4" t="s">
        <v>109</v>
      </c>
      <c r="P30" s="4" t="s">
        <v>110</v>
      </c>
      <c r="Q30" s="4" t="s">
        <v>111</v>
      </c>
      <c r="R30" s="4" t="s">
        <v>112</v>
      </c>
      <c r="S30" s="4" t="s">
        <v>113</v>
      </c>
      <c r="T30" s="4" t="s">
        <v>114</v>
      </c>
      <c r="U30" s="4" t="s">
        <v>115</v>
      </c>
      <c r="V30" s="4" t="s">
        <v>116</v>
      </c>
      <c r="W30" s="4" t="s">
        <v>117</v>
      </c>
      <c r="Y30" s="4" t="s">
        <v>99</v>
      </c>
      <c r="Z30" s="4" t="s">
        <v>108</v>
      </c>
      <c r="AB30" s="3">
        <f t="shared" si="2"/>
        <v>0</v>
      </c>
      <c r="AC30" s="3">
        <f t="shared" si="3"/>
        <v>1</v>
      </c>
      <c r="AD30" s="3">
        <f t="shared" si="4"/>
        <v>0</v>
      </c>
      <c r="AE30" s="3">
        <f t="shared" si="5"/>
        <v>0</v>
      </c>
      <c r="AF30" s="3">
        <f t="shared" si="6"/>
        <v>0</v>
      </c>
      <c r="AG30" s="3">
        <f t="shared" si="7"/>
        <v>1</v>
      </c>
      <c r="AH30" s="3">
        <f t="shared" si="8"/>
        <v>0</v>
      </c>
      <c r="AI30" s="3">
        <f t="shared" si="9"/>
        <v>1</v>
      </c>
      <c r="AJ30" s="3">
        <f t="shared" si="10"/>
        <v>1</v>
      </c>
      <c r="AK30" s="3">
        <f t="shared" si="11"/>
        <v>1</v>
      </c>
      <c r="AL30" s="3">
        <f t="shared" si="12"/>
        <v>1</v>
      </c>
      <c r="AM30" s="3">
        <f t="shared" si="13"/>
        <v>0</v>
      </c>
      <c r="AN30" s="3">
        <f t="shared" si="14"/>
        <v>1</v>
      </c>
      <c r="AO30" s="3">
        <f t="shared" si="15"/>
        <v>0</v>
      </c>
      <c r="AP30" s="3">
        <f t="shared" si="16"/>
        <v>0</v>
      </c>
      <c r="AQ30" s="3">
        <f t="shared" si="17"/>
        <v>0</v>
      </c>
      <c r="AR30" s="3">
        <f t="shared" si="18"/>
        <v>0</v>
      </c>
      <c r="AS30" s="3">
        <f t="shared" si="19"/>
        <v>1</v>
      </c>
      <c r="AT30" s="3">
        <f t="shared" si="20"/>
        <v>0</v>
      </c>
      <c r="AU30" s="3">
        <f t="shared" si="21"/>
        <v>0</v>
      </c>
      <c r="AW30" s="3">
        <f t="shared" si="22"/>
        <v>1</v>
      </c>
      <c r="AX30" s="3">
        <f t="shared" si="23"/>
        <v>1</v>
      </c>
    </row>
    <row r="31" spans="1:50" x14ac:dyDescent="0.25">
      <c r="A31" s="8" t="s">
        <v>87</v>
      </c>
      <c r="B31" s="4">
        <f t="shared" si="0"/>
        <v>8</v>
      </c>
      <c r="C31" s="5">
        <f t="shared" si="24"/>
        <v>0</v>
      </c>
      <c r="D31" s="28" t="s">
        <v>98</v>
      </c>
      <c r="E31" s="4" t="s">
        <v>99</v>
      </c>
      <c r="F31" s="4" t="s">
        <v>100</v>
      </c>
      <c r="G31" s="4" t="s">
        <v>101</v>
      </c>
      <c r="H31" s="4" t="s">
        <v>102</v>
      </c>
      <c r="I31" s="4" t="s">
        <v>103</v>
      </c>
      <c r="J31" s="4" t="s">
        <v>104</v>
      </c>
      <c r="K31" s="4" t="s">
        <v>105</v>
      </c>
      <c r="L31" s="4" t="s">
        <v>106</v>
      </c>
      <c r="M31" s="4" t="s">
        <v>107</v>
      </c>
      <c r="N31" s="4" t="s">
        <v>108</v>
      </c>
      <c r="O31" s="4" t="s">
        <v>109</v>
      </c>
      <c r="P31" s="4" t="s">
        <v>110</v>
      </c>
      <c r="Q31" s="4" t="s">
        <v>111</v>
      </c>
      <c r="R31" s="4" t="s">
        <v>112</v>
      </c>
      <c r="S31" s="4" t="s">
        <v>113</v>
      </c>
      <c r="T31" s="4" t="s">
        <v>114</v>
      </c>
      <c r="U31" s="4" t="s">
        <v>115</v>
      </c>
      <c r="V31" s="4" t="s">
        <v>116</v>
      </c>
      <c r="W31" s="4" t="s">
        <v>117</v>
      </c>
      <c r="Y31" s="40" t="s">
        <v>112</v>
      </c>
      <c r="Z31" s="40" t="s">
        <v>113</v>
      </c>
      <c r="AB31" s="3">
        <f t="shared" si="2"/>
        <v>0</v>
      </c>
      <c r="AC31" s="3">
        <f t="shared" si="3"/>
        <v>1</v>
      </c>
      <c r="AD31" s="3">
        <f t="shared" si="4"/>
        <v>0</v>
      </c>
      <c r="AE31" s="3">
        <f t="shared" si="5"/>
        <v>0</v>
      </c>
      <c r="AF31" s="3">
        <f t="shared" si="6"/>
        <v>0</v>
      </c>
      <c r="AG31" s="3">
        <f t="shared" si="7"/>
        <v>1</v>
      </c>
      <c r="AH31" s="3">
        <f t="shared" si="8"/>
        <v>0</v>
      </c>
      <c r="AI31" s="3">
        <f t="shared" si="9"/>
        <v>1</v>
      </c>
      <c r="AJ31" s="3">
        <f t="shared" si="10"/>
        <v>1</v>
      </c>
      <c r="AK31" s="3">
        <f t="shared" si="11"/>
        <v>1</v>
      </c>
      <c r="AL31" s="3">
        <f t="shared" si="12"/>
        <v>1</v>
      </c>
      <c r="AM31" s="3">
        <f t="shared" si="13"/>
        <v>0</v>
      </c>
      <c r="AN31" s="3">
        <f t="shared" si="14"/>
        <v>1</v>
      </c>
      <c r="AO31" s="3">
        <f t="shared" si="15"/>
        <v>0</v>
      </c>
      <c r="AP31" s="3">
        <f t="shared" si="16"/>
        <v>0</v>
      </c>
      <c r="AQ31" s="3">
        <f t="shared" si="17"/>
        <v>0</v>
      </c>
      <c r="AR31" s="3">
        <f t="shared" si="18"/>
        <v>0</v>
      </c>
      <c r="AS31" s="3">
        <f t="shared" si="19"/>
        <v>1</v>
      </c>
      <c r="AT31" s="3">
        <f t="shared" si="20"/>
        <v>0</v>
      </c>
      <c r="AU31" s="3">
        <f t="shared" si="21"/>
        <v>0</v>
      </c>
      <c r="AW31" s="3" t="e">
        <f t="shared" si="22"/>
        <v>#N/A</v>
      </c>
      <c r="AX31" s="3" t="e">
        <f t="shared" si="23"/>
        <v>#N/A</v>
      </c>
    </row>
    <row r="32" spans="1:50" x14ac:dyDescent="0.25">
      <c r="A32" s="8" t="s">
        <v>78</v>
      </c>
      <c r="B32" s="4">
        <f t="shared" si="0"/>
        <v>7</v>
      </c>
      <c r="C32" s="5">
        <f t="shared" si="24"/>
        <v>1</v>
      </c>
      <c r="D32" s="28" t="s">
        <v>98</v>
      </c>
      <c r="E32" s="4" t="s">
        <v>99</v>
      </c>
      <c r="F32" s="4" t="s">
        <v>100</v>
      </c>
      <c r="G32" s="4" t="s">
        <v>101</v>
      </c>
      <c r="H32" s="4" t="s">
        <v>102</v>
      </c>
      <c r="I32" s="4" t="s">
        <v>103</v>
      </c>
      <c r="J32" s="4" t="s">
        <v>104</v>
      </c>
      <c r="K32" s="4" t="s">
        <v>105</v>
      </c>
      <c r="L32" s="4" t="s">
        <v>106</v>
      </c>
      <c r="M32" s="4" t="s">
        <v>127</v>
      </c>
      <c r="N32" s="4" t="s">
        <v>108</v>
      </c>
      <c r="O32" s="4" t="s">
        <v>109</v>
      </c>
      <c r="P32" s="4" t="s">
        <v>110</v>
      </c>
      <c r="Q32" s="4" t="s">
        <v>111</v>
      </c>
      <c r="R32" s="4" t="s">
        <v>112</v>
      </c>
      <c r="S32" s="4" t="s">
        <v>113</v>
      </c>
      <c r="T32" s="4" t="s">
        <v>114</v>
      </c>
      <c r="U32" s="4" t="s">
        <v>115</v>
      </c>
      <c r="V32" s="4" t="s">
        <v>116</v>
      </c>
      <c r="W32" s="4" t="s">
        <v>117</v>
      </c>
      <c r="Y32" s="4" t="s">
        <v>103</v>
      </c>
      <c r="Z32" s="40" t="s">
        <v>102</v>
      </c>
      <c r="AB32" s="3">
        <f t="shared" si="2"/>
        <v>0</v>
      </c>
      <c r="AC32" s="3">
        <f t="shared" si="3"/>
        <v>1</v>
      </c>
      <c r="AD32" s="3">
        <f t="shared" si="4"/>
        <v>0</v>
      </c>
      <c r="AE32" s="3">
        <f t="shared" si="5"/>
        <v>0</v>
      </c>
      <c r="AF32" s="3">
        <f t="shared" si="6"/>
        <v>0</v>
      </c>
      <c r="AG32" s="3">
        <f t="shared" si="7"/>
        <v>1</v>
      </c>
      <c r="AH32" s="3">
        <f t="shared" si="8"/>
        <v>0</v>
      </c>
      <c r="AI32" s="3">
        <f t="shared" si="9"/>
        <v>1</v>
      </c>
      <c r="AJ32" s="3">
        <f t="shared" si="10"/>
        <v>1</v>
      </c>
      <c r="AK32" s="3">
        <f t="shared" si="11"/>
        <v>0</v>
      </c>
      <c r="AL32" s="3">
        <f t="shared" si="12"/>
        <v>1</v>
      </c>
      <c r="AM32" s="3">
        <f t="shared" si="13"/>
        <v>0</v>
      </c>
      <c r="AN32" s="3">
        <f t="shared" si="14"/>
        <v>1</v>
      </c>
      <c r="AO32" s="3">
        <f t="shared" si="15"/>
        <v>0</v>
      </c>
      <c r="AP32" s="3">
        <f t="shared" si="16"/>
        <v>0</v>
      </c>
      <c r="AQ32" s="3">
        <f t="shared" si="17"/>
        <v>0</v>
      </c>
      <c r="AR32" s="3">
        <f t="shared" si="18"/>
        <v>0</v>
      </c>
      <c r="AS32" s="3">
        <f t="shared" si="19"/>
        <v>1</v>
      </c>
      <c r="AT32" s="3">
        <f t="shared" si="20"/>
        <v>0</v>
      </c>
      <c r="AU32" s="3">
        <f t="shared" si="21"/>
        <v>0</v>
      </c>
      <c r="AW32" s="3">
        <f t="shared" si="22"/>
        <v>1</v>
      </c>
      <c r="AX32" s="3" t="e">
        <f t="shared" si="23"/>
        <v>#N/A</v>
      </c>
    </row>
    <row r="33" spans="1:50" x14ac:dyDescent="0.25">
      <c r="A33" s="8" t="s">
        <v>68</v>
      </c>
      <c r="B33" s="4">
        <f t="shared" si="0"/>
        <v>12</v>
      </c>
      <c r="C33" s="5">
        <f t="shared" si="24"/>
        <v>1</v>
      </c>
      <c r="D33" s="28" t="s">
        <v>118</v>
      </c>
      <c r="E33" s="4" t="s">
        <v>99</v>
      </c>
      <c r="F33" s="4" t="s">
        <v>100</v>
      </c>
      <c r="G33" s="4" t="s">
        <v>121</v>
      </c>
      <c r="H33" s="4" t="s">
        <v>102</v>
      </c>
      <c r="I33" s="4" t="s">
        <v>123</v>
      </c>
      <c r="J33" s="4" t="s">
        <v>124</v>
      </c>
      <c r="K33" s="4" t="s">
        <v>105</v>
      </c>
      <c r="L33" s="4" t="s">
        <v>106</v>
      </c>
      <c r="M33" s="4" t="s">
        <v>107</v>
      </c>
      <c r="N33" s="4" t="s">
        <v>108</v>
      </c>
      <c r="O33" s="4" t="s">
        <v>129</v>
      </c>
      <c r="P33" s="4" t="s">
        <v>110</v>
      </c>
      <c r="Q33" s="4" t="s">
        <v>111</v>
      </c>
      <c r="R33" s="4" t="s">
        <v>112</v>
      </c>
      <c r="S33" s="4" t="s">
        <v>113</v>
      </c>
      <c r="T33" s="4" t="s">
        <v>114</v>
      </c>
      <c r="U33" s="4" t="s">
        <v>115</v>
      </c>
      <c r="V33" s="4" t="s">
        <v>116</v>
      </c>
      <c r="W33" s="4" t="s">
        <v>137</v>
      </c>
      <c r="Y33" s="4" t="s">
        <v>106</v>
      </c>
      <c r="Z33" s="40" t="s">
        <v>112</v>
      </c>
      <c r="AB33" s="3">
        <f t="shared" si="2"/>
        <v>1</v>
      </c>
      <c r="AC33" s="3">
        <f t="shared" si="3"/>
        <v>1</v>
      </c>
      <c r="AD33" s="3">
        <f t="shared" si="4"/>
        <v>0</v>
      </c>
      <c r="AE33" s="3">
        <f t="shared" si="5"/>
        <v>1</v>
      </c>
      <c r="AF33" s="3">
        <f t="shared" si="6"/>
        <v>0</v>
      </c>
      <c r="AG33" s="3">
        <f t="shared" si="7"/>
        <v>0</v>
      </c>
      <c r="AH33" s="3">
        <f t="shared" si="8"/>
        <v>1</v>
      </c>
      <c r="AI33" s="3">
        <f t="shared" si="9"/>
        <v>1</v>
      </c>
      <c r="AJ33" s="3">
        <f t="shared" si="10"/>
        <v>1</v>
      </c>
      <c r="AK33" s="3">
        <f t="shared" si="11"/>
        <v>1</v>
      </c>
      <c r="AL33" s="3">
        <f t="shared" si="12"/>
        <v>1</v>
      </c>
      <c r="AM33" s="3">
        <f t="shared" si="13"/>
        <v>1</v>
      </c>
      <c r="AN33" s="3">
        <f t="shared" si="14"/>
        <v>1</v>
      </c>
      <c r="AO33" s="3">
        <f t="shared" si="15"/>
        <v>0</v>
      </c>
      <c r="AP33" s="3">
        <f t="shared" si="16"/>
        <v>0</v>
      </c>
      <c r="AQ33" s="3">
        <f t="shared" si="17"/>
        <v>0</v>
      </c>
      <c r="AR33" s="3">
        <f t="shared" si="18"/>
        <v>0</v>
      </c>
      <c r="AS33" s="3">
        <f t="shared" si="19"/>
        <v>1</v>
      </c>
      <c r="AT33" s="3">
        <f t="shared" si="20"/>
        <v>0</v>
      </c>
      <c r="AU33" s="3">
        <f t="shared" si="21"/>
        <v>1</v>
      </c>
      <c r="AW33" s="3">
        <f t="shared" si="22"/>
        <v>1</v>
      </c>
      <c r="AX33" s="3" t="e">
        <f t="shared" si="23"/>
        <v>#N/A</v>
      </c>
    </row>
    <row r="34" spans="1:50" x14ac:dyDescent="0.25">
      <c r="A34" s="8" t="s">
        <v>57</v>
      </c>
      <c r="B34" s="4">
        <f t="shared" si="0"/>
        <v>11</v>
      </c>
      <c r="C34" s="5">
        <f t="shared" si="24"/>
        <v>2</v>
      </c>
      <c r="D34" s="28" t="s">
        <v>118</v>
      </c>
      <c r="E34" s="4" t="s">
        <v>99</v>
      </c>
      <c r="F34" s="4" t="s">
        <v>100</v>
      </c>
      <c r="G34" s="4" t="s">
        <v>101</v>
      </c>
      <c r="H34" s="4" t="s">
        <v>102</v>
      </c>
      <c r="I34" s="4" t="s">
        <v>103</v>
      </c>
      <c r="J34" s="4" t="s">
        <v>124</v>
      </c>
      <c r="K34" s="4" t="s">
        <v>125</v>
      </c>
      <c r="L34" s="4" t="s">
        <v>106</v>
      </c>
      <c r="M34" s="4" t="s">
        <v>107</v>
      </c>
      <c r="N34" s="4" t="s">
        <v>108</v>
      </c>
      <c r="O34" s="4" t="s">
        <v>109</v>
      </c>
      <c r="P34" s="4" t="s">
        <v>110</v>
      </c>
      <c r="Q34" s="4" t="s">
        <v>111</v>
      </c>
      <c r="R34" s="4" t="s">
        <v>112</v>
      </c>
      <c r="S34" s="4" t="s">
        <v>113</v>
      </c>
      <c r="T34" s="4" t="s">
        <v>134</v>
      </c>
      <c r="U34" s="4" t="s">
        <v>115</v>
      </c>
      <c r="V34" s="4" t="s">
        <v>116</v>
      </c>
      <c r="W34" s="4" t="s">
        <v>137</v>
      </c>
      <c r="Y34" s="4" t="s">
        <v>118</v>
      </c>
      <c r="Z34" s="4" t="s">
        <v>103</v>
      </c>
      <c r="AB34" s="3">
        <f t="shared" si="2"/>
        <v>1</v>
      </c>
      <c r="AC34" s="3">
        <f t="shared" si="3"/>
        <v>1</v>
      </c>
      <c r="AD34" s="3">
        <f t="shared" si="4"/>
        <v>0</v>
      </c>
      <c r="AE34" s="3">
        <f t="shared" si="5"/>
        <v>0</v>
      </c>
      <c r="AF34" s="3">
        <f t="shared" si="6"/>
        <v>0</v>
      </c>
      <c r="AG34" s="3">
        <f t="shared" si="7"/>
        <v>1</v>
      </c>
      <c r="AH34" s="3">
        <f t="shared" si="8"/>
        <v>1</v>
      </c>
      <c r="AI34" s="3">
        <f t="shared" si="9"/>
        <v>0</v>
      </c>
      <c r="AJ34" s="3">
        <f t="shared" si="10"/>
        <v>1</v>
      </c>
      <c r="AK34" s="3">
        <f t="shared" si="11"/>
        <v>1</v>
      </c>
      <c r="AL34" s="3">
        <f t="shared" si="12"/>
        <v>1</v>
      </c>
      <c r="AM34" s="3">
        <f t="shared" si="13"/>
        <v>0</v>
      </c>
      <c r="AN34" s="3">
        <f t="shared" si="14"/>
        <v>1</v>
      </c>
      <c r="AO34" s="3">
        <f t="shared" si="15"/>
        <v>0</v>
      </c>
      <c r="AP34" s="3">
        <f t="shared" si="16"/>
        <v>0</v>
      </c>
      <c r="AQ34" s="3">
        <f t="shared" si="17"/>
        <v>0</v>
      </c>
      <c r="AR34" s="3">
        <f t="shared" si="18"/>
        <v>1</v>
      </c>
      <c r="AS34" s="3">
        <f t="shared" si="19"/>
        <v>1</v>
      </c>
      <c r="AT34" s="3">
        <f t="shared" si="20"/>
        <v>0</v>
      </c>
      <c r="AU34" s="3">
        <f t="shared" si="21"/>
        <v>1</v>
      </c>
      <c r="AW34" s="3">
        <f t="shared" si="22"/>
        <v>1</v>
      </c>
      <c r="AX34" s="3">
        <f t="shared" si="23"/>
        <v>1</v>
      </c>
    </row>
    <row r="35" spans="1:50" x14ac:dyDescent="0.25">
      <c r="A35" s="8" t="s">
        <v>88</v>
      </c>
      <c r="B35" s="4">
        <f t="shared" si="0"/>
        <v>12</v>
      </c>
      <c r="C35" s="5">
        <f t="shared" si="24"/>
        <v>1</v>
      </c>
      <c r="D35" s="28" t="s">
        <v>118</v>
      </c>
      <c r="E35" s="4" t="s">
        <v>99</v>
      </c>
      <c r="F35" s="4" t="s">
        <v>100</v>
      </c>
      <c r="G35" s="4" t="s">
        <v>101</v>
      </c>
      <c r="H35" s="4" t="s">
        <v>102</v>
      </c>
      <c r="I35" s="4" t="s">
        <v>103</v>
      </c>
      <c r="J35" s="4" t="s">
        <v>104</v>
      </c>
      <c r="K35" s="4" t="s">
        <v>105</v>
      </c>
      <c r="L35" s="4" t="s">
        <v>106</v>
      </c>
      <c r="M35" s="4" t="s">
        <v>107</v>
      </c>
      <c r="N35" s="4" t="s">
        <v>108</v>
      </c>
      <c r="O35" s="4" t="s">
        <v>129</v>
      </c>
      <c r="P35" s="4" t="s">
        <v>110</v>
      </c>
      <c r="Q35" s="4" t="s">
        <v>111</v>
      </c>
      <c r="R35" s="4" t="s">
        <v>132</v>
      </c>
      <c r="S35" s="4" t="s">
        <v>113</v>
      </c>
      <c r="T35" s="4" t="s">
        <v>114</v>
      </c>
      <c r="U35" s="4" t="s">
        <v>115</v>
      </c>
      <c r="V35" s="4" t="s">
        <v>116</v>
      </c>
      <c r="W35" s="4" t="s">
        <v>137</v>
      </c>
      <c r="Y35" s="4" t="s">
        <v>110</v>
      </c>
      <c r="Z35" s="40" t="s">
        <v>113</v>
      </c>
      <c r="AB35" s="3">
        <f t="shared" si="2"/>
        <v>1</v>
      </c>
      <c r="AC35" s="3">
        <f t="shared" si="3"/>
        <v>1</v>
      </c>
      <c r="AD35" s="3">
        <f t="shared" si="4"/>
        <v>0</v>
      </c>
      <c r="AE35" s="3">
        <f t="shared" si="5"/>
        <v>0</v>
      </c>
      <c r="AF35" s="3">
        <f t="shared" si="6"/>
        <v>0</v>
      </c>
      <c r="AG35" s="3">
        <f t="shared" si="7"/>
        <v>1</v>
      </c>
      <c r="AH35" s="3">
        <f t="shared" si="8"/>
        <v>0</v>
      </c>
      <c r="AI35" s="3">
        <f t="shared" si="9"/>
        <v>1</v>
      </c>
      <c r="AJ35" s="3">
        <f t="shared" si="10"/>
        <v>1</v>
      </c>
      <c r="AK35" s="3">
        <f t="shared" si="11"/>
        <v>1</v>
      </c>
      <c r="AL35" s="3">
        <f t="shared" si="12"/>
        <v>1</v>
      </c>
      <c r="AM35" s="3">
        <f t="shared" si="13"/>
        <v>1</v>
      </c>
      <c r="AN35" s="3">
        <f t="shared" si="14"/>
        <v>1</v>
      </c>
      <c r="AO35" s="3">
        <f t="shared" si="15"/>
        <v>0</v>
      </c>
      <c r="AP35" s="3">
        <f t="shared" si="16"/>
        <v>1</v>
      </c>
      <c r="AQ35" s="3">
        <f t="shared" si="17"/>
        <v>0</v>
      </c>
      <c r="AR35" s="3">
        <f t="shared" si="18"/>
        <v>0</v>
      </c>
      <c r="AS35" s="3">
        <f t="shared" si="19"/>
        <v>1</v>
      </c>
      <c r="AT35" s="3">
        <f t="shared" si="20"/>
        <v>0</v>
      </c>
      <c r="AU35" s="3">
        <f t="shared" si="21"/>
        <v>1</v>
      </c>
      <c r="AW35" s="3">
        <f t="shared" si="22"/>
        <v>1</v>
      </c>
      <c r="AX35" s="3" t="e">
        <f t="shared" si="23"/>
        <v>#N/A</v>
      </c>
    </row>
    <row r="36" spans="1:50" x14ac:dyDescent="0.25">
      <c r="A36" s="8" t="s">
        <v>97</v>
      </c>
      <c r="B36" s="4">
        <f t="shared" si="0"/>
        <v>11</v>
      </c>
      <c r="C36" s="5">
        <f t="shared" si="24"/>
        <v>2</v>
      </c>
      <c r="D36" s="28" t="s">
        <v>118</v>
      </c>
      <c r="E36" s="4" t="s">
        <v>99</v>
      </c>
      <c r="F36" s="4" t="s">
        <v>100</v>
      </c>
      <c r="G36" s="4" t="s">
        <v>101</v>
      </c>
      <c r="H36" s="4" t="s">
        <v>102</v>
      </c>
      <c r="I36" s="4" t="s">
        <v>103</v>
      </c>
      <c r="J36" s="4" t="s">
        <v>104</v>
      </c>
      <c r="K36" s="4" t="s">
        <v>105</v>
      </c>
      <c r="L36" s="4" t="s">
        <v>106</v>
      </c>
      <c r="M36" s="4" t="s">
        <v>107</v>
      </c>
      <c r="N36" s="4" t="s">
        <v>108</v>
      </c>
      <c r="O36" s="4" t="s">
        <v>109</v>
      </c>
      <c r="P36" s="4" t="s">
        <v>110</v>
      </c>
      <c r="Q36" s="4" t="s">
        <v>111</v>
      </c>
      <c r="R36" s="4" t="s">
        <v>132</v>
      </c>
      <c r="S36" s="4" t="s">
        <v>113</v>
      </c>
      <c r="T36" s="4" t="s">
        <v>114</v>
      </c>
      <c r="U36" s="4" t="s">
        <v>115</v>
      </c>
      <c r="V36" s="4" t="s">
        <v>116</v>
      </c>
      <c r="W36" s="4" t="s">
        <v>137</v>
      </c>
      <c r="Y36" s="4" t="s">
        <v>103</v>
      </c>
      <c r="Z36" s="4" t="s">
        <v>108</v>
      </c>
      <c r="AB36" s="3">
        <f t="shared" si="2"/>
        <v>1</v>
      </c>
      <c r="AC36" s="3">
        <f t="shared" si="3"/>
        <v>1</v>
      </c>
      <c r="AD36" s="3">
        <f t="shared" si="4"/>
        <v>0</v>
      </c>
      <c r="AE36" s="3">
        <f t="shared" si="5"/>
        <v>0</v>
      </c>
      <c r="AF36" s="3">
        <f t="shared" si="6"/>
        <v>0</v>
      </c>
      <c r="AG36" s="3">
        <f t="shared" si="7"/>
        <v>1</v>
      </c>
      <c r="AH36" s="3">
        <f t="shared" si="8"/>
        <v>0</v>
      </c>
      <c r="AI36" s="3">
        <f t="shared" si="9"/>
        <v>1</v>
      </c>
      <c r="AJ36" s="3">
        <f t="shared" si="10"/>
        <v>1</v>
      </c>
      <c r="AK36" s="3">
        <f t="shared" si="11"/>
        <v>1</v>
      </c>
      <c r="AL36" s="3">
        <f t="shared" si="12"/>
        <v>1</v>
      </c>
      <c r="AM36" s="3">
        <f t="shared" si="13"/>
        <v>0</v>
      </c>
      <c r="AN36" s="3">
        <f t="shared" si="14"/>
        <v>1</v>
      </c>
      <c r="AO36" s="3">
        <f t="shared" si="15"/>
        <v>0</v>
      </c>
      <c r="AP36" s="3">
        <f t="shared" si="16"/>
        <v>1</v>
      </c>
      <c r="AQ36" s="3">
        <f t="shared" si="17"/>
        <v>0</v>
      </c>
      <c r="AR36" s="3">
        <f t="shared" si="18"/>
        <v>0</v>
      </c>
      <c r="AS36" s="3">
        <f t="shared" si="19"/>
        <v>1</v>
      </c>
      <c r="AT36" s="3">
        <f t="shared" si="20"/>
        <v>0</v>
      </c>
      <c r="AU36" s="3">
        <f t="shared" si="21"/>
        <v>1</v>
      </c>
      <c r="AW36" s="3">
        <f t="shared" si="22"/>
        <v>1</v>
      </c>
      <c r="AX36" s="3">
        <f t="shared" si="23"/>
        <v>1</v>
      </c>
    </row>
    <row r="37" spans="1:50" x14ac:dyDescent="0.25">
      <c r="A37" s="8" t="s">
        <v>138</v>
      </c>
      <c r="B37" s="4">
        <f t="shared" si="0"/>
        <v>10</v>
      </c>
      <c r="C37" s="5">
        <f t="shared" si="24"/>
        <v>2</v>
      </c>
      <c r="D37" s="28" t="s">
        <v>139</v>
      </c>
      <c r="E37" s="4" t="s">
        <v>99</v>
      </c>
      <c r="F37" s="4" t="s">
        <v>100</v>
      </c>
      <c r="G37" s="4" t="s">
        <v>101</v>
      </c>
      <c r="H37" s="4" t="s">
        <v>122</v>
      </c>
      <c r="I37" s="4" t="s">
        <v>123</v>
      </c>
      <c r="J37" s="4" t="s">
        <v>104</v>
      </c>
      <c r="K37" s="4" t="s">
        <v>125</v>
      </c>
      <c r="L37" s="4" t="s">
        <v>106</v>
      </c>
      <c r="M37" s="4" t="s">
        <v>127</v>
      </c>
      <c r="N37" s="4" t="s">
        <v>108</v>
      </c>
      <c r="O37" s="4" t="s">
        <v>109</v>
      </c>
      <c r="P37" s="4" t="s">
        <v>110</v>
      </c>
      <c r="Q37" s="4" t="s">
        <v>131</v>
      </c>
      <c r="R37" s="4" t="s">
        <v>112</v>
      </c>
      <c r="S37" s="4" t="s">
        <v>113</v>
      </c>
      <c r="T37" s="4" t="s">
        <v>134</v>
      </c>
      <c r="U37" s="4" t="s">
        <v>115</v>
      </c>
      <c r="V37" s="4" t="s">
        <v>136</v>
      </c>
      <c r="W37" s="4" t="s">
        <v>137</v>
      </c>
      <c r="Y37" s="4" t="s">
        <v>136</v>
      </c>
      <c r="Z37" s="4" t="s">
        <v>115</v>
      </c>
      <c r="AB37" s="3">
        <f t="shared" si="2"/>
        <v>0</v>
      </c>
      <c r="AC37" s="3">
        <f t="shared" si="3"/>
        <v>1</v>
      </c>
      <c r="AD37" s="3">
        <f t="shared" si="4"/>
        <v>0</v>
      </c>
      <c r="AE37" s="3">
        <f t="shared" si="5"/>
        <v>0</v>
      </c>
      <c r="AF37" s="3">
        <f t="shared" si="6"/>
        <v>1</v>
      </c>
      <c r="AG37" s="3">
        <f t="shared" si="7"/>
        <v>0</v>
      </c>
      <c r="AH37" s="3">
        <f t="shared" si="8"/>
        <v>0</v>
      </c>
      <c r="AI37" s="3">
        <f t="shared" si="9"/>
        <v>0</v>
      </c>
      <c r="AJ37" s="3">
        <f t="shared" si="10"/>
        <v>1</v>
      </c>
      <c r="AK37" s="3">
        <f t="shared" si="11"/>
        <v>0</v>
      </c>
      <c r="AL37" s="3">
        <f t="shared" si="12"/>
        <v>1</v>
      </c>
      <c r="AM37" s="3">
        <f t="shared" si="13"/>
        <v>0</v>
      </c>
      <c r="AN37" s="3">
        <f t="shared" si="14"/>
        <v>1</v>
      </c>
      <c r="AO37" s="3">
        <f t="shared" si="15"/>
        <v>1</v>
      </c>
      <c r="AP37" s="3">
        <f t="shared" si="16"/>
        <v>0</v>
      </c>
      <c r="AQ37" s="3">
        <f t="shared" si="17"/>
        <v>0</v>
      </c>
      <c r="AR37" s="3">
        <f t="shared" si="18"/>
        <v>1</v>
      </c>
      <c r="AS37" s="3">
        <f t="shared" si="19"/>
        <v>1</v>
      </c>
      <c r="AT37" s="3">
        <f t="shared" si="20"/>
        <v>1</v>
      </c>
      <c r="AU37" s="3">
        <f t="shared" si="21"/>
        <v>1</v>
      </c>
      <c r="AW37" s="3">
        <f t="shared" si="22"/>
        <v>1</v>
      </c>
      <c r="AX37" s="3">
        <f t="shared" si="23"/>
        <v>1</v>
      </c>
    </row>
    <row r="38" spans="1:50" x14ac:dyDescent="0.25">
      <c r="A38" s="8" t="s">
        <v>59</v>
      </c>
      <c r="B38" s="4">
        <f t="shared" si="0"/>
        <v>8</v>
      </c>
      <c r="C38" s="5">
        <f t="shared" si="24"/>
        <v>0</v>
      </c>
      <c r="D38" s="28" t="s">
        <v>98</v>
      </c>
      <c r="E38" s="4" t="s">
        <v>99</v>
      </c>
      <c r="F38" s="4" t="s">
        <v>100</v>
      </c>
      <c r="G38" s="4" t="s">
        <v>121</v>
      </c>
      <c r="H38" s="4" t="s">
        <v>102</v>
      </c>
      <c r="I38" s="4" t="s">
        <v>103</v>
      </c>
      <c r="J38" s="4" t="s">
        <v>104</v>
      </c>
      <c r="K38" s="4" t="s">
        <v>105</v>
      </c>
      <c r="L38" s="4" t="s">
        <v>106</v>
      </c>
      <c r="M38" s="4" t="s">
        <v>127</v>
      </c>
      <c r="N38" s="4" t="s">
        <v>108</v>
      </c>
      <c r="O38" s="4" t="s">
        <v>109</v>
      </c>
      <c r="P38" s="4" t="s">
        <v>110</v>
      </c>
      <c r="Q38" s="4" t="s">
        <v>111</v>
      </c>
      <c r="R38" s="4" t="s">
        <v>112</v>
      </c>
      <c r="S38" s="4" t="s">
        <v>113</v>
      </c>
      <c r="T38" s="4" t="s">
        <v>114</v>
      </c>
      <c r="U38" s="4" t="s">
        <v>115</v>
      </c>
      <c r="V38" s="4" t="s">
        <v>116</v>
      </c>
      <c r="W38" s="4" t="s">
        <v>117</v>
      </c>
      <c r="Y38" s="40" t="s">
        <v>116</v>
      </c>
      <c r="Z38" s="40" t="s">
        <v>111</v>
      </c>
      <c r="AB38" s="3">
        <f t="shared" si="2"/>
        <v>0</v>
      </c>
      <c r="AC38" s="3">
        <f t="shared" si="3"/>
        <v>1</v>
      </c>
      <c r="AD38" s="3">
        <f t="shared" si="4"/>
        <v>0</v>
      </c>
      <c r="AE38" s="3">
        <f t="shared" si="5"/>
        <v>1</v>
      </c>
      <c r="AF38" s="3">
        <f t="shared" si="6"/>
        <v>0</v>
      </c>
      <c r="AG38" s="3">
        <f t="shared" si="7"/>
        <v>1</v>
      </c>
      <c r="AH38" s="3">
        <f t="shared" si="8"/>
        <v>0</v>
      </c>
      <c r="AI38" s="3">
        <f t="shared" si="9"/>
        <v>1</v>
      </c>
      <c r="AJ38" s="3">
        <f t="shared" si="10"/>
        <v>1</v>
      </c>
      <c r="AK38" s="3">
        <f t="shared" si="11"/>
        <v>0</v>
      </c>
      <c r="AL38" s="3">
        <f t="shared" si="12"/>
        <v>1</v>
      </c>
      <c r="AM38" s="3">
        <f t="shared" si="13"/>
        <v>0</v>
      </c>
      <c r="AN38" s="3">
        <f t="shared" si="14"/>
        <v>1</v>
      </c>
      <c r="AO38" s="3">
        <f t="shared" si="15"/>
        <v>0</v>
      </c>
      <c r="AP38" s="3">
        <f t="shared" si="16"/>
        <v>0</v>
      </c>
      <c r="AQ38" s="3">
        <f t="shared" si="17"/>
        <v>0</v>
      </c>
      <c r="AR38" s="3">
        <f t="shared" si="18"/>
        <v>0</v>
      </c>
      <c r="AS38" s="3">
        <f t="shared" si="19"/>
        <v>1</v>
      </c>
      <c r="AT38" s="3">
        <f t="shared" si="20"/>
        <v>0</v>
      </c>
      <c r="AU38" s="3">
        <f t="shared" si="21"/>
        <v>0</v>
      </c>
      <c r="AW38" s="3" t="e">
        <f t="shared" si="22"/>
        <v>#N/A</v>
      </c>
      <c r="AX38" s="3" t="e">
        <f t="shared" si="23"/>
        <v>#N/A</v>
      </c>
    </row>
    <row r="39" spans="1:50" x14ac:dyDescent="0.25">
      <c r="A39" s="8" t="s">
        <v>77</v>
      </c>
      <c r="B39" s="4">
        <f t="shared" si="0"/>
        <v>9</v>
      </c>
      <c r="C39" s="5">
        <f t="shared" si="24"/>
        <v>2</v>
      </c>
      <c r="D39" s="28" t="s">
        <v>98</v>
      </c>
      <c r="E39" s="4" t="s">
        <v>139</v>
      </c>
      <c r="F39" s="4" t="s">
        <v>139</v>
      </c>
      <c r="G39" s="4" t="s">
        <v>101</v>
      </c>
      <c r="H39" s="4" t="s">
        <v>102</v>
      </c>
      <c r="I39" s="4" t="s">
        <v>103</v>
      </c>
      <c r="J39" s="4" t="s">
        <v>104</v>
      </c>
      <c r="K39" s="4" t="s">
        <v>105</v>
      </c>
      <c r="L39" s="4" t="s">
        <v>106</v>
      </c>
      <c r="M39" s="4" t="s">
        <v>127</v>
      </c>
      <c r="N39" s="4" t="s">
        <v>108</v>
      </c>
      <c r="O39" s="4" t="s">
        <v>109</v>
      </c>
      <c r="P39" s="4" t="s">
        <v>110</v>
      </c>
      <c r="Q39" s="4" t="s">
        <v>131</v>
      </c>
      <c r="R39" s="4" t="s">
        <v>132</v>
      </c>
      <c r="S39" s="4" t="s">
        <v>113</v>
      </c>
      <c r="T39" s="4" t="s">
        <v>134</v>
      </c>
      <c r="U39" s="4" t="s">
        <v>135</v>
      </c>
      <c r="V39" s="4" t="s">
        <v>116</v>
      </c>
      <c r="W39" s="4" t="s">
        <v>137</v>
      </c>
      <c r="Y39" s="4" t="s">
        <v>103</v>
      </c>
      <c r="Z39" s="4" t="s">
        <v>110</v>
      </c>
      <c r="AB39" s="3">
        <f t="shared" si="2"/>
        <v>0</v>
      </c>
      <c r="AC39" s="3">
        <f t="shared" si="3"/>
        <v>0</v>
      </c>
      <c r="AD39" s="3">
        <f t="shared" si="4"/>
        <v>0</v>
      </c>
      <c r="AE39" s="3">
        <f t="shared" si="5"/>
        <v>0</v>
      </c>
      <c r="AF39" s="3">
        <f t="shared" si="6"/>
        <v>0</v>
      </c>
      <c r="AG39" s="3">
        <f t="shared" si="7"/>
        <v>1</v>
      </c>
      <c r="AH39" s="3">
        <f t="shared" si="8"/>
        <v>0</v>
      </c>
      <c r="AI39" s="3">
        <f t="shared" si="9"/>
        <v>1</v>
      </c>
      <c r="AJ39" s="3">
        <f t="shared" si="10"/>
        <v>1</v>
      </c>
      <c r="AK39" s="3">
        <f t="shared" si="11"/>
        <v>0</v>
      </c>
      <c r="AL39" s="3">
        <f t="shared" si="12"/>
        <v>1</v>
      </c>
      <c r="AM39" s="3">
        <f t="shared" si="13"/>
        <v>0</v>
      </c>
      <c r="AN39" s="3">
        <f t="shared" si="14"/>
        <v>1</v>
      </c>
      <c r="AO39" s="3">
        <f t="shared" si="15"/>
        <v>1</v>
      </c>
      <c r="AP39" s="3">
        <f t="shared" si="16"/>
        <v>1</v>
      </c>
      <c r="AQ39" s="3">
        <f t="shared" si="17"/>
        <v>0</v>
      </c>
      <c r="AR39" s="3">
        <f t="shared" si="18"/>
        <v>1</v>
      </c>
      <c r="AS39" s="3">
        <f t="shared" si="19"/>
        <v>0</v>
      </c>
      <c r="AT39" s="3">
        <f t="shared" si="20"/>
        <v>0</v>
      </c>
      <c r="AU39" s="3">
        <f t="shared" si="21"/>
        <v>1</v>
      </c>
      <c r="AW39" s="3">
        <f t="shared" si="22"/>
        <v>1</v>
      </c>
      <c r="AX39" s="3">
        <f t="shared" si="23"/>
        <v>1</v>
      </c>
    </row>
    <row r="40" spans="1:50" ht="15.75" thickBot="1" x14ac:dyDescent="0.3">
      <c r="A40" s="29" t="s">
        <v>55</v>
      </c>
      <c r="B40" s="6">
        <f>SUM(AB40:AU40)</f>
        <v>8.5</v>
      </c>
      <c r="C40" s="7">
        <f t="shared" si="1"/>
        <v>1</v>
      </c>
      <c r="D40" s="38" t="s">
        <v>140</v>
      </c>
      <c r="E40" s="4" t="str">
        <f t="shared" ref="E40:W40" si="25">IF(E50&gt;0.5, E46, E47)</f>
        <v>OU (-43.5)</v>
      </c>
      <c r="F40" s="4" t="str">
        <f t="shared" si="25"/>
        <v>MSU (-11.5)</v>
      </c>
      <c r="G40" s="4" t="str">
        <f t="shared" si="25"/>
        <v>WIS (-24.5)</v>
      </c>
      <c r="H40" s="4" t="str">
        <f t="shared" si="25"/>
        <v>TCU (-8)</v>
      </c>
      <c r="I40" s="4" t="str">
        <f t="shared" si="25"/>
        <v>UGA (-14)</v>
      </c>
      <c r="J40" s="4" t="str">
        <f t="shared" si="25"/>
        <v>VT (-13.5)</v>
      </c>
      <c r="K40" s="4" t="str">
        <f t="shared" si="25"/>
        <v>PSU (-10)</v>
      </c>
      <c r="L40" s="4" t="str">
        <f t="shared" si="25"/>
        <v>OKST (-10)</v>
      </c>
      <c r="M40" s="4" t="str">
        <f t="shared" si="25"/>
        <v>MIA (-2.5)</v>
      </c>
      <c r="N40" s="4" t="str">
        <f t="shared" si="25"/>
        <v>TEX (-35.5)</v>
      </c>
      <c r="O40" s="4" t="str">
        <f t="shared" si="25"/>
        <v>BSU (-12)</v>
      </c>
      <c r="P40" s="4" t="str">
        <f t="shared" si="25"/>
        <v>ALA (-31)</v>
      </c>
      <c r="Q40" s="4" t="str">
        <f t="shared" si="25"/>
        <v>HOU (-1)</v>
      </c>
      <c r="R40" s="4" t="str">
        <f t="shared" si="25"/>
        <v>TAMU (-2.5)</v>
      </c>
      <c r="S40" s="4" t="str">
        <f t="shared" si="25"/>
        <v>MICH (-21)</v>
      </c>
      <c r="T40" s="4" t="str">
        <f t="shared" si="25"/>
        <v>UCLA (-13)</v>
      </c>
      <c r="U40" s="4" t="str">
        <f t="shared" si="25"/>
        <v>ASU (-6.5)</v>
      </c>
      <c r="V40" s="4" t="str">
        <f t="shared" si="25"/>
        <v>LSU (-6)</v>
      </c>
      <c r="W40" s="4" t="str">
        <f t="shared" si="25"/>
        <v>FSU (-21.5)</v>
      </c>
      <c r="Y40" s="4" t="s">
        <v>110</v>
      </c>
      <c r="Z40" s="40" t="s">
        <v>111</v>
      </c>
      <c r="AB40" s="39">
        <v>0.5</v>
      </c>
      <c r="AC40" s="3">
        <f t="shared" si="3"/>
        <v>1</v>
      </c>
      <c r="AD40" s="3">
        <f t="shared" si="4"/>
        <v>0</v>
      </c>
      <c r="AE40" s="3">
        <f t="shared" si="5"/>
        <v>0</v>
      </c>
      <c r="AF40" s="3">
        <f t="shared" si="6"/>
        <v>0</v>
      </c>
      <c r="AG40" s="3">
        <f t="shared" si="7"/>
        <v>1</v>
      </c>
      <c r="AH40" s="3">
        <f t="shared" si="8"/>
        <v>0</v>
      </c>
      <c r="AI40" s="3">
        <f t="shared" si="9"/>
        <v>1</v>
      </c>
      <c r="AJ40" s="3">
        <f t="shared" si="10"/>
        <v>1</v>
      </c>
      <c r="AK40" s="3">
        <f t="shared" si="11"/>
        <v>1</v>
      </c>
      <c r="AL40" s="3">
        <f t="shared" si="12"/>
        <v>1</v>
      </c>
      <c r="AM40" s="3">
        <f t="shared" si="13"/>
        <v>0</v>
      </c>
      <c r="AN40" s="3">
        <f t="shared" si="14"/>
        <v>1</v>
      </c>
      <c r="AO40" s="3">
        <f t="shared" si="15"/>
        <v>0</v>
      </c>
      <c r="AP40" s="3">
        <f t="shared" si="16"/>
        <v>0</v>
      </c>
      <c r="AQ40" s="3">
        <f t="shared" si="17"/>
        <v>0</v>
      </c>
      <c r="AR40" s="3">
        <f t="shared" si="18"/>
        <v>0</v>
      </c>
      <c r="AS40" s="3">
        <f t="shared" si="19"/>
        <v>1</v>
      </c>
      <c r="AT40" s="3">
        <f t="shared" si="20"/>
        <v>0</v>
      </c>
      <c r="AU40" s="3">
        <f t="shared" si="21"/>
        <v>0</v>
      </c>
      <c r="AW40" s="3">
        <f t="shared" si="22"/>
        <v>1</v>
      </c>
      <c r="AX40" s="3" t="e">
        <f t="shared" si="23"/>
        <v>#N/A</v>
      </c>
    </row>
    <row r="41" spans="1:50" x14ac:dyDescent="0.25">
      <c r="A41" s="3" t="s">
        <v>141</v>
      </c>
    </row>
    <row r="42" spans="1:50" x14ac:dyDescent="0.25">
      <c r="D42" s="4" t="s">
        <v>118</v>
      </c>
      <c r="E42" s="4" t="s">
        <v>99</v>
      </c>
      <c r="F42" s="4" t="s">
        <v>120</v>
      </c>
      <c r="G42" s="4" t="s">
        <v>121</v>
      </c>
      <c r="H42" s="4" t="s">
        <v>122</v>
      </c>
      <c r="I42" s="4" t="s">
        <v>103</v>
      </c>
      <c r="J42" s="4" t="s">
        <v>124</v>
      </c>
      <c r="K42" s="4" t="s">
        <v>105</v>
      </c>
      <c r="L42" s="4" t="s">
        <v>106</v>
      </c>
      <c r="M42" s="4" t="s">
        <v>107</v>
      </c>
      <c r="N42" s="4" t="s">
        <v>108</v>
      </c>
      <c r="O42" s="4" t="s">
        <v>129</v>
      </c>
      <c r="P42" s="4" t="s">
        <v>110</v>
      </c>
      <c r="Q42" s="4" t="s">
        <v>131</v>
      </c>
      <c r="R42" s="4" t="s">
        <v>132</v>
      </c>
      <c r="S42" s="4" t="s">
        <v>133</v>
      </c>
      <c r="T42" s="4" t="s">
        <v>134</v>
      </c>
      <c r="U42" s="4" t="s">
        <v>115</v>
      </c>
      <c r="V42" s="4" t="s">
        <v>136</v>
      </c>
      <c r="W42" s="4" t="s">
        <v>137</v>
      </c>
    </row>
    <row r="43" spans="1:50" x14ac:dyDescent="0.25">
      <c r="A43"/>
      <c r="D43" s="3">
        <v>1</v>
      </c>
      <c r="E43" s="3">
        <v>1</v>
      </c>
      <c r="F43" s="3">
        <v>1</v>
      </c>
      <c r="G43" s="3">
        <v>1</v>
      </c>
      <c r="H43" s="3">
        <v>1</v>
      </c>
      <c r="I43" s="3">
        <v>1</v>
      </c>
      <c r="J43" s="3">
        <v>1</v>
      </c>
      <c r="K43" s="3">
        <v>1</v>
      </c>
      <c r="L43" s="3">
        <v>1</v>
      </c>
      <c r="M43" s="3">
        <v>1</v>
      </c>
      <c r="N43" s="3">
        <v>1</v>
      </c>
      <c r="O43" s="3">
        <v>1</v>
      </c>
      <c r="P43" s="3">
        <v>1</v>
      </c>
      <c r="Q43" s="3">
        <v>1</v>
      </c>
      <c r="R43" s="3">
        <v>1</v>
      </c>
      <c r="S43" s="3">
        <v>1</v>
      </c>
      <c r="T43" s="3">
        <v>1</v>
      </c>
      <c r="U43" s="3">
        <v>1</v>
      </c>
      <c r="V43" s="3">
        <v>1</v>
      </c>
      <c r="W43" s="3">
        <v>1</v>
      </c>
    </row>
    <row r="45" spans="1:50" s="35" customFormat="1" x14ac:dyDescent="0.25">
      <c r="A45" s="33" t="s">
        <v>91</v>
      </c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</row>
    <row r="46" spans="1:50" x14ac:dyDescent="0.25">
      <c r="A46" s="36" t="s">
        <v>92</v>
      </c>
      <c r="D46" s="3" t="s">
        <v>98</v>
      </c>
      <c r="E46" s="3" t="s">
        <v>99</v>
      </c>
      <c r="F46" s="3" t="s">
        <v>100</v>
      </c>
      <c r="G46" s="3" t="s">
        <v>101</v>
      </c>
      <c r="H46" s="3" t="s">
        <v>102</v>
      </c>
      <c r="I46" s="3" t="s">
        <v>103</v>
      </c>
      <c r="J46" s="3" t="s">
        <v>104</v>
      </c>
      <c r="K46" s="3" t="s">
        <v>105</v>
      </c>
      <c r="L46" s="3" t="s">
        <v>106</v>
      </c>
      <c r="M46" s="3" t="s">
        <v>107</v>
      </c>
      <c r="N46" s="3" t="s">
        <v>108</v>
      </c>
      <c r="O46" s="3" t="s">
        <v>109</v>
      </c>
      <c r="P46" s="3" t="s">
        <v>110</v>
      </c>
      <c r="Q46" s="3" t="s">
        <v>111</v>
      </c>
      <c r="R46" s="3" t="s">
        <v>112</v>
      </c>
      <c r="S46" s="3" t="s">
        <v>113</v>
      </c>
      <c r="T46" s="3" t="s">
        <v>114</v>
      </c>
      <c r="U46" s="3" t="s">
        <v>115</v>
      </c>
      <c r="V46" s="3" t="s">
        <v>116</v>
      </c>
      <c r="W46" s="3" t="s">
        <v>117</v>
      </c>
      <c r="AV46"/>
      <c r="AW46"/>
      <c r="AX46"/>
    </row>
    <row r="47" spans="1:50" x14ac:dyDescent="0.25">
      <c r="A47" s="36" t="s">
        <v>93</v>
      </c>
      <c r="D47" s="3" t="s">
        <v>118</v>
      </c>
      <c r="E47" s="3" t="s">
        <v>119</v>
      </c>
      <c r="F47" s="3" t="s">
        <v>120</v>
      </c>
      <c r="G47" s="3" t="s">
        <v>121</v>
      </c>
      <c r="H47" s="3" t="s">
        <v>122</v>
      </c>
      <c r="I47" s="3" t="s">
        <v>123</v>
      </c>
      <c r="J47" s="3" t="s">
        <v>124</v>
      </c>
      <c r="K47" s="3" t="s">
        <v>125</v>
      </c>
      <c r="L47" s="3" t="s">
        <v>126</v>
      </c>
      <c r="M47" s="3" t="s">
        <v>127</v>
      </c>
      <c r="N47" s="3" t="s">
        <v>128</v>
      </c>
      <c r="O47" s="3" t="s">
        <v>129</v>
      </c>
      <c r="P47" s="3" t="s">
        <v>130</v>
      </c>
      <c r="Q47" s="3" t="s">
        <v>131</v>
      </c>
      <c r="R47" s="3" t="s">
        <v>132</v>
      </c>
      <c r="S47" s="3" t="s">
        <v>133</v>
      </c>
      <c r="T47" s="3" t="s">
        <v>134</v>
      </c>
      <c r="U47" s="3" t="s">
        <v>135</v>
      </c>
      <c r="V47" s="3" t="s">
        <v>136</v>
      </c>
      <c r="W47" s="3" t="s">
        <v>137</v>
      </c>
      <c r="AV47"/>
      <c r="AW47"/>
      <c r="AX47"/>
    </row>
    <row r="48" spans="1:50" x14ac:dyDescent="0.25">
      <c r="A48" s="36" t="s">
        <v>94</v>
      </c>
      <c r="D48" s="3">
        <f t="shared" ref="D48:W48" si="26">COUNTIF(D3:D39,D46)</f>
        <v>18</v>
      </c>
      <c r="E48" s="3">
        <f t="shared" si="26"/>
        <v>22</v>
      </c>
      <c r="F48" s="3">
        <f t="shared" si="26"/>
        <v>33</v>
      </c>
      <c r="G48" s="3">
        <f t="shared" si="26"/>
        <v>28</v>
      </c>
      <c r="H48" s="3">
        <f t="shared" si="26"/>
        <v>32</v>
      </c>
      <c r="I48" s="3">
        <f t="shared" si="26"/>
        <v>24</v>
      </c>
      <c r="J48" s="3">
        <f t="shared" si="26"/>
        <v>26</v>
      </c>
      <c r="K48" s="3">
        <f t="shared" si="26"/>
        <v>29</v>
      </c>
      <c r="L48" s="3">
        <f t="shared" si="26"/>
        <v>36</v>
      </c>
      <c r="M48" s="3">
        <f t="shared" si="26"/>
        <v>21</v>
      </c>
      <c r="N48" s="3">
        <f t="shared" si="26"/>
        <v>24</v>
      </c>
      <c r="O48" s="3">
        <f t="shared" si="26"/>
        <v>33</v>
      </c>
      <c r="P48" s="3">
        <f t="shared" si="26"/>
        <v>31</v>
      </c>
      <c r="Q48" s="3">
        <f t="shared" si="26"/>
        <v>30</v>
      </c>
      <c r="R48" s="3">
        <f t="shared" si="26"/>
        <v>25</v>
      </c>
      <c r="S48" s="3">
        <f t="shared" si="26"/>
        <v>32</v>
      </c>
      <c r="T48" s="3">
        <f t="shared" si="26"/>
        <v>27</v>
      </c>
      <c r="U48" s="3">
        <f t="shared" si="26"/>
        <v>30</v>
      </c>
      <c r="V48" s="3">
        <f t="shared" si="26"/>
        <v>32</v>
      </c>
      <c r="W48" s="3">
        <f t="shared" si="26"/>
        <v>21</v>
      </c>
      <c r="AV48"/>
      <c r="AW48"/>
      <c r="AX48"/>
    </row>
    <row r="49" spans="1:50" x14ac:dyDescent="0.25">
      <c r="A49" s="36" t="s">
        <v>95</v>
      </c>
      <c r="D49" s="3">
        <f t="shared" ref="D49:W49" si="27">COUNTIF(D3:D39,D47)</f>
        <v>18</v>
      </c>
      <c r="E49" s="3">
        <f t="shared" si="27"/>
        <v>14</v>
      </c>
      <c r="F49" s="3">
        <f t="shared" si="27"/>
        <v>3</v>
      </c>
      <c r="G49" s="3">
        <f t="shared" si="27"/>
        <v>9</v>
      </c>
      <c r="H49" s="3">
        <f t="shared" si="27"/>
        <v>5</v>
      </c>
      <c r="I49" s="3">
        <f t="shared" si="27"/>
        <v>13</v>
      </c>
      <c r="J49" s="3">
        <f t="shared" si="27"/>
        <v>11</v>
      </c>
      <c r="K49" s="3">
        <f t="shared" si="27"/>
        <v>8</v>
      </c>
      <c r="L49" s="3">
        <f t="shared" si="27"/>
        <v>1</v>
      </c>
      <c r="M49" s="3">
        <f t="shared" si="27"/>
        <v>16</v>
      </c>
      <c r="N49" s="3">
        <f t="shared" si="27"/>
        <v>13</v>
      </c>
      <c r="O49" s="3">
        <f t="shared" si="27"/>
        <v>4</v>
      </c>
      <c r="P49" s="3">
        <f t="shared" si="27"/>
        <v>6</v>
      </c>
      <c r="Q49" s="3">
        <f t="shared" si="27"/>
        <v>7</v>
      </c>
      <c r="R49" s="3">
        <f t="shared" si="27"/>
        <v>12</v>
      </c>
      <c r="S49" s="3">
        <f t="shared" si="27"/>
        <v>5</v>
      </c>
      <c r="T49" s="3">
        <f t="shared" si="27"/>
        <v>10</v>
      </c>
      <c r="U49" s="3">
        <f t="shared" si="27"/>
        <v>7</v>
      </c>
      <c r="V49" s="3">
        <f t="shared" si="27"/>
        <v>5</v>
      </c>
      <c r="W49" s="3">
        <f t="shared" si="27"/>
        <v>16</v>
      </c>
      <c r="AV49"/>
      <c r="AW49"/>
      <c r="AX49"/>
    </row>
    <row r="50" spans="1:50" x14ac:dyDescent="0.25">
      <c r="A50" s="36" t="s">
        <v>96</v>
      </c>
      <c r="D50" s="37">
        <f>D48/SUM(D48:D49)</f>
        <v>0.5</v>
      </c>
      <c r="E50" s="37">
        <f t="shared" ref="E50:W50" si="28">E48/SUM(E48:E49)</f>
        <v>0.61111111111111116</v>
      </c>
      <c r="F50" s="37">
        <f t="shared" si="28"/>
        <v>0.91666666666666663</v>
      </c>
      <c r="G50" s="37">
        <f t="shared" si="28"/>
        <v>0.7567567567567568</v>
      </c>
      <c r="H50" s="37">
        <f t="shared" si="28"/>
        <v>0.86486486486486491</v>
      </c>
      <c r="I50" s="37">
        <f t="shared" si="28"/>
        <v>0.64864864864864868</v>
      </c>
      <c r="J50" s="37">
        <f t="shared" si="28"/>
        <v>0.70270270270270274</v>
      </c>
      <c r="K50" s="37">
        <f t="shared" si="28"/>
        <v>0.78378378378378377</v>
      </c>
      <c r="L50" s="37">
        <f t="shared" si="28"/>
        <v>0.97297297297297303</v>
      </c>
      <c r="M50" s="37">
        <f t="shared" si="28"/>
        <v>0.56756756756756754</v>
      </c>
      <c r="N50" s="37">
        <f t="shared" si="28"/>
        <v>0.64864864864864868</v>
      </c>
      <c r="O50" s="37">
        <f t="shared" si="28"/>
        <v>0.89189189189189189</v>
      </c>
      <c r="P50" s="37">
        <f t="shared" si="28"/>
        <v>0.83783783783783783</v>
      </c>
      <c r="Q50" s="37">
        <f t="shared" si="28"/>
        <v>0.81081081081081086</v>
      </c>
      <c r="R50" s="37">
        <f t="shared" si="28"/>
        <v>0.67567567567567566</v>
      </c>
      <c r="S50" s="37">
        <f t="shared" si="28"/>
        <v>0.86486486486486491</v>
      </c>
      <c r="T50" s="37">
        <f t="shared" si="28"/>
        <v>0.72972972972972971</v>
      </c>
      <c r="U50" s="37">
        <f t="shared" si="28"/>
        <v>0.81081081081081086</v>
      </c>
      <c r="V50" s="37">
        <f t="shared" si="28"/>
        <v>0.86486486486486491</v>
      </c>
      <c r="W50" s="37">
        <f t="shared" si="28"/>
        <v>0.56756756756756754</v>
      </c>
      <c r="AV50"/>
      <c r="AW50"/>
      <c r="AX50"/>
    </row>
    <row r="51" spans="1:50" x14ac:dyDescent="0.25">
      <c r="AV51"/>
      <c r="AW51"/>
      <c r="AX51"/>
    </row>
    <row r="52" spans="1:50" s="35" customFormat="1" x14ac:dyDescent="0.25">
      <c r="A52" s="33" t="s">
        <v>36</v>
      </c>
      <c r="B52" s="34">
        <f>COUNTIF(D42:W42,"*(-*")</f>
        <v>8</v>
      </c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</row>
  </sheetData>
  <conditionalFormatting sqref="D3:D39">
    <cfRule type="cellIs" dxfId="305" priority="8" operator="notEqual">
      <formula>$D$42</formula>
    </cfRule>
  </conditionalFormatting>
  <conditionalFormatting sqref="E3:E40">
    <cfRule type="cellIs" dxfId="304" priority="28" operator="notEqual">
      <formula>$E$42</formula>
    </cfRule>
  </conditionalFormatting>
  <conditionalFormatting sqref="F3:F40">
    <cfRule type="cellIs" dxfId="303" priority="30" operator="notEqual">
      <formula>$F$42</formula>
    </cfRule>
  </conditionalFormatting>
  <conditionalFormatting sqref="G3:G40">
    <cfRule type="cellIs" dxfId="302" priority="32" operator="notEqual">
      <formula>$G$42</formula>
    </cfRule>
  </conditionalFormatting>
  <conditionalFormatting sqref="H3:H40">
    <cfRule type="cellIs" dxfId="301" priority="34" operator="notEqual">
      <formula>$H$42</formula>
    </cfRule>
  </conditionalFormatting>
  <conditionalFormatting sqref="I3:I40">
    <cfRule type="cellIs" dxfId="300" priority="36" operator="notEqual">
      <formula>$I$42</formula>
    </cfRule>
  </conditionalFormatting>
  <conditionalFormatting sqref="J3:J40">
    <cfRule type="cellIs" dxfId="299" priority="38" operator="notEqual">
      <formula>$J$42</formula>
    </cfRule>
  </conditionalFormatting>
  <conditionalFormatting sqref="K3:K40">
    <cfRule type="cellIs" dxfId="298" priority="40" operator="notEqual">
      <formula>$K$42</formula>
    </cfRule>
  </conditionalFormatting>
  <conditionalFormatting sqref="L3:L40">
    <cfRule type="cellIs" dxfId="297" priority="42" operator="notEqual">
      <formula>$L$42</formula>
    </cfRule>
  </conditionalFormatting>
  <conditionalFormatting sqref="M3:M40">
    <cfRule type="cellIs" dxfId="296" priority="44" operator="notEqual">
      <formula>$M$42</formula>
    </cfRule>
  </conditionalFormatting>
  <conditionalFormatting sqref="N3:N40">
    <cfRule type="cellIs" dxfId="295" priority="46" operator="notEqual">
      <formula>$N$42</formula>
    </cfRule>
  </conditionalFormatting>
  <conditionalFormatting sqref="O3:O40">
    <cfRule type="cellIs" dxfId="294" priority="48" operator="notEqual">
      <formula>$O$42</formula>
    </cfRule>
  </conditionalFormatting>
  <conditionalFormatting sqref="P3:P40">
    <cfRule type="cellIs" dxfId="293" priority="50" operator="notEqual">
      <formula>$P$42</formula>
    </cfRule>
  </conditionalFormatting>
  <conditionalFormatting sqref="Q3:Q40">
    <cfRule type="cellIs" dxfId="292" priority="52" operator="notEqual">
      <formula>$Q$42</formula>
    </cfRule>
  </conditionalFormatting>
  <conditionalFormatting sqref="R3:R40">
    <cfRule type="cellIs" dxfId="291" priority="54" operator="notEqual">
      <formula>$R$42</formula>
    </cfRule>
  </conditionalFormatting>
  <conditionalFormatting sqref="S3:S40">
    <cfRule type="cellIs" dxfId="290" priority="56" operator="notEqual">
      <formula>$S$42</formula>
    </cfRule>
  </conditionalFormatting>
  <conditionalFormatting sqref="T3:T40">
    <cfRule type="cellIs" dxfId="289" priority="58" operator="notEqual">
      <formula>$T$42</formula>
    </cfRule>
  </conditionalFormatting>
  <conditionalFormatting sqref="U3:U40">
    <cfRule type="cellIs" dxfId="288" priority="60" operator="notEqual">
      <formula>$U$42</formula>
    </cfRule>
  </conditionalFormatting>
  <conditionalFormatting sqref="V3:V40">
    <cfRule type="cellIs" dxfId="287" priority="62" operator="notEqual">
      <formula>$V$42</formula>
    </cfRule>
  </conditionalFormatting>
  <conditionalFormatting sqref="W3:W40">
    <cfRule type="cellIs" dxfId="286" priority="64" operator="notEqual">
      <formula>$W$42</formula>
    </cfRule>
  </conditionalFormatting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52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1" customWidth="1"/>
    <col min="2" max="2" width="7.42578125" style="3" bestFit="1" customWidth="1"/>
    <col min="3" max="3" width="5.85546875" style="3" customWidth="1"/>
    <col min="4" max="4" width="9.28515625" style="3" bestFit="1" customWidth="1"/>
    <col min="5" max="5" width="10.42578125" style="3" bestFit="1" customWidth="1"/>
    <col min="6" max="6" width="10.7109375" style="3" bestFit="1" customWidth="1"/>
    <col min="7" max="7" width="9" style="3" bestFit="1" customWidth="1"/>
    <col min="8" max="8" width="6.85546875" style="3" bestFit="1" customWidth="1"/>
    <col min="9" max="9" width="7.7109375" style="3" bestFit="1" customWidth="1"/>
    <col min="10" max="10" width="9.85546875" style="3" bestFit="1" customWidth="1"/>
    <col min="11" max="11" width="10.42578125" style="3" bestFit="1" customWidth="1"/>
    <col min="12" max="12" width="11.28515625" style="3" bestFit="1" customWidth="1"/>
    <col min="13" max="13" width="9.28515625" style="3" bestFit="1" customWidth="1"/>
    <col min="14" max="14" width="8" style="3" bestFit="1" customWidth="1"/>
    <col min="15" max="15" width="9" style="3" bestFit="1" customWidth="1"/>
    <col min="16" max="16" width="10.42578125" style="3" bestFit="1" customWidth="1"/>
    <col min="17" max="17" width="7" style="3" bestFit="1" customWidth="1"/>
    <col min="18" max="18" width="10.85546875" style="3" bestFit="1" customWidth="1"/>
    <col min="19" max="19" width="9.42578125" style="3" bestFit="1" customWidth="1"/>
    <col min="20" max="20" width="8.28515625" style="3" bestFit="1" customWidth="1"/>
    <col min="21" max="21" width="11.85546875" style="3" bestFit="1" customWidth="1"/>
    <col min="22" max="22" width="9.140625" style="3" bestFit="1" customWidth="1"/>
    <col min="23" max="23" width="8.7109375" style="3" bestFit="1" customWidth="1"/>
    <col min="24" max="24" width="2.7109375" style="3" customWidth="1"/>
    <col min="25" max="26" width="11.28515625" style="3" bestFit="1" customWidth="1"/>
    <col min="27" max="27" width="2.7109375" style="3" customWidth="1"/>
    <col min="28" max="42" width="2" style="3" bestFit="1" customWidth="1"/>
    <col min="43" max="47" width="2" style="3" customWidth="1"/>
    <col min="48" max="48" width="2.7109375" style="3" customWidth="1"/>
    <col min="49" max="50" width="5.42578125" style="3" bestFit="1" customWidth="1"/>
  </cols>
  <sheetData>
    <row r="1" spans="1:50" ht="15.75" x14ac:dyDescent="0.25">
      <c r="A1" s="24" t="s">
        <v>142</v>
      </c>
      <c r="B1" s="25"/>
    </row>
    <row r="2" spans="1:50" ht="15.75" thickBot="1" x14ac:dyDescent="0.3">
      <c r="A2" s="2"/>
      <c r="B2" s="2" t="s">
        <v>0</v>
      </c>
      <c r="C2" s="2" t="s">
        <v>1</v>
      </c>
      <c r="Y2" s="2" t="s">
        <v>1</v>
      </c>
    </row>
    <row r="3" spans="1:50" x14ac:dyDescent="0.25">
      <c r="A3" s="23" t="s">
        <v>73</v>
      </c>
      <c r="B3" s="26">
        <f t="shared" ref="B3:B40" si="0">SUM(AB3:AU3)</f>
        <v>8</v>
      </c>
      <c r="C3" s="27">
        <f t="shared" ref="C3:C40" si="1">COUNT(AW3:AX3)</f>
        <v>1</v>
      </c>
      <c r="D3" s="28" t="s">
        <v>143</v>
      </c>
      <c r="E3" s="4" t="s">
        <v>144</v>
      </c>
      <c r="F3" s="4" t="s">
        <v>145</v>
      </c>
      <c r="G3" s="4" t="s">
        <v>146</v>
      </c>
      <c r="H3" s="4" t="s">
        <v>147</v>
      </c>
      <c r="I3" s="4" t="s">
        <v>148</v>
      </c>
      <c r="J3" s="4" t="s">
        <v>149</v>
      </c>
      <c r="K3" s="4" t="s">
        <v>162</v>
      </c>
      <c r="L3" s="4" t="s">
        <v>163</v>
      </c>
      <c r="M3" s="4" t="s">
        <v>152</v>
      </c>
      <c r="N3" s="4" t="s">
        <v>153</v>
      </c>
      <c r="O3" s="4" t="s">
        <v>110</v>
      </c>
      <c r="P3" s="4" t="s">
        <v>154</v>
      </c>
      <c r="Q3" s="4" t="s">
        <v>155</v>
      </c>
      <c r="R3" s="4" t="s">
        <v>156</v>
      </c>
      <c r="S3" s="4" t="s">
        <v>164</v>
      </c>
      <c r="T3" s="4" t="s">
        <v>165</v>
      </c>
      <c r="U3" s="4" t="s">
        <v>166</v>
      </c>
      <c r="V3" s="4" t="s">
        <v>167</v>
      </c>
      <c r="W3" s="4" t="s">
        <v>168</v>
      </c>
      <c r="Y3" s="40" t="s">
        <v>155</v>
      </c>
      <c r="Z3" s="4" t="s">
        <v>154</v>
      </c>
      <c r="AB3" s="3">
        <f t="shared" ref="AB3:AB40" si="2">IF(D3=$D$42,1,0)</f>
        <v>1</v>
      </c>
      <c r="AC3" s="3">
        <f t="shared" ref="AC3:AC40" si="3">IF(E3=$E$42,1,0)</f>
        <v>0</v>
      </c>
      <c r="AD3" s="3">
        <f t="shared" ref="AD3:AD40" si="4">IF(F3=$F$42,1,0)</f>
        <v>1</v>
      </c>
      <c r="AE3" s="3">
        <f t="shared" ref="AE3:AE40" si="5">IF(G3=$G$42,1,0)</f>
        <v>0</v>
      </c>
      <c r="AF3" s="3">
        <f t="shared" ref="AF3:AF40" si="6">IF(H3=$H$42,1,0)</f>
        <v>0</v>
      </c>
      <c r="AG3" s="3">
        <f t="shared" ref="AG3:AG40" si="7">IF(I3=$I$42,1,0)</f>
        <v>0</v>
      </c>
      <c r="AH3" s="3">
        <f t="shared" ref="AH3:AH40" si="8">IF(J3=$J$42,1,0)</f>
        <v>0</v>
      </c>
      <c r="AI3" s="3">
        <f t="shared" ref="AI3:AI40" si="9">IF(K3=$K$42,1,0)</f>
        <v>1</v>
      </c>
      <c r="AJ3" s="3">
        <f t="shared" ref="AJ3:AJ40" si="10">IF(L3=$L$42,1,0)</f>
        <v>1</v>
      </c>
      <c r="AK3" s="3">
        <f t="shared" ref="AK3:AK40" si="11">IF(M3=$M$42,1,0)</f>
        <v>0</v>
      </c>
      <c r="AL3" s="3">
        <f t="shared" ref="AL3:AL40" si="12">IF(N3=$N$42,1,0)</f>
        <v>0</v>
      </c>
      <c r="AM3" s="3">
        <f t="shared" ref="AM3:AM40" si="13">IF(O3=$O$42,1,0)</f>
        <v>0</v>
      </c>
      <c r="AN3" s="3">
        <f t="shared" ref="AN3:AN40" si="14">IF(P3=$P$42,1,0)</f>
        <v>1</v>
      </c>
      <c r="AO3" s="3">
        <f t="shared" ref="AO3:AO40" si="15">IF(Q3=$Q$42,1,0)</f>
        <v>0</v>
      </c>
      <c r="AP3" s="3">
        <f t="shared" ref="AP3:AP40" si="16">IF(R3=$R$42,1,0)</f>
        <v>1</v>
      </c>
      <c r="AQ3" s="3">
        <f t="shared" ref="AQ3:AQ40" si="17">IF(S3=$S$42,1,0)</f>
        <v>0</v>
      </c>
      <c r="AR3" s="3">
        <f t="shared" ref="AR3:AR40" si="18">IF(T3=$T$42,1,0)</f>
        <v>1</v>
      </c>
      <c r="AS3" s="3">
        <f t="shared" ref="AS3:AS40" si="19">IF(U3=$U$42,1,0)</f>
        <v>0</v>
      </c>
      <c r="AT3" s="3">
        <f t="shared" ref="AT3:AT40" si="20">IF(V3=$V$42,1,0)</f>
        <v>1</v>
      </c>
      <c r="AU3" s="3">
        <f t="shared" ref="AU3:AU40" si="21">IF(W3=$W$42,1,0)</f>
        <v>0</v>
      </c>
      <c r="AW3" s="3" t="e">
        <f t="shared" ref="AW3:AW40" si="22">HLOOKUP(Y3,$D$42:$W$43,2,FALSE)</f>
        <v>#N/A</v>
      </c>
      <c r="AX3" s="3">
        <f t="shared" ref="AX3:AX40" si="23">HLOOKUP(Z3,$D$42:$W$43,2,FALSE)</f>
        <v>1</v>
      </c>
    </row>
    <row r="4" spans="1:50" x14ac:dyDescent="0.25">
      <c r="A4" s="8" t="s">
        <v>61</v>
      </c>
      <c r="B4" s="4">
        <f t="shared" si="0"/>
        <v>6</v>
      </c>
      <c r="C4" s="5">
        <f t="shared" si="1"/>
        <v>0</v>
      </c>
      <c r="D4" s="28" t="s">
        <v>143</v>
      </c>
      <c r="E4" s="4" t="s">
        <v>144</v>
      </c>
      <c r="F4" s="4" t="s">
        <v>169</v>
      </c>
      <c r="G4" s="4" t="s">
        <v>146</v>
      </c>
      <c r="H4" s="4" t="s">
        <v>147</v>
      </c>
      <c r="I4" s="4" t="s">
        <v>148</v>
      </c>
      <c r="J4" s="4" t="s">
        <v>149</v>
      </c>
      <c r="K4" s="4" t="s">
        <v>150</v>
      </c>
      <c r="L4" s="4" t="s">
        <v>151</v>
      </c>
      <c r="M4" s="4" t="s">
        <v>152</v>
      </c>
      <c r="N4" s="4" t="s">
        <v>153</v>
      </c>
      <c r="O4" s="4" t="s">
        <v>110</v>
      </c>
      <c r="P4" s="4" t="s">
        <v>154</v>
      </c>
      <c r="Q4" s="4" t="s">
        <v>155</v>
      </c>
      <c r="R4" s="4" t="s">
        <v>156</v>
      </c>
      <c r="S4" s="4" t="s">
        <v>157</v>
      </c>
      <c r="T4" s="4" t="s">
        <v>158</v>
      </c>
      <c r="U4" s="4" t="s">
        <v>159</v>
      </c>
      <c r="V4" s="4" t="s">
        <v>160</v>
      </c>
      <c r="W4" s="4" t="s">
        <v>161</v>
      </c>
      <c r="Y4" s="40" t="s">
        <v>158</v>
      </c>
      <c r="Z4" s="40" t="s">
        <v>144</v>
      </c>
      <c r="AB4" s="3">
        <f t="shared" si="2"/>
        <v>1</v>
      </c>
      <c r="AC4" s="3">
        <f t="shared" si="3"/>
        <v>0</v>
      </c>
      <c r="AD4" s="3">
        <f t="shared" si="4"/>
        <v>0</v>
      </c>
      <c r="AE4" s="3">
        <f t="shared" si="5"/>
        <v>0</v>
      </c>
      <c r="AF4" s="3">
        <f t="shared" si="6"/>
        <v>0</v>
      </c>
      <c r="AG4" s="3">
        <f t="shared" si="7"/>
        <v>0</v>
      </c>
      <c r="AH4" s="3">
        <f t="shared" si="8"/>
        <v>0</v>
      </c>
      <c r="AI4" s="3">
        <f t="shared" si="9"/>
        <v>0</v>
      </c>
      <c r="AJ4" s="3">
        <f t="shared" si="10"/>
        <v>0</v>
      </c>
      <c r="AK4" s="3">
        <f t="shared" si="11"/>
        <v>0</v>
      </c>
      <c r="AL4" s="3">
        <f t="shared" si="12"/>
        <v>0</v>
      </c>
      <c r="AM4" s="3">
        <f t="shared" si="13"/>
        <v>0</v>
      </c>
      <c r="AN4" s="3">
        <f t="shared" si="14"/>
        <v>1</v>
      </c>
      <c r="AO4" s="3">
        <f t="shared" si="15"/>
        <v>0</v>
      </c>
      <c r="AP4" s="3">
        <f t="shared" si="16"/>
        <v>1</v>
      </c>
      <c r="AQ4" s="3">
        <f t="shared" si="17"/>
        <v>1</v>
      </c>
      <c r="AR4" s="3">
        <f t="shared" si="18"/>
        <v>0</v>
      </c>
      <c r="AS4" s="3">
        <f t="shared" si="19"/>
        <v>1</v>
      </c>
      <c r="AT4" s="3">
        <f t="shared" si="20"/>
        <v>0</v>
      </c>
      <c r="AU4" s="3">
        <f t="shared" si="21"/>
        <v>1</v>
      </c>
      <c r="AW4" s="3" t="e">
        <f t="shared" si="22"/>
        <v>#N/A</v>
      </c>
      <c r="AX4" s="3" t="e">
        <f t="shared" si="23"/>
        <v>#N/A</v>
      </c>
    </row>
    <row r="5" spans="1:50" x14ac:dyDescent="0.25">
      <c r="A5" s="8" t="s">
        <v>80</v>
      </c>
      <c r="B5" s="4">
        <f t="shared" si="0"/>
        <v>7</v>
      </c>
      <c r="C5" s="5">
        <f t="shared" si="1"/>
        <v>1</v>
      </c>
      <c r="D5" s="28" t="s">
        <v>143</v>
      </c>
      <c r="E5" s="4" t="s">
        <v>144</v>
      </c>
      <c r="F5" s="4" t="s">
        <v>145</v>
      </c>
      <c r="G5" s="4" t="s">
        <v>146</v>
      </c>
      <c r="H5" s="4" t="s">
        <v>147</v>
      </c>
      <c r="I5" s="4" t="s">
        <v>148</v>
      </c>
      <c r="J5" s="4" t="s">
        <v>149</v>
      </c>
      <c r="K5" s="4" t="s">
        <v>150</v>
      </c>
      <c r="L5" s="4" t="s">
        <v>151</v>
      </c>
      <c r="M5" s="4" t="s">
        <v>152</v>
      </c>
      <c r="N5" s="4" t="s">
        <v>153</v>
      </c>
      <c r="O5" s="4" t="s">
        <v>110</v>
      </c>
      <c r="P5" s="4" t="s">
        <v>154</v>
      </c>
      <c r="Q5" s="4" t="s">
        <v>155</v>
      </c>
      <c r="R5" s="4" t="s">
        <v>156</v>
      </c>
      <c r="S5" s="4" t="s">
        <v>157</v>
      </c>
      <c r="T5" s="4" t="s">
        <v>158</v>
      </c>
      <c r="U5" s="4" t="s">
        <v>159</v>
      </c>
      <c r="V5" s="4" t="s">
        <v>160</v>
      </c>
      <c r="W5" s="4" t="s">
        <v>161</v>
      </c>
      <c r="Y5" s="4" t="s">
        <v>143</v>
      </c>
      <c r="Z5" s="40" t="s">
        <v>158</v>
      </c>
      <c r="AB5" s="3">
        <f t="shared" si="2"/>
        <v>1</v>
      </c>
      <c r="AC5" s="3">
        <f t="shared" si="3"/>
        <v>0</v>
      </c>
      <c r="AD5" s="3">
        <f t="shared" si="4"/>
        <v>1</v>
      </c>
      <c r="AE5" s="3">
        <f t="shared" si="5"/>
        <v>0</v>
      </c>
      <c r="AF5" s="3">
        <f t="shared" si="6"/>
        <v>0</v>
      </c>
      <c r="AG5" s="3">
        <f t="shared" si="7"/>
        <v>0</v>
      </c>
      <c r="AH5" s="3">
        <f t="shared" si="8"/>
        <v>0</v>
      </c>
      <c r="AI5" s="3">
        <f t="shared" si="9"/>
        <v>0</v>
      </c>
      <c r="AJ5" s="3">
        <f t="shared" si="10"/>
        <v>0</v>
      </c>
      <c r="AK5" s="3">
        <f t="shared" si="11"/>
        <v>0</v>
      </c>
      <c r="AL5" s="3">
        <f t="shared" si="12"/>
        <v>0</v>
      </c>
      <c r="AM5" s="3">
        <f t="shared" si="13"/>
        <v>0</v>
      </c>
      <c r="AN5" s="3">
        <f t="shared" si="14"/>
        <v>1</v>
      </c>
      <c r="AO5" s="3">
        <f t="shared" si="15"/>
        <v>0</v>
      </c>
      <c r="AP5" s="3">
        <f t="shared" si="16"/>
        <v>1</v>
      </c>
      <c r="AQ5" s="3">
        <f t="shared" si="17"/>
        <v>1</v>
      </c>
      <c r="AR5" s="3">
        <f t="shared" si="18"/>
        <v>0</v>
      </c>
      <c r="AS5" s="3">
        <f t="shared" si="19"/>
        <v>1</v>
      </c>
      <c r="AT5" s="3">
        <f t="shared" si="20"/>
        <v>0</v>
      </c>
      <c r="AU5" s="3">
        <f t="shared" si="21"/>
        <v>1</v>
      </c>
      <c r="AW5" s="3">
        <f t="shared" si="22"/>
        <v>1</v>
      </c>
      <c r="AX5" s="3" t="e">
        <f t="shared" si="23"/>
        <v>#N/A</v>
      </c>
    </row>
    <row r="6" spans="1:50" x14ac:dyDescent="0.25">
      <c r="A6" s="8" t="s">
        <v>66</v>
      </c>
      <c r="B6" s="4">
        <f t="shared" si="0"/>
        <v>4</v>
      </c>
      <c r="C6" s="5">
        <f t="shared" si="1"/>
        <v>1</v>
      </c>
      <c r="D6" s="28" t="s">
        <v>143</v>
      </c>
      <c r="E6" s="4" t="s">
        <v>144</v>
      </c>
      <c r="F6" s="4" t="s">
        <v>169</v>
      </c>
      <c r="G6" s="4" t="s">
        <v>146</v>
      </c>
      <c r="H6" s="4" t="s">
        <v>147</v>
      </c>
      <c r="I6" s="4" t="s">
        <v>148</v>
      </c>
      <c r="J6" s="4" t="s">
        <v>149</v>
      </c>
      <c r="K6" s="4" t="s">
        <v>150</v>
      </c>
      <c r="L6" s="4" t="s">
        <v>151</v>
      </c>
      <c r="M6" s="4" t="s">
        <v>152</v>
      </c>
      <c r="N6" s="4" t="s">
        <v>153</v>
      </c>
      <c r="O6" s="4" t="s">
        <v>110</v>
      </c>
      <c r="P6" s="4" t="s">
        <v>154</v>
      </c>
      <c r="Q6" s="4" t="s">
        <v>155</v>
      </c>
      <c r="R6" s="4" t="s">
        <v>156</v>
      </c>
      <c r="S6" s="4" t="s">
        <v>164</v>
      </c>
      <c r="T6" s="4" t="s">
        <v>158</v>
      </c>
      <c r="U6" s="4" t="s">
        <v>166</v>
      </c>
      <c r="V6" s="4" t="s">
        <v>160</v>
      </c>
      <c r="W6" s="4" t="s">
        <v>161</v>
      </c>
      <c r="Y6" s="40" t="s">
        <v>150</v>
      </c>
      <c r="Z6" s="4" t="s">
        <v>154</v>
      </c>
      <c r="AB6" s="3">
        <f t="shared" si="2"/>
        <v>1</v>
      </c>
      <c r="AC6" s="3">
        <f t="shared" si="3"/>
        <v>0</v>
      </c>
      <c r="AD6" s="3">
        <f t="shared" si="4"/>
        <v>0</v>
      </c>
      <c r="AE6" s="3">
        <f t="shared" si="5"/>
        <v>0</v>
      </c>
      <c r="AF6" s="3">
        <f t="shared" si="6"/>
        <v>0</v>
      </c>
      <c r="AG6" s="3">
        <f t="shared" si="7"/>
        <v>0</v>
      </c>
      <c r="AH6" s="3">
        <f t="shared" si="8"/>
        <v>0</v>
      </c>
      <c r="AI6" s="3">
        <f t="shared" si="9"/>
        <v>0</v>
      </c>
      <c r="AJ6" s="3">
        <f t="shared" si="10"/>
        <v>0</v>
      </c>
      <c r="AK6" s="3">
        <f t="shared" si="11"/>
        <v>0</v>
      </c>
      <c r="AL6" s="3">
        <f t="shared" si="12"/>
        <v>0</v>
      </c>
      <c r="AM6" s="3">
        <f t="shared" si="13"/>
        <v>0</v>
      </c>
      <c r="AN6" s="3">
        <f t="shared" si="14"/>
        <v>1</v>
      </c>
      <c r="AO6" s="3">
        <f t="shared" si="15"/>
        <v>0</v>
      </c>
      <c r="AP6" s="3">
        <f t="shared" si="16"/>
        <v>1</v>
      </c>
      <c r="AQ6" s="3">
        <f t="shared" si="17"/>
        <v>0</v>
      </c>
      <c r="AR6" s="3">
        <f t="shared" si="18"/>
        <v>0</v>
      </c>
      <c r="AS6" s="3">
        <f t="shared" si="19"/>
        <v>0</v>
      </c>
      <c r="AT6" s="3">
        <f t="shared" si="20"/>
        <v>0</v>
      </c>
      <c r="AU6" s="3">
        <f t="shared" si="21"/>
        <v>1</v>
      </c>
      <c r="AW6" s="3" t="e">
        <f t="shared" si="22"/>
        <v>#N/A</v>
      </c>
      <c r="AX6" s="3">
        <f t="shared" si="23"/>
        <v>1</v>
      </c>
    </row>
    <row r="7" spans="1:50" x14ac:dyDescent="0.25">
      <c r="A7" s="8" t="s">
        <v>76</v>
      </c>
      <c r="B7" s="4">
        <f t="shared" si="0"/>
        <v>11</v>
      </c>
      <c r="C7" s="5">
        <f t="shared" si="1"/>
        <v>2</v>
      </c>
      <c r="D7" s="28" t="s">
        <v>170</v>
      </c>
      <c r="E7" s="4" t="s">
        <v>144</v>
      </c>
      <c r="F7" s="4" t="s">
        <v>145</v>
      </c>
      <c r="G7" s="4" t="s">
        <v>171</v>
      </c>
      <c r="H7" s="4" t="s">
        <v>172</v>
      </c>
      <c r="I7" s="4" t="s">
        <v>148</v>
      </c>
      <c r="J7" s="4" t="s">
        <v>149</v>
      </c>
      <c r="K7" s="4" t="s">
        <v>150</v>
      </c>
      <c r="L7" s="4" t="s">
        <v>163</v>
      </c>
      <c r="M7" s="4" t="s">
        <v>173</v>
      </c>
      <c r="N7" s="4" t="s">
        <v>153</v>
      </c>
      <c r="O7" s="4" t="s">
        <v>174</v>
      </c>
      <c r="P7" s="4" t="s">
        <v>175</v>
      </c>
      <c r="Q7" s="4" t="s">
        <v>176</v>
      </c>
      <c r="R7" s="4" t="s">
        <v>156</v>
      </c>
      <c r="S7" s="4" t="s">
        <v>157</v>
      </c>
      <c r="T7" s="4" t="s">
        <v>158</v>
      </c>
      <c r="U7" s="4" t="s">
        <v>166</v>
      </c>
      <c r="V7" s="4" t="s">
        <v>167</v>
      </c>
      <c r="W7" s="4" t="s">
        <v>161</v>
      </c>
      <c r="Y7" s="4" t="s">
        <v>161</v>
      </c>
      <c r="Z7" s="4" t="s">
        <v>145</v>
      </c>
      <c r="AB7" s="3">
        <f t="shared" si="2"/>
        <v>0</v>
      </c>
      <c r="AC7" s="3">
        <f t="shared" si="3"/>
        <v>0</v>
      </c>
      <c r="AD7" s="3">
        <f t="shared" si="4"/>
        <v>1</v>
      </c>
      <c r="AE7" s="3">
        <f t="shared" si="5"/>
        <v>1</v>
      </c>
      <c r="AF7" s="3">
        <f t="shared" si="6"/>
        <v>1</v>
      </c>
      <c r="AG7" s="3">
        <f t="shared" si="7"/>
        <v>0</v>
      </c>
      <c r="AH7" s="3">
        <f t="shared" si="8"/>
        <v>0</v>
      </c>
      <c r="AI7" s="3">
        <f t="shared" si="9"/>
        <v>0</v>
      </c>
      <c r="AJ7" s="3">
        <f t="shared" si="10"/>
        <v>1</v>
      </c>
      <c r="AK7" s="3">
        <f t="shared" si="11"/>
        <v>1</v>
      </c>
      <c r="AL7" s="3">
        <f t="shared" si="12"/>
        <v>0</v>
      </c>
      <c r="AM7" s="3">
        <f t="shared" si="13"/>
        <v>1</v>
      </c>
      <c r="AN7" s="3">
        <f t="shared" si="14"/>
        <v>0</v>
      </c>
      <c r="AO7" s="3">
        <f t="shared" si="15"/>
        <v>1</v>
      </c>
      <c r="AP7" s="3">
        <f t="shared" si="16"/>
        <v>1</v>
      </c>
      <c r="AQ7" s="3">
        <f t="shared" si="17"/>
        <v>1</v>
      </c>
      <c r="AR7" s="3">
        <f t="shared" si="18"/>
        <v>0</v>
      </c>
      <c r="AS7" s="3">
        <f t="shared" si="19"/>
        <v>0</v>
      </c>
      <c r="AT7" s="3">
        <f t="shared" si="20"/>
        <v>1</v>
      </c>
      <c r="AU7" s="3">
        <f t="shared" si="21"/>
        <v>1</v>
      </c>
      <c r="AW7" s="3">
        <f t="shared" si="22"/>
        <v>1</v>
      </c>
      <c r="AX7" s="3">
        <f t="shared" si="23"/>
        <v>1</v>
      </c>
    </row>
    <row r="8" spans="1:50" x14ac:dyDescent="0.25">
      <c r="A8" s="8" t="s">
        <v>186</v>
      </c>
      <c r="B8" s="4">
        <f t="shared" si="0"/>
        <v>9</v>
      </c>
      <c r="C8" s="5">
        <f t="shared" si="1"/>
        <v>0</v>
      </c>
      <c r="D8" s="28" t="s">
        <v>170</v>
      </c>
      <c r="E8" s="4" t="s">
        <v>144</v>
      </c>
      <c r="F8" s="4" t="s">
        <v>145</v>
      </c>
      <c r="G8" s="4" t="s">
        <v>146</v>
      </c>
      <c r="H8" s="4" t="s">
        <v>147</v>
      </c>
      <c r="I8" s="4" t="s">
        <v>148</v>
      </c>
      <c r="J8" s="4" t="s">
        <v>149</v>
      </c>
      <c r="K8" s="4" t="s">
        <v>162</v>
      </c>
      <c r="L8" s="4" t="s">
        <v>151</v>
      </c>
      <c r="M8" s="4" t="s">
        <v>152</v>
      </c>
      <c r="N8" s="4" t="s">
        <v>153</v>
      </c>
      <c r="O8" s="4" t="s">
        <v>110</v>
      </c>
      <c r="P8" s="4" t="s">
        <v>154</v>
      </c>
      <c r="Q8" s="4" t="s">
        <v>176</v>
      </c>
      <c r="R8" s="4" t="s">
        <v>156</v>
      </c>
      <c r="S8" s="4" t="s">
        <v>157</v>
      </c>
      <c r="T8" s="4" t="s">
        <v>158</v>
      </c>
      <c r="U8" s="4" t="s">
        <v>159</v>
      </c>
      <c r="V8" s="4" t="s">
        <v>167</v>
      </c>
      <c r="W8" s="4" t="s">
        <v>161</v>
      </c>
      <c r="Y8" s="40" t="s">
        <v>110</v>
      </c>
      <c r="Z8" s="40" t="s">
        <v>151</v>
      </c>
      <c r="AB8" s="3">
        <f t="shared" si="2"/>
        <v>0</v>
      </c>
      <c r="AC8" s="3">
        <f t="shared" si="3"/>
        <v>0</v>
      </c>
      <c r="AD8" s="3">
        <f t="shared" si="4"/>
        <v>1</v>
      </c>
      <c r="AE8" s="3">
        <f t="shared" si="5"/>
        <v>0</v>
      </c>
      <c r="AF8" s="3">
        <f t="shared" si="6"/>
        <v>0</v>
      </c>
      <c r="AG8" s="3">
        <f t="shared" si="7"/>
        <v>0</v>
      </c>
      <c r="AH8" s="3">
        <f t="shared" si="8"/>
        <v>0</v>
      </c>
      <c r="AI8" s="3">
        <f t="shared" si="9"/>
        <v>1</v>
      </c>
      <c r="AJ8" s="3">
        <f t="shared" si="10"/>
        <v>0</v>
      </c>
      <c r="AK8" s="3">
        <f t="shared" si="11"/>
        <v>0</v>
      </c>
      <c r="AL8" s="3">
        <f t="shared" si="12"/>
        <v>0</v>
      </c>
      <c r="AM8" s="3">
        <f t="shared" si="13"/>
        <v>0</v>
      </c>
      <c r="AN8" s="3">
        <f t="shared" si="14"/>
        <v>1</v>
      </c>
      <c r="AO8" s="3">
        <f t="shared" si="15"/>
        <v>1</v>
      </c>
      <c r="AP8" s="3">
        <f t="shared" si="16"/>
        <v>1</v>
      </c>
      <c r="AQ8" s="3">
        <f t="shared" si="17"/>
        <v>1</v>
      </c>
      <c r="AR8" s="3">
        <f t="shared" si="18"/>
        <v>0</v>
      </c>
      <c r="AS8" s="3">
        <f t="shared" si="19"/>
        <v>1</v>
      </c>
      <c r="AT8" s="3">
        <f t="shared" si="20"/>
        <v>1</v>
      </c>
      <c r="AU8" s="3">
        <f t="shared" si="21"/>
        <v>1</v>
      </c>
      <c r="AW8" s="3" t="e">
        <f t="shared" si="22"/>
        <v>#N/A</v>
      </c>
      <c r="AX8" s="3" t="e">
        <f t="shared" si="23"/>
        <v>#N/A</v>
      </c>
    </row>
    <row r="9" spans="1:50" x14ac:dyDescent="0.25">
      <c r="A9" s="8" t="s">
        <v>69</v>
      </c>
      <c r="B9" s="4">
        <f t="shared" si="0"/>
        <v>7</v>
      </c>
      <c r="C9" s="5">
        <f t="shared" si="1"/>
        <v>1</v>
      </c>
      <c r="D9" s="28" t="s">
        <v>143</v>
      </c>
      <c r="E9" s="4" t="s">
        <v>144</v>
      </c>
      <c r="F9" s="4" t="s">
        <v>145</v>
      </c>
      <c r="G9" s="4" t="s">
        <v>146</v>
      </c>
      <c r="H9" s="4" t="s">
        <v>147</v>
      </c>
      <c r="I9" s="4" t="s">
        <v>148</v>
      </c>
      <c r="J9" s="4" t="s">
        <v>149</v>
      </c>
      <c r="K9" s="4" t="s">
        <v>150</v>
      </c>
      <c r="L9" s="4" t="s">
        <v>151</v>
      </c>
      <c r="M9" s="4" t="s">
        <v>152</v>
      </c>
      <c r="N9" s="4" t="s">
        <v>177</v>
      </c>
      <c r="O9" s="4" t="s">
        <v>110</v>
      </c>
      <c r="P9" s="4" t="s">
        <v>154</v>
      </c>
      <c r="Q9" s="4" t="s">
        <v>155</v>
      </c>
      <c r="R9" s="4" t="s">
        <v>156</v>
      </c>
      <c r="S9" s="4" t="s">
        <v>164</v>
      </c>
      <c r="T9" s="4" t="s">
        <v>158</v>
      </c>
      <c r="U9" s="4" t="s">
        <v>159</v>
      </c>
      <c r="V9" s="4" t="s">
        <v>160</v>
      </c>
      <c r="W9" s="4" t="s">
        <v>161</v>
      </c>
      <c r="Y9" s="40" t="s">
        <v>158</v>
      </c>
      <c r="Z9" s="4" t="s">
        <v>156</v>
      </c>
      <c r="AB9" s="3">
        <f t="shared" si="2"/>
        <v>1</v>
      </c>
      <c r="AC9" s="3">
        <f t="shared" si="3"/>
        <v>0</v>
      </c>
      <c r="AD9" s="3">
        <f t="shared" si="4"/>
        <v>1</v>
      </c>
      <c r="AE9" s="3">
        <f t="shared" si="5"/>
        <v>0</v>
      </c>
      <c r="AF9" s="3">
        <f t="shared" si="6"/>
        <v>0</v>
      </c>
      <c r="AG9" s="3">
        <f t="shared" si="7"/>
        <v>0</v>
      </c>
      <c r="AH9" s="3">
        <f t="shared" si="8"/>
        <v>0</v>
      </c>
      <c r="AI9" s="3">
        <f t="shared" si="9"/>
        <v>0</v>
      </c>
      <c r="AJ9" s="3">
        <f t="shared" si="10"/>
        <v>0</v>
      </c>
      <c r="AK9" s="3">
        <f t="shared" si="11"/>
        <v>0</v>
      </c>
      <c r="AL9" s="3">
        <f t="shared" si="12"/>
        <v>1</v>
      </c>
      <c r="AM9" s="3">
        <f t="shared" si="13"/>
        <v>0</v>
      </c>
      <c r="AN9" s="3">
        <f t="shared" si="14"/>
        <v>1</v>
      </c>
      <c r="AO9" s="3">
        <f t="shared" si="15"/>
        <v>0</v>
      </c>
      <c r="AP9" s="3">
        <f t="shared" si="16"/>
        <v>1</v>
      </c>
      <c r="AQ9" s="3">
        <f t="shared" si="17"/>
        <v>0</v>
      </c>
      <c r="AR9" s="3">
        <f t="shared" si="18"/>
        <v>0</v>
      </c>
      <c r="AS9" s="3">
        <f t="shared" si="19"/>
        <v>1</v>
      </c>
      <c r="AT9" s="3">
        <f t="shared" si="20"/>
        <v>0</v>
      </c>
      <c r="AU9" s="3">
        <f t="shared" si="21"/>
        <v>1</v>
      </c>
      <c r="AW9" s="3" t="e">
        <f t="shared" si="22"/>
        <v>#N/A</v>
      </c>
      <c r="AX9" s="3">
        <f t="shared" si="23"/>
        <v>1</v>
      </c>
    </row>
    <row r="10" spans="1:50" x14ac:dyDescent="0.25">
      <c r="A10" s="8" t="s">
        <v>81</v>
      </c>
      <c r="B10" s="4">
        <f t="shared" si="0"/>
        <v>7</v>
      </c>
      <c r="C10" s="5">
        <f t="shared" si="1"/>
        <v>1</v>
      </c>
      <c r="D10" s="28" t="s">
        <v>170</v>
      </c>
      <c r="E10" s="4" t="s">
        <v>144</v>
      </c>
      <c r="F10" s="4" t="s">
        <v>145</v>
      </c>
      <c r="G10" s="4" t="s">
        <v>146</v>
      </c>
      <c r="H10" s="4" t="s">
        <v>147</v>
      </c>
      <c r="I10" s="4" t="s">
        <v>178</v>
      </c>
      <c r="J10" s="4" t="s">
        <v>149</v>
      </c>
      <c r="K10" s="4" t="s">
        <v>150</v>
      </c>
      <c r="L10" s="4" t="s">
        <v>151</v>
      </c>
      <c r="M10" s="4" t="s">
        <v>152</v>
      </c>
      <c r="N10" s="4" t="s">
        <v>153</v>
      </c>
      <c r="O10" s="4" t="s">
        <v>110</v>
      </c>
      <c r="P10" s="4" t="s">
        <v>154</v>
      </c>
      <c r="Q10" s="4" t="s">
        <v>155</v>
      </c>
      <c r="R10" s="4" t="s">
        <v>156</v>
      </c>
      <c r="S10" s="4" t="s">
        <v>157</v>
      </c>
      <c r="T10" s="4" t="s">
        <v>158</v>
      </c>
      <c r="U10" s="4" t="s">
        <v>159</v>
      </c>
      <c r="V10" s="4" t="s">
        <v>160</v>
      </c>
      <c r="W10" s="4" t="s">
        <v>161</v>
      </c>
      <c r="Y10" s="4" t="s">
        <v>154</v>
      </c>
      <c r="Z10" s="40" t="s">
        <v>158</v>
      </c>
      <c r="AB10" s="3">
        <f t="shared" si="2"/>
        <v>0</v>
      </c>
      <c r="AC10" s="3">
        <f t="shared" si="3"/>
        <v>0</v>
      </c>
      <c r="AD10" s="3">
        <f t="shared" si="4"/>
        <v>1</v>
      </c>
      <c r="AE10" s="3">
        <f t="shared" si="5"/>
        <v>0</v>
      </c>
      <c r="AF10" s="3">
        <f t="shared" si="6"/>
        <v>0</v>
      </c>
      <c r="AG10" s="3">
        <f t="shared" si="7"/>
        <v>1</v>
      </c>
      <c r="AH10" s="3">
        <f t="shared" si="8"/>
        <v>0</v>
      </c>
      <c r="AI10" s="3">
        <f t="shared" si="9"/>
        <v>0</v>
      </c>
      <c r="AJ10" s="3">
        <f t="shared" si="10"/>
        <v>0</v>
      </c>
      <c r="AK10" s="3">
        <f t="shared" si="11"/>
        <v>0</v>
      </c>
      <c r="AL10" s="3">
        <f t="shared" si="12"/>
        <v>0</v>
      </c>
      <c r="AM10" s="3">
        <f t="shared" si="13"/>
        <v>0</v>
      </c>
      <c r="AN10" s="3">
        <f t="shared" si="14"/>
        <v>1</v>
      </c>
      <c r="AO10" s="3">
        <f t="shared" si="15"/>
        <v>0</v>
      </c>
      <c r="AP10" s="3">
        <f t="shared" si="16"/>
        <v>1</v>
      </c>
      <c r="AQ10" s="3">
        <f t="shared" si="17"/>
        <v>1</v>
      </c>
      <c r="AR10" s="3">
        <f t="shared" si="18"/>
        <v>0</v>
      </c>
      <c r="AS10" s="3">
        <f t="shared" si="19"/>
        <v>1</v>
      </c>
      <c r="AT10" s="3">
        <f t="shared" si="20"/>
        <v>0</v>
      </c>
      <c r="AU10" s="3">
        <f t="shared" si="21"/>
        <v>1</v>
      </c>
      <c r="AW10" s="3">
        <f t="shared" si="22"/>
        <v>1</v>
      </c>
      <c r="AX10" s="3" t="e">
        <f t="shared" si="23"/>
        <v>#N/A</v>
      </c>
    </row>
    <row r="11" spans="1:50" x14ac:dyDescent="0.25">
      <c r="A11" s="8" t="s">
        <v>74</v>
      </c>
      <c r="B11" s="4">
        <f t="shared" si="0"/>
        <v>7</v>
      </c>
      <c r="C11" s="5">
        <f t="shared" si="1"/>
        <v>0</v>
      </c>
      <c r="D11" s="28" t="s">
        <v>170</v>
      </c>
      <c r="E11" s="4" t="s">
        <v>144</v>
      </c>
      <c r="F11" s="4" t="s">
        <v>145</v>
      </c>
      <c r="G11" s="4" t="s">
        <v>146</v>
      </c>
      <c r="H11" s="4" t="s">
        <v>147</v>
      </c>
      <c r="I11" s="4" t="s">
        <v>178</v>
      </c>
      <c r="J11" s="4" t="s">
        <v>149</v>
      </c>
      <c r="K11" s="4" t="s">
        <v>150</v>
      </c>
      <c r="L11" s="4" t="s">
        <v>151</v>
      </c>
      <c r="M11" s="4" t="s">
        <v>152</v>
      </c>
      <c r="N11" s="4" t="s">
        <v>177</v>
      </c>
      <c r="O11" s="4" t="s">
        <v>174</v>
      </c>
      <c r="P11" s="4" t="s">
        <v>154</v>
      </c>
      <c r="Q11" s="4" t="s">
        <v>155</v>
      </c>
      <c r="R11" s="4" t="s">
        <v>156</v>
      </c>
      <c r="S11" s="4" t="s">
        <v>157</v>
      </c>
      <c r="T11" s="4" t="s">
        <v>158</v>
      </c>
      <c r="U11" s="4" t="s">
        <v>166</v>
      </c>
      <c r="V11" s="4" t="s">
        <v>160</v>
      </c>
      <c r="W11" s="4" t="s">
        <v>168</v>
      </c>
      <c r="Y11" s="40" t="s">
        <v>158</v>
      </c>
      <c r="Z11" s="40" t="s">
        <v>149</v>
      </c>
      <c r="AB11" s="3">
        <f t="shared" si="2"/>
        <v>0</v>
      </c>
      <c r="AC11" s="3">
        <f t="shared" si="3"/>
        <v>0</v>
      </c>
      <c r="AD11" s="3">
        <f t="shared" si="4"/>
        <v>1</v>
      </c>
      <c r="AE11" s="3">
        <f t="shared" si="5"/>
        <v>0</v>
      </c>
      <c r="AF11" s="3">
        <f t="shared" si="6"/>
        <v>0</v>
      </c>
      <c r="AG11" s="3">
        <f t="shared" si="7"/>
        <v>1</v>
      </c>
      <c r="AH11" s="3">
        <f t="shared" si="8"/>
        <v>0</v>
      </c>
      <c r="AI11" s="3">
        <f t="shared" si="9"/>
        <v>0</v>
      </c>
      <c r="AJ11" s="3">
        <f t="shared" si="10"/>
        <v>0</v>
      </c>
      <c r="AK11" s="3">
        <f t="shared" si="11"/>
        <v>0</v>
      </c>
      <c r="AL11" s="3">
        <f t="shared" si="12"/>
        <v>1</v>
      </c>
      <c r="AM11" s="3">
        <f t="shared" si="13"/>
        <v>1</v>
      </c>
      <c r="AN11" s="3">
        <f t="shared" si="14"/>
        <v>1</v>
      </c>
      <c r="AO11" s="3">
        <f t="shared" si="15"/>
        <v>0</v>
      </c>
      <c r="AP11" s="3">
        <f t="shared" si="16"/>
        <v>1</v>
      </c>
      <c r="AQ11" s="3">
        <f t="shared" si="17"/>
        <v>1</v>
      </c>
      <c r="AR11" s="3">
        <f t="shared" si="18"/>
        <v>0</v>
      </c>
      <c r="AS11" s="3">
        <f t="shared" si="19"/>
        <v>0</v>
      </c>
      <c r="AT11" s="3">
        <f t="shared" si="20"/>
        <v>0</v>
      </c>
      <c r="AU11" s="3">
        <f t="shared" si="21"/>
        <v>0</v>
      </c>
      <c r="AW11" s="3" t="e">
        <f t="shared" si="22"/>
        <v>#N/A</v>
      </c>
      <c r="AX11" s="3" t="e">
        <f t="shared" si="23"/>
        <v>#N/A</v>
      </c>
    </row>
    <row r="12" spans="1:50" x14ac:dyDescent="0.25">
      <c r="A12" s="8" t="s">
        <v>72</v>
      </c>
      <c r="B12" s="4">
        <f t="shared" si="0"/>
        <v>10</v>
      </c>
      <c r="C12" s="5">
        <f t="shared" si="1"/>
        <v>1</v>
      </c>
      <c r="D12" s="28" t="s">
        <v>143</v>
      </c>
      <c r="E12" s="4" t="s">
        <v>179</v>
      </c>
      <c r="F12" s="4" t="s">
        <v>169</v>
      </c>
      <c r="G12" s="4" t="s">
        <v>146</v>
      </c>
      <c r="H12" s="4" t="s">
        <v>147</v>
      </c>
      <c r="I12" s="4" t="s">
        <v>148</v>
      </c>
      <c r="J12" s="4" t="s">
        <v>180</v>
      </c>
      <c r="K12" s="4" t="s">
        <v>150</v>
      </c>
      <c r="L12" s="4" t="s">
        <v>151</v>
      </c>
      <c r="M12" s="4" t="s">
        <v>173</v>
      </c>
      <c r="N12" s="4" t="s">
        <v>177</v>
      </c>
      <c r="O12" s="4" t="s">
        <v>110</v>
      </c>
      <c r="P12" s="4" t="s">
        <v>154</v>
      </c>
      <c r="Q12" s="4" t="s">
        <v>176</v>
      </c>
      <c r="R12" s="4" t="s">
        <v>156</v>
      </c>
      <c r="S12" s="4" t="s">
        <v>157</v>
      </c>
      <c r="T12" s="4" t="s">
        <v>158</v>
      </c>
      <c r="U12" s="4" t="s">
        <v>166</v>
      </c>
      <c r="V12" s="4" t="s">
        <v>160</v>
      </c>
      <c r="W12" s="4" t="s">
        <v>161</v>
      </c>
      <c r="Y12" s="40" t="s">
        <v>166</v>
      </c>
      <c r="Z12" s="4" t="s">
        <v>176</v>
      </c>
      <c r="AB12" s="3">
        <f t="shared" si="2"/>
        <v>1</v>
      </c>
      <c r="AC12" s="3">
        <f t="shared" si="3"/>
        <v>1</v>
      </c>
      <c r="AD12" s="3">
        <f t="shared" si="4"/>
        <v>0</v>
      </c>
      <c r="AE12" s="3">
        <f t="shared" si="5"/>
        <v>0</v>
      </c>
      <c r="AF12" s="3">
        <f t="shared" si="6"/>
        <v>0</v>
      </c>
      <c r="AG12" s="3">
        <f t="shared" si="7"/>
        <v>0</v>
      </c>
      <c r="AH12" s="3">
        <f t="shared" si="8"/>
        <v>1</v>
      </c>
      <c r="AI12" s="3">
        <f t="shared" si="9"/>
        <v>0</v>
      </c>
      <c r="AJ12" s="3">
        <f t="shared" si="10"/>
        <v>0</v>
      </c>
      <c r="AK12" s="3">
        <f t="shared" si="11"/>
        <v>1</v>
      </c>
      <c r="AL12" s="3">
        <f t="shared" si="12"/>
        <v>1</v>
      </c>
      <c r="AM12" s="3">
        <f t="shared" si="13"/>
        <v>0</v>
      </c>
      <c r="AN12" s="3">
        <f t="shared" si="14"/>
        <v>1</v>
      </c>
      <c r="AO12" s="3">
        <f t="shared" si="15"/>
        <v>1</v>
      </c>
      <c r="AP12" s="3">
        <f t="shared" si="16"/>
        <v>1</v>
      </c>
      <c r="AQ12" s="3">
        <f t="shared" si="17"/>
        <v>1</v>
      </c>
      <c r="AR12" s="3">
        <f t="shared" si="18"/>
        <v>0</v>
      </c>
      <c r="AS12" s="3">
        <f t="shared" si="19"/>
        <v>0</v>
      </c>
      <c r="AT12" s="3">
        <f t="shared" si="20"/>
        <v>0</v>
      </c>
      <c r="AU12" s="3">
        <f t="shared" si="21"/>
        <v>1</v>
      </c>
      <c r="AW12" s="3" t="e">
        <f t="shared" si="22"/>
        <v>#N/A</v>
      </c>
      <c r="AX12" s="3">
        <f t="shared" si="23"/>
        <v>1</v>
      </c>
    </row>
    <row r="13" spans="1:50" x14ac:dyDescent="0.25">
      <c r="A13" s="8" t="s">
        <v>63</v>
      </c>
      <c r="B13" s="4">
        <f t="shared" si="0"/>
        <v>6</v>
      </c>
      <c r="C13" s="5">
        <f t="shared" si="1"/>
        <v>1</v>
      </c>
      <c r="D13" s="28" t="s">
        <v>170</v>
      </c>
      <c r="E13" s="4" t="s">
        <v>144</v>
      </c>
      <c r="F13" s="4" t="s">
        <v>145</v>
      </c>
      <c r="G13" s="4" t="s">
        <v>146</v>
      </c>
      <c r="H13" s="4" t="s">
        <v>147</v>
      </c>
      <c r="I13" s="4" t="s">
        <v>148</v>
      </c>
      <c r="J13" s="4" t="s">
        <v>149</v>
      </c>
      <c r="K13" s="4" t="s">
        <v>150</v>
      </c>
      <c r="L13" s="4" t="s">
        <v>151</v>
      </c>
      <c r="M13" s="4" t="s">
        <v>152</v>
      </c>
      <c r="N13" s="4" t="s">
        <v>153</v>
      </c>
      <c r="O13" s="4" t="s">
        <v>110</v>
      </c>
      <c r="P13" s="4" t="s">
        <v>154</v>
      </c>
      <c r="Q13" s="4" t="s">
        <v>155</v>
      </c>
      <c r="R13" s="4" t="s">
        <v>156</v>
      </c>
      <c r="S13" s="4" t="s">
        <v>157</v>
      </c>
      <c r="T13" s="4" t="s">
        <v>158</v>
      </c>
      <c r="U13" s="4" t="s">
        <v>159</v>
      </c>
      <c r="V13" s="4" t="s">
        <v>160</v>
      </c>
      <c r="W13" s="4" t="s">
        <v>161</v>
      </c>
      <c r="Y13" s="4" t="s">
        <v>161</v>
      </c>
      <c r="Z13" s="40" t="s">
        <v>148</v>
      </c>
      <c r="AB13" s="3">
        <f t="shared" si="2"/>
        <v>0</v>
      </c>
      <c r="AC13" s="3">
        <f t="shared" si="3"/>
        <v>0</v>
      </c>
      <c r="AD13" s="3">
        <f t="shared" si="4"/>
        <v>1</v>
      </c>
      <c r="AE13" s="3">
        <f t="shared" si="5"/>
        <v>0</v>
      </c>
      <c r="AF13" s="3">
        <f t="shared" si="6"/>
        <v>0</v>
      </c>
      <c r="AG13" s="3">
        <f t="shared" si="7"/>
        <v>0</v>
      </c>
      <c r="AH13" s="3">
        <f t="shared" si="8"/>
        <v>0</v>
      </c>
      <c r="AI13" s="3">
        <f t="shared" si="9"/>
        <v>0</v>
      </c>
      <c r="AJ13" s="3">
        <f t="shared" si="10"/>
        <v>0</v>
      </c>
      <c r="AK13" s="3">
        <f t="shared" si="11"/>
        <v>0</v>
      </c>
      <c r="AL13" s="3">
        <f t="shared" si="12"/>
        <v>0</v>
      </c>
      <c r="AM13" s="3">
        <f t="shared" si="13"/>
        <v>0</v>
      </c>
      <c r="AN13" s="3">
        <f t="shared" si="14"/>
        <v>1</v>
      </c>
      <c r="AO13" s="3">
        <f t="shared" si="15"/>
        <v>0</v>
      </c>
      <c r="AP13" s="3">
        <f t="shared" si="16"/>
        <v>1</v>
      </c>
      <c r="AQ13" s="3">
        <f t="shared" si="17"/>
        <v>1</v>
      </c>
      <c r="AR13" s="3">
        <f t="shared" si="18"/>
        <v>0</v>
      </c>
      <c r="AS13" s="3">
        <f t="shared" si="19"/>
        <v>1</v>
      </c>
      <c r="AT13" s="3">
        <f t="shared" si="20"/>
        <v>0</v>
      </c>
      <c r="AU13" s="3">
        <f t="shared" si="21"/>
        <v>1</v>
      </c>
      <c r="AW13" s="3">
        <f t="shared" si="22"/>
        <v>1</v>
      </c>
      <c r="AX13" s="3" t="e">
        <f t="shared" si="23"/>
        <v>#N/A</v>
      </c>
    </row>
    <row r="14" spans="1:50" x14ac:dyDescent="0.25">
      <c r="A14" s="8" t="s">
        <v>71</v>
      </c>
      <c r="B14" s="4">
        <f t="shared" si="0"/>
        <v>6</v>
      </c>
      <c r="C14" s="5">
        <f t="shared" si="1"/>
        <v>0</v>
      </c>
      <c r="D14" s="28" t="s">
        <v>170</v>
      </c>
      <c r="E14" s="4" t="s">
        <v>144</v>
      </c>
      <c r="F14" s="4" t="s">
        <v>145</v>
      </c>
      <c r="G14" s="4" t="s">
        <v>146</v>
      </c>
      <c r="H14" s="4" t="s">
        <v>147</v>
      </c>
      <c r="I14" s="4" t="s">
        <v>148</v>
      </c>
      <c r="J14" s="4" t="s">
        <v>149</v>
      </c>
      <c r="K14" s="4" t="s">
        <v>150</v>
      </c>
      <c r="L14" s="4" t="s">
        <v>151</v>
      </c>
      <c r="M14" s="4" t="s">
        <v>173</v>
      </c>
      <c r="N14" s="4" t="s">
        <v>153</v>
      </c>
      <c r="O14" s="4" t="s">
        <v>110</v>
      </c>
      <c r="P14" s="4" t="s">
        <v>175</v>
      </c>
      <c r="Q14" s="4" t="s">
        <v>155</v>
      </c>
      <c r="R14" s="4" t="s">
        <v>121</v>
      </c>
      <c r="S14" s="4" t="s">
        <v>157</v>
      </c>
      <c r="T14" s="4" t="s">
        <v>165</v>
      </c>
      <c r="U14" s="4" t="s">
        <v>159</v>
      </c>
      <c r="V14" s="4" t="s">
        <v>160</v>
      </c>
      <c r="W14" s="4" t="s">
        <v>161</v>
      </c>
      <c r="Y14" s="40" t="s">
        <v>155</v>
      </c>
      <c r="Z14" s="40" t="s">
        <v>148</v>
      </c>
      <c r="AB14" s="3">
        <f t="shared" si="2"/>
        <v>0</v>
      </c>
      <c r="AC14" s="3">
        <f t="shared" si="3"/>
        <v>0</v>
      </c>
      <c r="AD14" s="3">
        <f t="shared" si="4"/>
        <v>1</v>
      </c>
      <c r="AE14" s="3">
        <f t="shared" si="5"/>
        <v>0</v>
      </c>
      <c r="AF14" s="3">
        <f t="shared" si="6"/>
        <v>0</v>
      </c>
      <c r="AG14" s="3">
        <f t="shared" si="7"/>
        <v>0</v>
      </c>
      <c r="AH14" s="3">
        <f t="shared" si="8"/>
        <v>0</v>
      </c>
      <c r="AI14" s="3">
        <f t="shared" si="9"/>
        <v>0</v>
      </c>
      <c r="AJ14" s="3">
        <f t="shared" si="10"/>
        <v>0</v>
      </c>
      <c r="AK14" s="3">
        <f t="shared" si="11"/>
        <v>1</v>
      </c>
      <c r="AL14" s="3">
        <f t="shared" si="12"/>
        <v>0</v>
      </c>
      <c r="AM14" s="3">
        <f t="shared" si="13"/>
        <v>0</v>
      </c>
      <c r="AN14" s="3">
        <f t="shared" si="14"/>
        <v>0</v>
      </c>
      <c r="AO14" s="3">
        <f t="shared" si="15"/>
        <v>0</v>
      </c>
      <c r="AP14" s="3">
        <f t="shared" si="16"/>
        <v>0</v>
      </c>
      <c r="AQ14" s="3">
        <f t="shared" si="17"/>
        <v>1</v>
      </c>
      <c r="AR14" s="3">
        <f t="shared" si="18"/>
        <v>1</v>
      </c>
      <c r="AS14" s="3">
        <f t="shared" si="19"/>
        <v>1</v>
      </c>
      <c r="AT14" s="3">
        <f t="shared" si="20"/>
        <v>0</v>
      </c>
      <c r="AU14" s="3">
        <f t="shared" si="21"/>
        <v>1</v>
      </c>
      <c r="AW14" s="3" t="e">
        <f t="shared" si="22"/>
        <v>#N/A</v>
      </c>
      <c r="AX14" s="3" t="e">
        <f t="shared" si="23"/>
        <v>#N/A</v>
      </c>
    </row>
    <row r="15" spans="1:50" x14ac:dyDescent="0.25">
      <c r="A15" s="8" t="s">
        <v>60</v>
      </c>
      <c r="B15" s="4">
        <f t="shared" si="0"/>
        <v>8</v>
      </c>
      <c r="C15" s="5">
        <f t="shared" si="1"/>
        <v>0</v>
      </c>
      <c r="D15" s="28" t="s">
        <v>143</v>
      </c>
      <c r="E15" s="4" t="s">
        <v>144</v>
      </c>
      <c r="F15" s="4" t="s">
        <v>145</v>
      </c>
      <c r="G15" s="4" t="s">
        <v>171</v>
      </c>
      <c r="H15" s="4" t="s">
        <v>147</v>
      </c>
      <c r="I15" s="4" t="s">
        <v>148</v>
      </c>
      <c r="J15" s="4" t="s">
        <v>149</v>
      </c>
      <c r="K15" s="4" t="s">
        <v>150</v>
      </c>
      <c r="L15" s="4" t="s">
        <v>151</v>
      </c>
      <c r="M15" s="4" t="s">
        <v>152</v>
      </c>
      <c r="N15" s="4" t="s">
        <v>153</v>
      </c>
      <c r="O15" s="4" t="s">
        <v>110</v>
      </c>
      <c r="P15" s="4" t="s">
        <v>154</v>
      </c>
      <c r="Q15" s="4" t="s">
        <v>155</v>
      </c>
      <c r="R15" s="4" t="s">
        <v>156</v>
      </c>
      <c r="S15" s="4" t="s">
        <v>157</v>
      </c>
      <c r="T15" s="4" t="s">
        <v>158</v>
      </c>
      <c r="U15" s="4" t="s">
        <v>166</v>
      </c>
      <c r="V15" s="4" t="s">
        <v>167</v>
      </c>
      <c r="W15" s="4" t="s">
        <v>161</v>
      </c>
      <c r="Y15" s="40" t="s">
        <v>110</v>
      </c>
      <c r="Z15" s="40" t="s">
        <v>150</v>
      </c>
      <c r="AB15" s="3">
        <f t="shared" si="2"/>
        <v>1</v>
      </c>
      <c r="AC15" s="3">
        <f t="shared" si="3"/>
        <v>0</v>
      </c>
      <c r="AD15" s="3">
        <f t="shared" si="4"/>
        <v>1</v>
      </c>
      <c r="AE15" s="3">
        <f t="shared" si="5"/>
        <v>1</v>
      </c>
      <c r="AF15" s="3">
        <f t="shared" si="6"/>
        <v>0</v>
      </c>
      <c r="AG15" s="3">
        <f t="shared" si="7"/>
        <v>0</v>
      </c>
      <c r="AH15" s="3">
        <f t="shared" si="8"/>
        <v>0</v>
      </c>
      <c r="AI15" s="3">
        <f t="shared" si="9"/>
        <v>0</v>
      </c>
      <c r="AJ15" s="3">
        <f t="shared" si="10"/>
        <v>0</v>
      </c>
      <c r="AK15" s="3">
        <f t="shared" si="11"/>
        <v>0</v>
      </c>
      <c r="AL15" s="3">
        <f t="shared" si="12"/>
        <v>0</v>
      </c>
      <c r="AM15" s="3">
        <f t="shared" si="13"/>
        <v>0</v>
      </c>
      <c r="AN15" s="3">
        <f t="shared" si="14"/>
        <v>1</v>
      </c>
      <c r="AO15" s="3">
        <f t="shared" si="15"/>
        <v>0</v>
      </c>
      <c r="AP15" s="3">
        <f t="shared" si="16"/>
        <v>1</v>
      </c>
      <c r="AQ15" s="3">
        <f t="shared" si="17"/>
        <v>1</v>
      </c>
      <c r="AR15" s="3">
        <f t="shared" si="18"/>
        <v>0</v>
      </c>
      <c r="AS15" s="3">
        <f t="shared" si="19"/>
        <v>0</v>
      </c>
      <c r="AT15" s="3">
        <f t="shared" si="20"/>
        <v>1</v>
      </c>
      <c r="AU15" s="3">
        <f t="shared" si="21"/>
        <v>1</v>
      </c>
      <c r="AW15" s="3" t="e">
        <f t="shared" si="22"/>
        <v>#N/A</v>
      </c>
      <c r="AX15" s="3" t="e">
        <f t="shared" si="23"/>
        <v>#N/A</v>
      </c>
    </row>
    <row r="16" spans="1:50" x14ac:dyDescent="0.25">
      <c r="A16" s="8" t="s">
        <v>75</v>
      </c>
      <c r="B16" s="4">
        <f t="shared" si="0"/>
        <v>8</v>
      </c>
      <c r="C16" s="5">
        <f t="shared" si="1"/>
        <v>0</v>
      </c>
      <c r="D16" s="28" t="s">
        <v>170</v>
      </c>
      <c r="E16" s="4" t="s">
        <v>144</v>
      </c>
      <c r="F16" s="4" t="s">
        <v>145</v>
      </c>
      <c r="G16" s="4" t="s">
        <v>171</v>
      </c>
      <c r="H16" s="4" t="s">
        <v>147</v>
      </c>
      <c r="I16" s="4" t="s">
        <v>178</v>
      </c>
      <c r="J16" s="4" t="s">
        <v>149</v>
      </c>
      <c r="K16" s="4" t="s">
        <v>150</v>
      </c>
      <c r="L16" s="4" t="s">
        <v>151</v>
      </c>
      <c r="M16" s="4" t="s">
        <v>173</v>
      </c>
      <c r="N16" s="4" t="s">
        <v>153</v>
      </c>
      <c r="O16" s="4" t="s">
        <v>110</v>
      </c>
      <c r="P16" s="4" t="s">
        <v>175</v>
      </c>
      <c r="Q16" s="4" t="s">
        <v>155</v>
      </c>
      <c r="R16" s="4" t="s">
        <v>156</v>
      </c>
      <c r="S16" s="4" t="s">
        <v>164</v>
      </c>
      <c r="T16" s="4" t="s">
        <v>165</v>
      </c>
      <c r="U16" s="4" t="s">
        <v>166</v>
      </c>
      <c r="V16" s="4" t="s">
        <v>167</v>
      </c>
      <c r="W16" s="4" t="s">
        <v>161</v>
      </c>
      <c r="Y16" s="40" t="s">
        <v>151</v>
      </c>
      <c r="Z16" s="40" t="s">
        <v>166</v>
      </c>
      <c r="AB16" s="3">
        <f t="shared" si="2"/>
        <v>0</v>
      </c>
      <c r="AC16" s="3">
        <f t="shared" si="3"/>
        <v>0</v>
      </c>
      <c r="AD16" s="3">
        <f t="shared" si="4"/>
        <v>1</v>
      </c>
      <c r="AE16" s="3">
        <f t="shared" si="5"/>
        <v>1</v>
      </c>
      <c r="AF16" s="3">
        <f t="shared" si="6"/>
        <v>0</v>
      </c>
      <c r="AG16" s="3">
        <f t="shared" si="7"/>
        <v>1</v>
      </c>
      <c r="AH16" s="3">
        <f t="shared" si="8"/>
        <v>0</v>
      </c>
      <c r="AI16" s="3">
        <f t="shared" si="9"/>
        <v>0</v>
      </c>
      <c r="AJ16" s="3">
        <f t="shared" si="10"/>
        <v>0</v>
      </c>
      <c r="AK16" s="3">
        <f t="shared" si="11"/>
        <v>1</v>
      </c>
      <c r="AL16" s="3">
        <f t="shared" si="12"/>
        <v>0</v>
      </c>
      <c r="AM16" s="3">
        <f t="shared" si="13"/>
        <v>0</v>
      </c>
      <c r="AN16" s="3">
        <f t="shared" si="14"/>
        <v>0</v>
      </c>
      <c r="AO16" s="3">
        <f t="shared" si="15"/>
        <v>0</v>
      </c>
      <c r="AP16" s="3">
        <f t="shared" si="16"/>
        <v>1</v>
      </c>
      <c r="AQ16" s="3">
        <f t="shared" si="17"/>
        <v>0</v>
      </c>
      <c r="AR16" s="3">
        <f t="shared" si="18"/>
        <v>1</v>
      </c>
      <c r="AS16" s="3">
        <f t="shared" si="19"/>
        <v>0</v>
      </c>
      <c r="AT16" s="3">
        <f t="shared" si="20"/>
        <v>1</v>
      </c>
      <c r="AU16" s="3">
        <f t="shared" si="21"/>
        <v>1</v>
      </c>
      <c r="AW16" s="3" t="e">
        <f t="shared" si="22"/>
        <v>#N/A</v>
      </c>
      <c r="AX16" s="3" t="e">
        <f t="shared" si="23"/>
        <v>#N/A</v>
      </c>
    </row>
    <row r="17" spans="1:50" x14ac:dyDescent="0.25">
      <c r="A17" s="8" t="s">
        <v>82</v>
      </c>
      <c r="B17" s="4">
        <f t="shared" si="0"/>
        <v>8</v>
      </c>
      <c r="C17" s="5">
        <f t="shared" si="1"/>
        <v>0</v>
      </c>
      <c r="D17" s="28" t="s">
        <v>143</v>
      </c>
      <c r="E17" s="4" t="s">
        <v>179</v>
      </c>
      <c r="F17" s="4" t="s">
        <v>145</v>
      </c>
      <c r="G17" s="4" t="s">
        <v>146</v>
      </c>
      <c r="H17" s="4" t="s">
        <v>147</v>
      </c>
      <c r="I17" s="4" t="s">
        <v>148</v>
      </c>
      <c r="J17" s="4" t="s">
        <v>180</v>
      </c>
      <c r="K17" s="4" t="s">
        <v>150</v>
      </c>
      <c r="L17" s="4" t="s">
        <v>151</v>
      </c>
      <c r="M17" s="4" t="s">
        <v>152</v>
      </c>
      <c r="N17" s="4" t="s">
        <v>153</v>
      </c>
      <c r="O17" s="4" t="s">
        <v>174</v>
      </c>
      <c r="P17" s="4" t="s">
        <v>175</v>
      </c>
      <c r="Q17" s="4" t="s">
        <v>155</v>
      </c>
      <c r="R17" s="4" t="s">
        <v>121</v>
      </c>
      <c r="S17" s="4" t="s">
        <v>157</v>
      </c>
      <c r="T17" s="4" t="s">
        <v>165</v>
      </c>
      <c r="U17" s="4" t="s">
        <v>159</v>
      </c>
      <c r="V17" s="4" t="s">
        <v>160</v>
      </c>
      <c r="W17" s="4" t="s">
        <v>168</v>
      </c>
      <c r="Y17" s="40" t="s">
        <v>168</v>
      </c>
      <c r="Z17" s="40" t="s">
        <v>152</v>
      </c>
      <c r="AB17" s="3">
        <f t="shared" si="2"/>
        <v>1</v>
      </c>
      <c r="AC17" s="3">
        <f t="shared" si="3"/>
        <v>1</v>
      </c>
      <c r="AD17" s="3">
        <f t="shared" si="4"/>
        <v>1</v>
      </c>
      <c r="AE17" s="3">
        <f t="shared" si="5"/>
        <v>0</v>
      </c>
      <c r="AF17" s="3">
        <f t="shared" si="6"/>
        <v>0</v>
      </c>
      <c r="AG17" s="3">
        <f t="shared" si="7"/>
        <v>0</v>
      </c>
      <c r="AH17" s="3">
        <f t="shared" si="8"/>
        <v>1</v>
      </c>
      <c r="AI17" s="3">
        <f t="shared" si="9"/>
        <v>0</v>
      </c>
      <c r="AJ17" s="3">
        <f t="shared" si="10"/>
        <v>0</v>
      </c>
      <c r="AK17" s="3">
        <f t="shared" si="11"/>
        <v>0</v>
      </c>
      <c r="AL17" s="3">
        <f t="shared" si="12"/>
        <v>0</v>
      </c>
      <c r="AM17" s="3">
        <f t="shared" si="13"/>
        <v>1</v>
      </c>
      <c r="AN17" s="3">
        <f t="shared" si="14"/>
        <v>0</v>
      </c>
      <c r="AO17" s="3">
        <f t="shared" si="15"/>
        <v>0</v>
      </c>
      <c r="AP17" s="3">
        <f t="shared" si="16"/>
        <v>0</v>
      </c>
      <c r="AQ17" s="3">
        <f t="shared" si="17"/>
        <v>1</v>
      </c>
      <c r="AR17" s="3">
        <f t="shared" si="18"/>
        <v>1</v>
      </c>
      <c r="AS17" s="3">
        <f t="shared" si="19"/>
        <v>1</v>
      </c>
      <c r="AT17" s="3">
        <f t="shared" si="20"/>
        <v>0</v>
      </c>
      <c r="AU17" s="3">
        <f t="shared" si="21"/>
        <v>0</v>
      </c>
      <c r="AW17" s="3" t="e">
        <f t="shared" si="22"/>
        <v>#N/A</v>
      </c>
      <c r="AX17" s="3" t="e">
        <f t="shared" si="23"/>
        <v>#N/A</v>
      </c>
    </row>
    <row r="18" spans="1:50" x14ac:dyDescent="0.25">
      <c r="A18" s="8" t="s">
        <v>89</v>
      </c>
      <c r="B18" s="4">
        <f t="shared" si="0"/>
        <v>7</v>
      </c>
      <c r="C18" s="5">
        <f t="shared" si="1"/>
        <v>0</v>
      </c>
      <c r="D18" s="28" t="s">
        <v>143</v>
      </c>
      <c r="E18" s="4" t="s">
        <v>144</v>
      </c>
      <c r="F18" s="4" t="s">
        <v>145</v>
      </c>
      <c r="G18" s="4" t="s">
        <v>146</v>
      </c>
      <c r="H18" s="4" t="s">
        <v>147</v>
      </c>
      <c r="I18" s="4" t="s">
        <v>148</v>
      </c>
      <c r="J18" s="4" t="s">
        <v>149</v>
      </c>
      <c r="K18" s="4" t="s">
        <v>150</v>
      </c>
      <c r="L18" s="4" t="s">
        <v>151</v>
      </c>
      <c r="M18" s="4" t="s">
        <v>152</v>
      </c>
      <c r="N18" s="4" t="s">
        <v>177</v>
      </c>
      <c r="O18" s="4" t="s">
        <v>110</v>
      </c>
      <c r="P18" s="4" t="s">
        <v>154</v>
      </c>
      <c r="Q18" s="4" t="s">
        <v>155</v>
      </c>
      <c r="R18" s="4" t="s">
        <v>156</v>
      </c>
      <c r="S18" s="4" t="s">
        <v>157</v>
      </c>
      <c r="T18" s="4" t="s">
        <v>158</v>
      </c>
      <c r="U18" s="4" t="s">
        <v>159</v>
      </c>
      <c r="V18" s="4" t="s">
        <v>160</v>
      </c>
      <c r="W18" s="4" t="s">
        <v>168</v>
      </c>
      <c r="Y18" s="40" t="s">
        <v>110</v>
      </c>
      <c r="Z18" s="40" t="s">
        <v>144</v>
      </c>
      <c r="AB18" s="3">
        <f t="shared" si="2"/>
        <v>1</v>
      </c>
      <c r="AC18" s="3">
        <f t="shared" si="3"/>
        <v>0</v>
      </c>
      <c r="AD18" s="3">
        <f t="shared" si="4"/>
        <v>1</v>
      </c>
      <c r="AE18" s="3">
        <f t="shared" si="5"/>
        <v>0</v>
      </c>
      <c r="AF18" s="3">
        <f t="shared" si="6"/>
        <v>0</v>
      </c>
      <c r="AG18" s="3">
        <f t="shared" si="7"/>
        <v>0</v>
      </c>
      <c r="AH18" s="3">
        <f t="shared" si="8"/>
        <v>0</v>
      </c>
      <c r="AI18" s="3">
        <f t="shared" si="9"/>
        <v>0</v>
      </c>
      <c r="AJ18" s="3">
        <f t="shared" si="10"/>
        <v>0</v>
      </c>
      <c r="AK18" s="3">
        <f t="shared" si="11"/>
        <v>0</v>
      </c>
      <c r="AL18" s="3">
        <f t="shared" si="12"/>
        <v>1</v>
      </c>
      <c r="AM18" s="3">
        <f t="shared" si="13"/>
        <v>0</v>
      </c>
      <c r="AN18" s="3">
        <f t="shared" si="14"/>
        <v>1</v>
      </c>
      <c r="AO18" s="3">
        <f t="shared" si="15"/>
        <v>0</v>
      </c>
      <c r="AP18" s="3">
        <f t="shared" si="16"/>
        <v>1</v>
      </c>
      <c r="AQ18" s="3">
        <f t="shared" si="17"/>
        <v>1</v>
      </c>
      <c r="AR18" s="3">
        <f t="shared" si="18"/>
        <v>0</v>
      </c>
      <c r="AS18" s="3">
        <f t="shared" si="19"/>
        <v>1</v>
      </c>
      <c r="AT18" s="3">
        <f t="shared" si="20"/>
        <v>0</v>
      </c>
      <c r="AU18" s="3">
        <f t="shared" si="21"/>
        <v>0</v>
      </c>
      <c r="AW18" s="3" t="e">
        <f t="shared" si="22"/>
        <v>#N/A</v>
      </c>
      <c r="AX18" s="3" t="e">
        <f t="shared" si="23"/>
        <v>#N/A</v>
      </c>
    </row>
    <row r="19" spans="1:50" x14ac:dyDescent="0.25">
      <c r="A19" s="8" t="s">
        <v>58</v>
      </c>
      <c r="B19" s="4">
        <f t="shared" si="0"/>
        <v>8</v>
      </c>
      <c r="C19" s="5">
        <f t="shared" si="1"/>
        <v>1</v>
      </c>
      <c r="D19" s="28" t="s">
        <v>143</v>
      </c>
      <c r="E19" s="4" t="s">
        <v>144</v>
      </c>
      <c r="F19" s="4" t="s">
        <v>145</v>
      </c>
      <c r="G19" s="4" t="s">
        <v>146</v>
      </c>
      <c r="H19" s="4" t="s">
        <v>147</v>
      </c>
      <c r="I19" s="4" t="s">
        <v>178</v>
      </c>
      <c r="J19" s="4" t="s">
        <v>149</v>
      </c>
      <c r="K19" s="4" t="s">
        <v>150</v>
      </c>
      <c r="L19" s="4" t="s">
        <v>151</v>
      </c>
      <c r="M19" s="4" t="s">
        <v>152</v>
      </c>
      <c r="N19" s="4" t="s">
        <v>153</v>
      </c>
      <c r="O19" s="4" t="s">
        <v>110</v>
      </c>
      <c r="P19" s="4" t="s">
        <v>154</v>
      </c>
      <c r="Q19" s="4" t="s">
        <v>155</v>
      </c>
      <c r="R19" s="4" t="s">
        <v>156</v>
      </c>
      <c r="S19" s="4" t="s">
        <v>157</v>
      </c>
      <c r="T19" s="4" t="s">
        <v>158</v>
      </c>
      <c r="U19" s="4" t="s">
        <v>159</v>
      </c>
      <c r="V19" s="4" t="s">
        <v>167</v>
      </c>
      <c r="W19" s="4" t="s">
        <v>168</v>
      </c>
      <c r="Y19" s="40" t="s">
        <v>168</v>
      </c>
      <c r="Z19" s="4" t="s">
        <v>157</v>
      </c>
      <c r="AB19" s="3">
        <f t="shared" si="2"/>
        <v>1</v>
      </c>
      <c r="AC19" s="3">
        <f t="shared" si="3"/>
        <v>0</v>
      </c>
      <c r="AD19" s="3">
        <f t="shared" si="4"/>
        <v>1</v>
      </c>
      <c r="AE19" s="3">
        <f t="shared" si="5"/>
        <v>0</v>
      </c>
      <c r="AF19" s="3">
        <f t="shared" si="6"/>
        <v>0</v>
      </c>
      <c r="AG19" s="3">
        <f t="shared" si="7"/>
        <v>1</v>
      </c>
      <c r="AH19" s="3">
        <f t="shared" si="8"/>
        <v>0</v>
      </c>
      <c r="AI19" s="3">
        <f t="shared" si="9"/>
        <v>0</v>
      </c>
      <c r="AJ19" s="3">
        <f t="shared" si="10"/>
        <v>0</v>
      </c>
      <c r="AK19" s="3">
        <f t="shared" si="11"/>
        <v>0</v>
      </c>
      <c r="AL19" s="3">
        <f t="shared" si="12"/>
        <v>0</v>
      </c>
      <c r="AM19" s="3">
        <f t="shared" si="13"/>
        <v>0</v>
      </c>
      <c r="AN19" s="3">
        <f t="shared" si="14"/>
        <v>1</v>
      </c>
      <c r="AO19" s="3">
        <f t="shared" si="15"/>
        <v>0</v>
      </c>
      <c r="AP19" s="3">
        <f t="shared" si="16"/>
        <v>1</v>
      </c>
      <c r="AQ19" s="3">
        <f t="shared" si="17"/>
        <v>1</v>
      </c>
      <c r="AR19" s="3">
        <f t="shared" si="18"/>
        <v>0</v>
      </c>
      <c r="AS19" s="3">
        <f t="shared" si="19"/>
        <v>1</v>
      </c>
      <c r="AT19" s="3">
        <f t="shared" si="20"/>
        <v>1</v>
      </c>
      <c r="AU19" s="3">
        <f t="shared" si="21"/>
        <v>0</v>
      </c>
      <c r="AW19" s="3" t="e">
        <f t="shared" si="22"/>
        <v>#N/A</v>
      </c>
      <c r="AX19" s="3">
        <f t="shared" si="23"/>
        <v>1</v>
      </c>
    </row>
    <row r="20" spans="1:50" x14ac:dyDescent="0.25">
      <c r="A20" s="8" t="s">
        <v>70</v>
      </c>
      <c r="B20" s="4">
        <f t="shared" si="0"/>
        <v>7</v>
      </c>
      <c r="C20" s="5">
        <f t="shared" si="1"/>
        <v>0</v>
      </c>
      <c r="D20" s="28" t="s">
        <v>170</v>
      </c>
      <c r="E20" s="4" t="s">
        <v>179</v>
      </c>
      <c r="F20" s="4" t="s">
        <v>145</v>
      </c>
      <c r="G20" s="4" t="s">
        <v>146</v>
      </c>
      <c r="H20" s="4" t="s">
        <v>147</v>
      </c>
      <c r="I20" s="4" t="s">
        <v>148</v>
      </c>
      <c r="J20" s="4" t="s">
        <v>180</v>
      </c>
      <c r="K20" s="4" t="s">
        <v>150</v>
      </c>
      <c r="L20" s="4" t="s">
        <v>151</v>
      </c>
      <c r="M20" s="4" t="s">
        <v>173</v>
      </c>
      <c r="N20" s="4" t="s">
        <v>153</v>
      </c>
      <c r="O20" s="4" t="s">
        <v>110</v>
      </c>
      <c r="P20" s="4" t="s">
        <v>175</v>
      </c>
      <c r="Q20" s="4" t="s">
        <v>155</v>
      </c>
      <c r="R20" s="4" t="s">
        <v>121</v>
      </c>
      <c r="S20" s="4" t="s">
        <v>157</v>
      </c>
      <c r="T20" s="4" t="s">
        <v>165</v>
      </c>
      <c r="U20" s="4" t="s">
        <v>166</v>
      </c>
      <c r="V20" s="4" t="s">
        <v>167</v>
      </c>
      <c r="W20" s="4" t="s">
        <v>168</v>
      </c>
      <c r="Y20" s="40" t="s">
        <v>146</v>
      </c>
      <c r="Z20" s="40" t="s">
        <v>155</v>
      </c>
      <c r="AB20" s="3">
        <f t="shared" si="2"/>
        <v>0</v>
      </c>
      <c r="AC20" s="3">
        <f t="shared" si="3"/>
        <v>1</v>
      </c>
      <c r="AD20" s="3">
        <f t="shared" si="4"/>
        <v>1</v>
      </c>
      <c r="AE20" s="3">
        <f t="shared" si="5"/>
        <v>0</v>
      </c>
      <c r="AF20" s="3">
        <f t="shared" si="6"/>
        <v>0</v>
      </c>
      <c r="AG20" s="3">
        <f t="shared" si="7"/>
        <v>0</v>
      </c>
      <c r="AH20" s="3">
        <f t="shared" si="8"/>
        <v>1</v>
      </c>
      <c r="AI20" s="3">
        <f t="shared" si="9"/>
        <v>0</v>
      </c>
      <c r="AJ20" s="3">
        <f t="shared" si="10"/>
        <v>0</v>
      </c>
      <c r="AK20" s="3">
        <f t="shared" si="11"/>
        <v>1</v>
      </c>
      <c r="AL20" s="3">
        <f t="shared" si="12"/>
        <v>0</v>
      </c>
      <c r="AM20" s="3">
        <f t="shared" si="13"/>
        <v>0</v>
      </c>
      <c r="AN20" s="3">
        <f t="shared" si="14"/>
        <v>0</v>
      </c>
      <c r="AO20" s="3">
        <f t="shared" si="15"/>
        <v>0</v>
      </c>
      <c r="AP20" s="3">
        <f t="shared" si="16"/>
        <v>0</v>
      </c>
      <c r="AQ20" s="3">
        <f t="shared" si="17"/>
        <v>1</v>
      </c>
      <c r="AR20" s="3">
        <f t="shared" si="18"/>
        <v>1</v>
      </c>
      <c r="AS20" s="3">
        <f t="shared" si="19"/>
        <v>0</v>
      </c>
      <c r="AT20" s="3">
        <f t="shared" si="20"/>
        <v>1</v>
      </c>
      <c r="AU20" s="3">
        <f t="shared" si="21"/>
        <v>0</v>
      </c>
      <c r="AW20" s="3" t="e">
        <f t="shared" si="22"/>
        <v>#N/A</v>
      </c>
      <c r="AX20" s="3" t="e">
        <f t="shared" si="23"/>
        <v>#N/A</v>
      </c>
    </row>
    <row r="21" spans="1:50" x14ac:dyDescent="0.25">
      <c r="A21" s="8" t="s">
        <v>83</v>
      </c>
      <c r="B21" s="4">
        <f t="shared" si="0"/>
        <v>8</v>
      </c>
      <c r="C21" s="5">
        <f t="shared" si="1"/>
        <v>1</v>
      </c>
      <c r="D21" s="28" t="s">
        <v>170</v>
      </c>
      <c r="E21" s="4" t="s">
        <v>144</v>
      </c>
      <c r="F21" s="4" t="s">
        <v>145</v>
      </c>
      <c r="G21" s="4" t="s">
        <v>146</v>
      </c>
      <c r="H21" s="4" t="s">
        <v>172</v>
      </c>
      <c r="I21" s="4" t="s">
        <v>148</v>
      </c>
      <c r="J21" s="4" t="s">
        <v>180</v>
      </c>
      <c r="K21" s="4" t="s">
        <v>150</v>
      </c>
      <c r="L21" s="4" t="s">
        <v>163</v>
      </c>
      <c r="M21" s="4" t="s">
        <v>152</v>
      </c>
      <c r="N21" s="4" t="s">
        <v>153</v>
      </c>
      <c r="O21" s="4" t="s">
        <v>110</v>
      </c>
      <c r="P21" s="4" t="s">
        <v>154</v>
      </c>
      <c r="Q21" s="4" t="s">
        <v>176</v>
      </c>
      <c r="R21" s="4" t="s">
        <v>156</v>
      </c>
      <c r="S21" s="4" t="s">
        <v>157</v>
      </c>
      <c r="T21" s="4" t="s">
        <v>158</v>
      </c>
      <c r="U21" s="4" t="s">
        <v>166</v>
      </c>
      <c r="V21" s="4" t="s">
        <v>160</v>
      </c>
      <c r="W21" s="4" t="s">
        <v>168</v>
      </c>
      <c r="Y21" s="4" t="s">
        <v>180</v>
      </c>
      <c r="Z21" s="40" t="s">
        <v>170</v>
      </c>
      <c r="AB21" s="3">
        <f t="shared" si="2"/>
        <v>0</v>
      </c>
      <c r="AC21" s="3">
        <f t="shared" si="3"/>
        <v>0</v>
      </c>
      <c r="AD21" s="3">
        <f t="shared" si="4"/>
        <v>1</v>
      </c>
      <c r="AE21" s="3">
        <f t="shared" si="5"/>
        <v>0</v>
      </c>
      <c r="AF21" s="3">
        <f t="shared" si="6"/>
        <v>1</v>
      </c>
      <c r="AG21" s="3">
        <f t="shared" si="7"/>
        <v>0</v>
      </c>
      <c r="AH21" s="3">
        <f t="shared" si="8"/>
        <v>1</v>
      </c>
      <c r="AI21" s="3">
        <f t="shared" si="9"/>
        <v>0</v>
      </c>
      <c r="AJ21" s="3">
        <f t="shared" si="10"/>
        <v>1</v>
      </c>
      <c r="AK21" s="3">
        <f t="shared" si="11"/>
        <v>0</v>
      </c>
      <c r="AL21" s="3">
        <f t="shared" si="12"/>
        <v>0</v>
      </c>
      <c r="AM21" s="3">
        <f t="shared" si="13"/>
        <v>0</v>
      </c>
      <c r="AN21" s="3">
        <f t="shared" si="14"/>
        <v>1</v>
      </c>
      <c r="AO21" s="3">
        <f t="shared" si="15"/>
        <v>1</v>
      </c>
      <c r="AP21" s="3">
        <f t="shared" si="16"/>
        <v>1</v>
      </c>
      <c r="AQ21" s="3">
        <f t="shared" si="17"/>
        <v>1</v>
      </c>
      <c r="AR21" s="3">
        <f t="shared" si="18"/>
        <v>0</v>
      </c>
      <c r="AS21" s="3">
        <f t="shared" si="19"/>
        <v>0</v>
      </c>
      <c r="AT21" s="3">
        <f t="shared" si="20"/>
        <v>0</v>
      </c>
      <c r="AU21" s="3">
        <f t="shared" si="21"/>
        <v>0</v>
      </c>
      <c r="AW21" s="3">
        <f t="shared" si="22"/>
        <v>1</v>
      </c>
      <c r="AX21" s="3" t="e">
        <f t="shared" si="23"/>
        <v>#N/A</v>
      </c>
    </row>
    <row r="22" spans="1:50" x14ac:dyDescent="0.25">
      <c r="A22" s="8" t="s">
        <v>84</v>
      </c>
      <c r="B22" s="4">
        <f t="shared" si="0"/>
        <v>12</v>
      </c>
      <c r="C22" s="5">
        <f t="shared" si="1"/>
        <v>1</v>
      </c>
      <c r="D22" s="28" t="s">
        <v>143</v>
      </c>
      <c r="E22" s="4" t="s">
        <v>144</v>
      </c>
      <c r="F22" s="4" t="s">
        <v>145</v>
      </c>
      <c r="G22" s="4" t="s">
        <v>146</v>
      </c>
      <c r="H22" s="4" t="s">
        <v>172</v>
      </c>
      <c r="I22" s="4" t="s">
        <v>148</v>
      </c>
      <c r="J22" s="4" t="s">
        <v>149</v>
      </c>
      <c r="K22" s="4" t="s">
        <v>150</v>
      </c>
      <c r="L22" s="4" t="s">
        <v>151</v>
      </c>
      <c r="M22" s="4" t="s">
        <v>173</v>
      </c>
      <c r="N22" s="4" t="s">
        <v>177</v>
      </c>
      <c r="O22" s="4" t="s">
        <v>174</v>
      </c>
      <c r="P22" s="4" t="s">
        <v>175</v>
      </c>
      <c r="Q22" s="4" t="s">
        <v>155</v>
      </c>
      <c r="R22" s="4" t="s">
        <v>156</v>
      </c>
      <c r="S22" s="4" t="s">
        <v>157</v>
      </c>
      <c r="T22" s="4" t="s">
        <v>165</v>
      </c>
      <c r="U22" s="4" t="s">
        <v>159</v>
      </c>
      <c r="V22" s="4" t="s">
        <v>167</v>
      </c>
      <c r="W22" s="4" t="s">
        <v>161</v>
      </c>
      <c r="Y22" s="4" t="s">
        <v>161</v>
      </c>
      <c r="Z22" s="40" t="s">
        <v>155</v>
      </c>
      <c r="AB22" s="3">
        <f t="shared" si="2"/>
        <v>1</v>
      </c>
      <c r="AC22" s="3">
        <f t="shared" si="3"/>
        <v>0</v>
      </c>
      <c r="AD22" s="3">
        <f t="shared" si="4"/>
        <v>1</v>
      </c>
      <c r="AE22" s="3">
        <f t="shared" si="5"/>
        <v>0</v>
      </c>
      <c r="AF22" s="3">
        <f t="shared" si="6"/>
        <v>1</v>
      </c>
      <c r="AG22" s="3">
        <f t="shared" si="7"/>
        <v>0</v>
      </c>
      <c r="AH22" s="3">
        <f t="shared" si="8"/>
        <v>0</v>
      </c>
      <c r="AI22" s="3">
        <f t="shared" si="9"/>
        <v>0</v>
      </c>
      <c r="AJ22" s="3">
        <f t="shared" si="10"/>
        <v>0</v>
      </c>
      <c r="AK22" s="3">
        <f t="shared" si="11"/>
        <v>1</v>
      </c>
      <c r="AL22" s="3">
        <f t="shared" si="12"/>
        <v>1</v>
      </c>
      <c r="AM22" s="3">
        <f t="shared" si="13"/>
        <v>1</v>
      </c>
      <c r="AN22" s="3">
        <f t="shared" si="14"/>
        <v>0</v>
      </c>
      <c r="AO22" s="3">
        <f t="shared" si="15"/>
        <v>0</v>
      </c>
      <c r="AP22" s="3">
        <f t="shared" si="16"/>
        <v>1</v>
      </c>
      <c r="AQ22" s="3">
        <f t="shared" si="17"/>
        <v>1</v>
      </c>
      <c r="AR22" s="3">
        <f t="shared" si="18"/>
        <v>1</v>
      </c>
      <c r="AS22" s="3">
        <f t="shared" si="19"/>
        <v>1</v>
      </c>
      <c r="AT22" s="3">
        <f t="shared" si="20"/>
        <v>1</v>
      </c>
      <c r="AU22" s="3">
        <f t="shared" si="21"/>
        <v>1</v>
      </c>
      <c r="AW22" s="3">
        <f t="shared" si="22"/>
        <v>1</v>
      </c>
      <c r="AX22" s="3" t="e">
        <f t="shared" si="23"/>
        <v>#N/A</v>
      </c>
    </row>
    <row r="23" spans="1:50" x14ac:dyDescent="0.25">
      <c r="A23" s="8" t="s">
        <v>85</v>
      </c>
      <c r="B23" s="4">
        <f t="shared" si="0"/>
        <v>7</v>
      </c>
      <c r="C23" s="5">
        <f t="shared" si="1"/>
        <v>1</v>
      </c>
      <c r="D23" s="28" t="s">
        <v>143</v>
      </c>
      <c r="E23" s="4" t="s">
        <v>144</v>
      </c>
      <c r="F23" s="4" t="s">
        <v>145</v>
      </c>
      <c r="G23" s="4" t="s">
        <v>146</v>
      </c>
      <c r="H23" s="4" t="s">
        <v>147</v>
      </c>
      <c r="I23" s="4" t="s">
        <v>148</v>
      </c>
      <c r="J23" s="4" t="s">
        <v>180</v>
      </c>
      <c r="K23" s="4" t="s">
        <v>150</v>
      </c>
      <c r="L23" s="4" t="s">
        <v>151</v>
      </c>
      <c r="M23" s="4" t="s">
        <v>152</v>
      </c>
      <c r="N23" s="4" t="s">
        <v>177</v>
      </c>
      <c r="O23" s="4" t="s">
        <v>110</v>
      </c>
      <c r="P23" s="4" t="s">
        <v>154</v>
      </c>
      <c r="Q23" s="4" t="s">
        <v>155</v>
      </c>
      <c r="R23" s="4" t="s">
        <v>156</v>
      </c>
      <c r="S23" s="4" t="s">
        <v>164</v>
      </c>
      <c r="T23" s="4" t="s">
        <v>158</v>
      </c>
      <c r="U23" s="4" t="s">
        <v>166</v>
      </c>
      <c r="V23" s="4" t="s">
        <v>160</v>
      </c>
      <c r="W23" s="4" t="s">
        <v>161</v>
      </c>
      <c r="Y23" s="40" t="s">
        <v>158</v>
      </c>
      <c r="Z23" s="4" t="s">
        <v>156</v>
      </c>
      <c r="AB23" s="3">
        <f t="shared" si="2"/>
        <v>1</v>
      </c>
      <c r="AC23" s="3">
        <f t="shared" si="3"/>
        <v>0</v>
      </c>
      <c r="AD23" s="3">
        <f t="shared" si="4"/>
        <v>1</v>
      </c>
      <c r="AE23" s="3">
        <f t="shared" si="5"/>
        <v>0</v>
      </c>
      <c r="AF23" s="3">
        <f t="shared" si="6"/>
        <v>0</v>
      </c>
      <c r="AG23" s="3">
        <f t="shared" si="7"/>
        <v>0</v>
      </c>
      <c r="AH23" s="3">
        <f t="shared" si="8"/>
        <v>1</v>
      </c>
      <c r="AI23" s="3">
        <f t="shared" si="9"/>
        <v>0</v>
      </c>
      <c r="AJ23" s="3">
        <f t="shared" si="10"/>
        <v>0</v>
      </c>
      <c r="AK23" s="3">
        <f t="shared" si="11"/>
        <v>0</v>
      </c>
      <c r="AL23" s="3">
        <f t="shared" si="12"/>
        <v>1</v>
      </c>
      <c r="AM23" s="3">
        <f t="shared" si="13"/>
        <v>0</v>
      </c>
      <c r="AN23" s="3">
        <f t="shared" si="14"/>
        <v>1</v>
      </c>
      <c r="AO23" s="3">
        <f t="shared" si="15"/>
        <v>0</v>
      </c>
      <c r="AP23" s="3">
        <f t="shared" si="16"/>
        <v>1</v>
      </c>
      <c r="AQ23" s="3">
        <f t="shared" si="17"/>
        <v>0</v>
      </c>
      <c r="AR23" s="3">
        <f t="shared" si="18"/>
        <v>0</v>
      </c>
      <c r="AS23" s="3">
        <f t="shared" si="19"/>
        <v>0</v>
      </c>
      <c r="AT23" s="3">
        <f t="shared" si="20"/>
        <v>0</v>
      </c>
      <c r="AU23" s="3">
        <f t="shared" si="21"/>
        <v>1</v>
      </c>
      <c r="AW23" s="3" t="e">
        <f t="shared" si="22"/>
        <v>#N/A</v>
      </c>
      <c r="AX23" s="3">
        <f t="shared" si="23"/>
        <v>1</v>
      </c>
    </row>
    <row r="24" spans="1:50" x14ac:dyDescent="0.25">
      <c r="A24" s="8" t="s">
        <v>86</v>
      </c>
      <c r="B24" s="4">
        <f t="shared" si="0"/>
        <v>7</v>
      </c>
      <c r="C24" s="5">
        <f t="shared" si="1"/>
        <v>1</v>
      </c>
      <c r="D24" s="28" t="s">
        <v>143</v>
      </c>
      <c r="E24" s="4" t="s">
        <v>144</v>
      </c>
      <c r="F24" s="4" t="s">
        <v>169</v>
      </c>
      <c r="G24" s="4" t="s">
        <v>146</v>
      </c>
      <c r="H24" s="4" t="s">
        <v>147</v>
      </c>
      <c r="I24" s="4" t="s">
        <v>148</v>
      </c>
      <c r="J24" s="4" t="s">
        <v>180</v>
      </c>
      <c r="K24" s="4" t="s">
        <v>150</v>
      </c>
      <c r="L24" s="4" t="s">
        <v>163</v>
      </c>
      <c r="M24" s="4" t="s">
        <v>152</v>
      </c>
      <c r="N24" s="4" t="s">
        <v>153</v>
      </c>
      <c r="O24" s="4" t="s">
        <v>110</v>
      </c>
      <c r="P24" s="4" t="s">
        <v>154</v>
      </c>
      <c r="Q24" s="4" t="s">
        <v>155</v>
      </c>
      <c r="R24" s="4" t="s">
        <v>156</v>
      </c>
      <c r="S24" s="4" t="s">
        <v>157</v>
      </c>
      <c r="T24" s="4" t="s">
        <v>158</v>
      </c>
      <c r="U24" s="4" t="s">
        <v>166</v>
      </c>
      <c r="V24" s="4" t="s">
        <v>160</v>
      </c>
      <c r="W24" s="4" t="s">
        <v>161</v>
      </c>
      <c r="Y24" s="40" t="s">
        <v>155</v>
      </c>
      <c r="Z24" s="4" t="s">
        <v>161</v>
      </c>
      <c r="AB24" s="3">
        <f t="shared" si="2"/>
        <v>1</v>
      </c>
      <c r="AC24" s="3">
        <f t="shared" si="3"/>
        <v>0</v>
      </c>
      <c r="AD24" s="3">
        <f t="shared" si="4"/>
        <v>0</v>
      </c>
      <c r="AE24" s="3">
        <f t="shared" si="5"/>
        <v>0</v>
      </c>
      <c r="AF24" s="3">
        <f t="shared" si="6"/>
        <v>0</v>
      </c>
      <c r="AG24" s="3">
        <f t="shared" si="7"/>
        <v>0</v>
      </c>
      <c r="AH24" s="3">
        <f t="shared" si="8"/>
        <v>1</v>
      </c>
      <c r="AI24" s="3">
        <f t="shared" si="9"/>
        <v>0</v>
      </c>
      <c r="AJ24" s="3">
        <f t="shared" si="10"/>
        <v>1</v>
      </c>
      <c r="AK24" s="3">
        <f t="shared" si="11"/>
        <v>0</v>
      </c>
      <c r="AL24" s="3">
        <f t="shared" si="12"/>
        <v>0</v>
      </c>
      <c r="AM24" s="3">
        <f t="shared" si="13"/>
        <v>0</v>
      </c>
      <c r="AN24" s="3">
        <f t="shared" si="14"/>
        <v>1</v>
      </c>
      <c r="AO24" s="3">
        <f t="shared" si="15"/>
        <v>0</v>
      </c>
      <c r="AP24" s="3">
        <f t="shared" si="16"/>
        <v>1</v>
      </c>
      <c r="AQ24" s="3">
        <f t="shared" si="17"/>
        <v>1</v>
      </c>
      <c r="AR24" s="3">
        <f t="shared" si="18"/>
        <v>0</v>
      </c>
      <c r="AS24" s="3">
        <f t="shared" si="19"/>
        <v>0</v>
      </c>
      <c r="AT24" s="3">
        <f t="shared" si="20"/>
        <v>0</v>
      </c>
      <c r="AU24" s="3">
        <f t="shared" si="21"/>
        <v>1</v>
      </c>
      <c r="AW24" s="3" t="e">
        <f t="shared" si="22"/>
        <v>#N/A</v>
      </c>
      <c r="AX24" s="3">
        <f t="shared" si="23"/>
        <v>1</v>
      </c>
    </row>
    <row r="25" spans="1:50" x14ac:dyDescent="0.25">
      <c r="A25" s="8" t="s">
        <v>79</v>
      </c>
      <c r="B25" s="4">
        <f t="shared" si="0"/>
        <v>7</v>
      </c>
      <c r="C25" s="5">
        <f t="shared" si="1"/>
        <v>1</v>
      </c>
      <c r="D25" s="28" t="s">
        <v>143</v>
      </c>
      <c r="E25" s="4" t="s">
        <v>144</v>
      </c>
      <c r="F25" s="4" t="s">
        <v>145</v>
      </c>
      <c r="G25" s="4" t="s">
        <v>146</v>
      </c>
      <c r="H25" s="4" t="s">
        <v>147</v>
      </c>
      <c r="I25" s="4" t="s">
        <v>148</v>
      </c>
      <c r="J25" s="4" t="s">
        <v>149</v>
      </c>
      <c r="K25" s="4" t="s">
        <v>150</v>
      </c>
      <c r="L25" s="4" t="s">
        <v>151</v>
      </c>
      <c r="M25" s="4" t="s">
        <v>152</v>
      </c>
      <c r="N25" s="4" t="s">
        <v>153</v>
      </c>
      <c r="O25" s="4" t="s">
        <v>110</v>
      </c>
      <c r="P25" s="4" t="s">
        <v>154</v>
      </c>
      <c r="Q25" s="4" t="s">
        <v>155</v>
      </c>
      <c r="R25" s="4" t="s">
        <v>156</v>
      </c>
      <c r="S25" s="4" t="s">
        <v>157</v>
      </c>
      <c r="T25" s="4" t="s">
        <v>158</v>
      </c>
      <c r="U25" s="4" t="s">
        <v>159</v>
      </c>
      <c r="V25" s="4" t="s">
        <v>160</v>
      </c>
      <c r="W25" s="4" t="s">
        <v>161</v>
      </c>
      <c r="Y25" s="4" t="s">
        <v>157</v>
      </c>
      <c r="Z25" s="40" t="s">
        <v>110</v>
      </c>
      <c r="AB25" s="3">
        <f t="shared" si="2"/>
        <v>1</v>
      </c>
      <c r="AC25" s="3">
        <f t="shared" si="3"/>
        <v>0</v>
      </c>
      <c r="AD25" s="3">
        <f t="shared" si="4"/>
        <v>1</v>
      </c>
      <c r="AE25" s="3">
        <f t="shared" si="5"/>
        <v>0</v>
      </c>
      <c r="AF25" s="3">
        <f t="shared" si="6"/>
        <v>0</v>
      </c>
      <c r="AG25" s="3">
        <f t="shared" si="7"/>
        <v>0</v>
      </c>
      <c r="AH25" s="3">
        <f t="shared" si="8"/>
        <v>0</v>
      </c>
      <c r="AI25" s="3">
        <f t="shared" si="9"/>
        <v>0</v>
      </c>
      <c r="AJ25" s="3">
        <f t="shared" si="10"/>
        <v>0</v>
      </c>
      <c r="AK25" s="3">
        <f t="shared" si="11"/>
        <v>0</v>
      </c>
      <c r="AL25" s="3">
        <f t="shared" si="12"/>
        <v>0</v>
      </c>
      <c r="AM25" s="3">
        <f t="shared" si="13"/>
        <v>0</v>
      </c>
      <c r="AN25" s="3">
        <f t="shared" si="14"/>
        <v>1</v>
      </c>
      <c r="AO25" s="3">
        <f t="shared" si="15"/>
        <v>0</v>
      </c>
      <c r="AP25" s="3">
        <f t="shared" si="16"/>
        <v>1</v>
      </c>
      <c r="AQ25" s="3">
        <f t="shared" si="17"/>
        <v>1</v>
      </c>
      <c r="AR25" s="3">
        <f t="shared" si="18"/>
        <v>0</v>
      </c>
      <c r="AS25" s="3">
        <f t="shared" si="19"/>
        <v>1</v>
      </c>
      <c r="AT25" s="3">
        <f t="shared" si="20"/>
        <v>0</v>
      </c>
      <c r="AU25" s="3">
        <f t="shared" si="21"/>
        <v>1</v>
      </c>
      <c r="AW25" s="3">
        <f t="shared" si="22"/>
        <v>1</v>
      </c>
      <c r="AX25" s="3" t="e">
        <f t="shared" si="23"/>
        <v>#N/A</v>
      </c>
    </row>
    <row r="26" spans="1:50" x14ac:dyDescent="0.25">
      <c r="A26" s="8" t="s">
        <v>62</v>
      </c>
      <c r="B26" s="4">
        <f t="shared" si="0"/>
        <v>10</v>
      </c>
      <c r="C26" s="5">
        <f t="shared" si="1"/>
        <v>0</v>
      </c>
      <c r="D26" s="28" t="s">
        <v>170</v>
      </c>
      <c r="E26" s="4" t="s">
        <v>144</v>
      </c>
      <c r="F26" s="4" t="s">
        <v>145</v>
      </c>
      <c r="G26" s="4" t="s">
        <v>146</v>
      </c>
      <c r="H26" s="4" t="s">
        <v>147</v>
      </c>
      <c r="I26" s="4" t="s">
        <v>178</v>
      </c>
      <c r="J26" s="4" t="s">
        <v>149</v>
      </c>
      <c r="K26" s="4" t="s">
        <v>150</v>
      </c>
      <c r="L26" s="4" t="s">
        <v>163</v>
      </c>
      <c r="M26" s="4" t="s">
        <v>152</v>
      </c>
      <c r="N26" s="4" t="s">
        <v>153</v>
      </c>
      <c r="O26" s="4" t="s">
        <v>110</v>
      </c>
      <c r="P26" s="4" t="s">
        <v>154</v>
      </c>
      <c r="Q26" s="4" t="s">
        <v>155</v>
      </c>
      <c r="R26" s="4" t="s">
        <v>156</v>
      </c>
      <c r="S26" s="4" t="s">
        <v>157</v>
      </c>
      <c r="T26" s="4" t="s">
        <v>165</v>
      </c>
      <c r="U26" s="4" t="s">
        <v>159</v>
      </c>
      <c r="V26" s="4" t="s">
        <v>167</v>
      </c>
      <c r="W26" s="4" t="s">
        <v>161</v>
      </c>
      <c r="Y26" s="40" t="s">
        <v>155</v>
      </c>
      <c r="Z26" s="40" t="s">
        <v>153</v>
      </c>
      <c r="AB26" s="3">
        <f t="shared" si="2"/>
        <v>0</v>
      </c>
      <c r="AC26" s="3">
        <f t="shared" si="3"/>
        <v>0</v>
      </c>
      <c r="AD26" s="3">
        <f t="shared" si="4"/>
        <v>1</v>
      </c>
      <c r="AE26" s="3">
        <f t="shared" si="5"/>
        <v>0</v>
      </c>
      <c r="AF26" s="3">
        <f t="shared" si="6"/>
        <v>0</v>
      </c>
      <c r="AG26" s="3">
        <f t="shared" si="7"/>
        <v>1</v>
      </c>
      <c r="AH26" s="3">
        <f t="shared" si="8"/>
        <v>0</v>
      </c>
      <c r="AI26" s="3">
        <f t="shared" si="9"/>
        <v>0</v>
      </c>
      <c r="AJ26" s="3">
        <f t="shared" si="10"/>
        <v>1</v>
      </c>
      <c r="AK26" s="3">
        <f t="shared" si="11"/>
        <v>0</v>
      </c>
      <c r="AL26" s="3">
        <f t="shared" si="12"/>
        <v>0</v>
      </c>
      <c r="AM26" s="3">
        <f t="shared" si="13"/>
        <v>0</v>
      </c>
      <c r="AN26" s="3">
        <f t="shared" si="14"/>
        <v>1</v>
      </c>
      <c r="AO26" s="3">
        <f t="shared" si="15"/>
        <v>0</v>
      </c>
      <c r="AP26" s="3">
        <f t="shared" si="16"/>
        <v>1</v>
      </c>
      <c r="AQ26" s="3">
        <f t="shared" si="17"/>
        <v>1</v>
      </c>
      <c r="AR26" s="3">
        <f t="shared" si="18"/>
        <v>1</v>
      </c>
      <c r="AS26" s="3">
        <f t="shared" si="19"/>
        <v>1</v>
      </c>
      <c r="AT26" s="3">
        <f t="shared" si="20"/>
        <v>1</v>
      </c>
      <c r="AU26" s="3">
        <f t="shared" si="21"/>
        <v>1</v>
      </c>
      <c r="AW26" s="3" t="e">
        <f t="shared" si="22"/>
        <v>#N/A</v>
      </c>
      <c r="AX26" s="3" t="e">
        <f t="shared" si="23"/>
        <v>#N/A</v>
      </c>
    </row>
    <row r="27" spans="1:50" x14ac:dyDescent="0.25">
      <c r="A27" s="8" t="s">
        <v>67</v>
      </c>
      <c r="B27" s="4">
        <f t="shared" si="0"/>
        <v>10</v>
      </c>
      <c r="C27" s="5">
        <f t="shared" si="1"/>
        <v>1</v>
      </c>
      <c r="D27" s="28" t="s">
        <v>170</v>
      </c>
      <c r="E27" s="4" t="s">
        <v>179</v>
      </c>
      <c r="F27" s="4" t="s">
        <v>145</v>
      </c>
      <c r="G27" s="4" t="s">
        <v>171</v>
      </c>
      <c r="H27" s="4" t="s">
        <v>147</v>
      </c>
      <c r="I27" s="4" t="s">
        <v>148</v>
      </c>
      <c r="J27" s="4" t="s">
        <v>149</v>
      </c>
      <c r="K27" s="4" t="s">
        <v>162</v>
      </c>
      <c r="L27" s="4" t="s">
        <v>151</v>
      </c>
      <c r="M27" s="4" t="s">
        <v>173</v>
      </c>
      <c r="N27" s="4" t="s">
        <v>153</v>
      </c>
      <c r="O27" s="4" t="s">
        <v>110</v>
      </c>
      <c r="P27" s="4" t="s">
        <v>154</v>
      </c>
      <c r="Q27" s="4" t="s">
        <v>155</v>
      </c>
      <c r="R27" s="4" t="s">
        <v>121</v>
      </c>
      <c r="S27" s="4" t="s">
        <v>157</v>
      </c>
      <c r="T27" s="4" t="s">
        <v>165</v>
      </c>
      <c r="U27" s="4" t="s">
        <v>166</v>
      </c>
      <c r="V27" s="4" t="s">
        <v>167</v>
      </c>
      <c r="W27" s="4" t="s">
        <v>161</v>
      </c>
      <c r="Y27" s="4" t="s">
        <v>161</v>
      </c>
      <c r="Z27" s="40" t="s">
        <v>151</v>
      </c>
      <c r="AB27" s="3">
        <f t="shared" si="2"/>
        <v>0</v>
      </c>
      <c r="AC27" s="3">
        <f t="shared" si="3"/>
        <v>1</v>
      </c>
      <c r="AD27" s="3">
        <f t="shared" si="4"/>
        <v>1</v>
      </c>
      <c r="AE27" s="3">
        <f t="shared" si="5"/>
        <v>1</v>
      </c>
      <c r="AF27" s="3">
        <f t="shared" si="6"/>
        <v>0</v>
      </c>
      <c r="AG27" s="3">
        <f t="shared" si="7"/>
        <v>0</v>
      </c>
      <c r="AH27" s="3">
        <f t="shared" si="8"/>
        <v>0</v>
      </c>
      <c r="AI27" s="3">
        <f t="shared" si="9"/>
        <v>1</v>
      </c>
      <c r="AJ27" s="3">
        <f t="shared" si="10"/>
        <v>0</v>
      </c>
      <c r="AK27" s="3">
        <f t="shared" si="11"/>
        <v>1</v>
      </c>
      <c r="AL27" s="3">
        <f t="shared" si="12"/>
        <v>0</v>
      </c>
      <c r="AM27" s="3">
        <f t="shared" si="13"/>
        <v>0</v>
      </c>
      <c r="AN27" s="3">
        <f t="shared" si="14"/>
        <v>1</v>
      </c>
      <c r="AO27" s="3">
        <f t="shared" si="15"/>
        <v>0</v>
      </c>
      <c r="AP27" s="3">
        <f t="shared" si="16"/>
        <v>0</v>
      </c>
      <c r="AQ27" s="3">
        <f t="shared" si="17"/>
        <v>1</v>
      </c>
      <c r="AR27" s="3">
        <f t="shared" si="18"/>
        <v>1</v>
      </c>
      <c r="AS27" s="3">
        <f t="shared" si="19"/>
        <v>0</v>
      </c>
      <c r="AT27" s="3">
        <f t="shared" si="20"/>
        <v>1</v>
      </c>
      <c r="AU27" s="3">
        <f t="shared" si="21"/>
        <v>1</v>
      </c>
      <c r="AW27" s="3">
        <f t="shared" si="22"/>
        <v>1</v>
      </c>
      <c r="AX27" s="3" t="e">
        <f t="shared" si="23"/>
        <v>#N/A</v>
      </c>
    </row>
    <row r="28" spans="1:50" x14ac:dyDescent="0.25">
      <c r="A28" s="8" t="s">
        <v>64</v>
      </c>
      <c r="B28" s="4">
        <f t="shared" si="0"/>
        <v>8</v>
      </c>
      <c r="C28" s="5">
        <f t="shared" si="1"/>
        <v>0</v>
      </c>
      <c r="D28" s="28" t="s">
        <v>143</v>
      </c>
      <c r="E28" s="4" t="s">
        <v>144</v>
      </c>
      <c r="F28" s="4" t="s">
        <v>145</v>
      </c>
      <c r="G28" s="4" t="s">
        <v>146</v>
      </c>
      <c r="H28" s="4" t="s">
        <v>147</v>
      </c>
      <c r="I28" s="4" t="s">
        <v>148</v>
      </c>
      <c r="J28" s="4" t="s">
        <v>180</v>
      </c>
      <c r="K28" s="4" t="s">
        <v>150</v>
      </c>
      <c r="L28" s="4" t="s">
        <v>151</v>
      </c>
      <c r="M28" s="4" t="s">
        <v>152</v>
      </c>
      <c r="N28" s="4" t="s">
        <v>153</v>
      </c>
      <c r="O28" s="4" t="s">
        <v>110</v>
      </c>
      <c r="P28" s="4" t="s">
        <v>154</v>
      </c>
      <c r="Q28" s="4" t="s">
        <v>155</v>
      </c>
      <c r="R28" s="4" t="s">
        <v>156</v>
      </c>
      <c r="S28" s="4" t="s">
        <v>157</v>
      </c>
      <c r="T28" s="4" t="s">
        <v>158</v>
      </c>
      <c r="U28" s="4" t="s">
        <v>159</v>
      </c>
      <c r="V28" s="4" t="s">
        <v>160</v>
      </c>
      <c r="W28" s="4" t="s">
        <v>161</v>
      </c>
      <c r="Y28" s="40" t="s">
        <v>170</v>
      </c>
      <c r="Z28" s="40" t="s">
        <v>151</v>
      </c>
      <c r="AB28" s="3">
        <f t="shared" si="2"/>
        <v>1</v>
      </c>
      <c r="AC28" s="3">
        <f t="shared" si="3"/>
        <v>0</v>
      </c>
      <c r="AD28" s="3">
        <f t="shared" si="4"/>
        <v>1</v>
      </c>
      <c r="AE28" s="3">
        <f t="shared" si="5"/>
        <v>0</v>
      </c>
      <c r="AF28" s="3">
        <f t="shared" si="6"/>
        <v>0</v>
      </c>
      <c r="AG28" s="3">
        <f t="shared" si="7"/>
        <v>0</v>
      </c>
      <c r="AH28" s="3">
        <f t="shared" si="8"/>
        <v>1</v>
      </c>
      <c r="AI28" s="3">
        <f t="shared" si="9"/>
        <v>0</v>
      </c>
      <c r="AJ28" s="3">
        <f t="shared" si="10"/>
        <v>0</v>
      </c>
      <c r="AK28" s="3">
        <f t="shared" si="11"/>
        <v>0</v>
      </c>
      <c r="AL28" s="3">
        <f t="shared" si="12"/>
        <v>0</v>
      </c>
      <c r="AM28" s="3">
        <f t="shared" si="13"/>
        <v>0</v>
      </c>
      <c r="AN28" s="3">
        <f t="shared" si="14"/>
        <v>1</v>
      </c>
      <c r="AO28" s="3">
        <f t="shared" si="15"/>
        <v>0</v>
      </c>
      <c r="AP28" s="3">
        <f t="shared" si="16"/>
        <v>1</v>
      </c>
      <c r="AQ28" s="3">
        <f t="shared" si="17"/>
        <v>1</v>
      </c>
      <c r="AR28" s="3">
        <f t="shared" si="18"/>
        <v>0</v>
      </c>
      <c r="AS28" s="3">
        <f t="shared" si="19"/>
        <v>1</v>
      </c>
      <c r="AT28" s="3">
        <f t="shared" si="20"/>
        <v>0</v>
      </c>
      <c r="AU28" s="3">
        <f t="shared" si="21"/>
        <v>1</v>
      </c>
      <c r="AW28" s="3" t="e">
        <f t="shared" si="22"/>
        <v>#N/A</v>
      </c>
      <c r="AX28" s="3" t="e">
        <f t="shared" si="23"/>
        <v>#N/A</v>
      </c>
    </row>
    <row r="29" spans="1:50" x14ac:dyDescent="0.25">
      <c r="A29" s="8" t="s">
        <v>65</v>
      </c>
      <c r="B29" s="4">
        <f t="shared" si="0"/>
        <v>10</v>
      </c>
      <c r="C29" s="5">
        <f t="shared" si="1"/>
        <v>1</v>
      </c>
      <c r="D29" s="28" t="s">
        <v>170</v>
      </c>
      <c r="E29" s="4" t="s">
        <v>179</v>
      </c>
      <c r="F29" s="4" t="s">
        <v>145</v>
      </c>
      <c r="G29" s="4" t="s">
        <v>171</v>
      </c>
      <c r="H29" s="4" t="s">
        <v>147</v>
      </c>
      <c r="I29" s="4" t="s">
        <v>178</v>
      </c>
      <c r="J29" s="4" t="s">
        <v>180</v>
      </c>
      <c r="K29" s="4" t="s">
        <v>150</v>
      </c>
      <c r="L29" s="4" t="s">
        <v>151</v>
      </c>
      <c r="M29" s="4" t="s">
        <v>173</v>
      </c>
      <c r="N29" s="4" t="s">
        <v>153</v>
      </c>
      <c r="O29" s="4" t="s">
        <v>174</v>
      </c>
      <c r="P29" s="4" t="s">
        <v>175</v>
      </c>
      <c r="Q29" s="4" t="s">
        <v>155</v>
      </c>
      <c r="R29" s="4" t="s">
        <v>121</v>
      </c>
      <c r="S29" s="4" t="s">
        <v>164</v>
      </c>
      <c r="T29" s="4" t="s">
        <v>165</v>
      </c>
      <c r="U29" s="4" t="s">
        <v>166</v>
      </c>
      <c r="V29" s="4" t="s">
        <v>167</v>
      </c>
      <c r="W29" s="4" t="s">
        <v>161</v>
      </c>
      <c r="Y29" s="4" t="s">
        <v>173</v>
      </c>
      <c r="Z29" s="40" t="s">
        <v>164</v>
      </c>
      <c r="AB29" s="3">
        <f t="shared" si="2"/>
        <v>0</v>
      </c>
      <c r="AC29" s="3">
        <f t="shared" si="3"/>
        <v>1</v>
      </c>
      <c r="AD29" s="3">
        <f t="shared" si="4"/>
        <v>1</v>
      </c>
      <c r="AE29" s="3">
        <f t="shared" si="5"/>
        <v>1</v>
      </c>
      <c r="AF29" s="3">
        <f t="shared" si="6"/>
        <v>0</v>
      </c>
      <c r="AG29" s="3">
        <f t="shared" si="7"/>
        <v>1</v>
      </c>
      <c r="AH29" s="3">
        <f t="shared" si="8"/>
        <v>1</v>
      </c>
      <c r="AI29" s="3">
        <f t="shared" si="9"/>
        <v>0</v>
      </c>
      <c r="AJ29" s="3">
        <f t="shared" si="10"/>
        <v>0</v>
      </c>
      <c r="AK29" s="3">
        <f t="shared" si="11"/>
        <v>1</v>
      </c>
      <c r="AL29" s="3">
        <f t="shared" si="12"/>
        <v>0</v>
      </c>
      <c r="AM29" s="3">
        <f t="shared" si="13"/>
        <v>1</v>
      </c>
      <c r="AN29" s="3">
        <f t="shared" si="14"/>
        <v>0</v>
      </c>
      <c r="AO29" s="3">
        <f t="shared" si="15"/>
        <v>0</v>
      </c>
      <c r="AP29" s="3">
        <f t="shared" si="16"/>
        <v>0</v>
      </c>
      <c r="AQ29" s="3">
        <f t="shared" si="17"/>
        <v>0</v>
      </c>
      <c r="AR29" s="3">
        <f t="shared" si="18"/>
        <v>1</v>
      </c>
      <c r="AS29" s="3">
        <f t="shared" si="19"/>
        <v>0</v>
      </c>
      <c r="AT29" s="3">
        <f t="shared" si="20"/>
        <v>1</v>
      </c>
      <c r="AU29" s="3">
        <f t="shared" si="21"/>
        <v>1</v>
      </c>
      <c r="AW29" s="3">
        <f t="shared" si="22"/>
        <v>1</v>
      </c>
      <c r="AX29" s="3" t="e">
        <f t="shared" si="23"/>
        <v>#N/A</v>
      </c>
    </row>
    <row r="30" spans="1:50" x14ac:dyDescent="0.25">
      <c r="A30" s="8" t="s">
        <v>90</v>
      </c>
      <c r="B30" s="4">
        <f t="shared" si="0"/>
        <v>7</v>
      </c>
      <c r="C30" s="5">
        <f t="shared" si="1"/>
        <v>0</v>
      </c>
      <c r="D30" s="28" t="s">
        <v>143</v>
      </c>
      <c r="E30" s="4" t="s">
        <v>144</v>
      </c>
      <c r="F30" s="4" t="s">
        <v>145</v>
      </c>
      <c r="G30" s="4" t="s">
        <v>146</v>
      </c>
      <c r="H30" s="4" t="s">
        <v>147</v>
      </c>
      <c r="I30" s="4" t="s">
        <v>148</v>
      </c>
      <c r="J30" s="4" t="s">
        <v>149</v>
      </c>
      <c r="K30" s="4" t="s">
        <v>150</v>
      </c>
      <c r="L30" s="4" t="s">
        <v>151</v>
      </c>
      <c r="M30" s="4" t="s">
        <v>152</v>
      </c>
      <c r="N30" s="4" t="s">
        <v>153</v>
      </c>
      <c r="O30" s="4" t="s">
        <v>110</v>
      </c>
      <c r="P30" s="4" t="s">
        <v>154</v>
      </c>
      <c r="Q30" s="4" t="s">
        <v>155</v>
      </c>
      <c r="R30" s="4" t="s">
        <v>156</v>
      </c>
      <c r="S30" s="4" t="s">
        <v>157</v>
      </c>
      <c r="T30" s="4" t="s">
        <v>158</v>
      </c>
      <c r="U30" s="4" t="s">
        <v>159</v>
      </c>
      <c r="V30" s="4" t="s">
        <v>160</v>
      </c>
      <c r="W30" s="4" t="s">
        <v>161</v>
      </c>
      <c r="Y30" s="40" t="s">
        <v>151</v>
      </c>
      <c r="Z30" s="40" t="s">
        <v>158</v>
      </c>
      <c r="AB30" s="3">
        <f t="shared" si="2"/>
        <v>1</v>
      </c>
      <c r="AC30" s="3">
        <f t="shared" si="3"/>
        <v>0</v>
      </c>
      <c r="AD30" s="3">
        <f t="shared" si="4"/>
        <v>1</v>
      </c>
      <c r="AE30" s="3">
        <f t="shared" si="5"/>
        <v>0</v>
      </c>
      <c r="AF30" s="3">
        <f t="shared" si="6"/>
        <v>0</v>
      </c>
      <c r="AG30" s="3">
        <f t="shared" si="7"/>
        <v>0</v>
      </c>
      <c r="AH30" s="3">
        <f t="shared" si="8"/>
        <v>0</v>
      </c>
      <c r="AI30" s="3">
        <f t="shared" si="9"/>
        <v>0</v>
      </c>
      <c r="AJ30" s="3">
        <f t="shared" si="10"/>
        <v>0</v>
      </c>
      <c r="AK30" s="3">
        <f t="shared" si="11"/>
        <v>0</v>
      </c>
      <c r="AL30" s="3">
        <f t="shared" si="12"/>
        <v>0</v>
      </c>
      <c r="AM30" s="3">
        <f t="shared" si="13"/>
        <v>0</v>
      </c>
      <c r="AN30" s="3">
        <f t="shared" si="14"/>
        <v>1</v>
      </c>
      <c r="AO30" s="3">
        <f t="shared" si="15"/>
        <v>0</v>
      </c>
      <c r="AP30" s="3">
        <f t="shared" si="16"/>
        <v>1</v>
      </c>
      <c r="AQ30" s="3">
        <f t="shared" si="17"/>
        <v>1</v>
      </c>
      <c r="AR30" s="3">
        <f t="shared" si="18"/>
        <v>0</v>
      </c>
      <c r="AS30" s="3">
        <f t="shared" si="19"/>
        <v>1</v>
      </c>
      <c r="AT30" s="3">
        <f t="shared" si="20"/>
        <v>0</v>
      </c>
      <c r="AU30" s="3">
        <f t="shared" si="21"/>
        <v>1</v>
      </c>
      <c r="AW30" s="3" t="e">
        <f t="shared" si="22"/>
        <v>#N/A</v>
      </c>
      <c r="AX30" s="3" t="e">
        <f t="shared" si="23"/>
        <v>#N/A</v>
      </c>
    </row>
    <row r="31" spans="1:50" x14ac:dyDescent="0.25">
      <c r="A31" s="8" t="s">
        <v>87</v>
      </c>
      <c r="B31" s="4">
        <f t="shared" si="0"/>
        <v>7</v>
      </c>
      <c r="C31" s="5">
        <f t="shared" si="1"/>
        <v>1</v>
      </c>
      <c r="D31" s="28" t="s">
        <v>143</v>
      </c>
      <c r="E31" s="4" t="s">
        <v>144</v>
      </c>
      <c r="F31" s="4" t="s">
        <v>145</v>
      </c>
      <c r="G31" s="4" t="s">
        <v>146</v>
      </c>
      <c r="H31" s="4" t="s">
        <v>147</v>
      </c>
      <c r="I31" s="4" t="s">
        <v>148</v>
      </c>
      <c r="J31" s="4" t="s">
        <v>149</v>
      </c>
      <c r="K31" s="4" t="s">
        <v>150</v>
      </c>
      <c r="L31" s="4" t="s">
        <v>151</v>
      </c>
      <c r="M31" s="4" t="s">
        <v>152</v>
      </c>
      <c r="N31" s="4" t="s">
        <v>153</v>
      </c>
      <c r="O31" s="4" t="s">
        <v>110</v>
      </c>
      <c r="P31" s="4" t="s">
        <v>154</v>
      </c>
      <c r="Q31" s="4" t="s">
        <v>155</v>
      </c>
      <c r="R31" s="4" t="s">
        <v>156</v>
      </c>
      <c r="S31" s="4" t="s">
        <v>157</v>
      </c>
      <c r="T31" s="4" t="s">
        <v>158</v>
      </c>
      <c r="U31" s="4" t="s">
        <v>159</v>
      </c>
      <c r="V31" s="4" t="s">
        <v>160</v>
      </c>
      <c r="W31" s="4" t="s">
        <v>161</v>
      </c>
      <c r="Y31" s="40" t="s">
        <v>110</v>
      </c>
      <c r="Z31" s="4" t="s">
        <v>143</v>
      </c>
      <c r="AB31" s="3">
        <f t="shared" si="2"/>
        <v>1</v>
      </c>
      <c r="AC31" s="3">
        <f t="shared" si="3"/>
        <v>0</v>
      </c>
      <c r="AD31" s="3">
        <f t="shared" si="4"/>
        <v>1</v>
      </c>
      <c r="AE31" s="3">
        <f t="shared" si="5"/>
        <v>0</v>
      </c>
      <c r="AF31" s="3">
        <f t="shared" si="6"/>
        <v>0</v>
      </c>
      <c r="AG31" s="3">
        <f t="shared" si="7"/>
        <v>0</v>
      </c>
      <c r="AH31" s="3">
        <f t="shared" si="8"/>
        <v>0</v>
      </c>
      <c r="AI31" s="3">
        <f t="shared" si="9"/>
        <v>0</v>
      </c>
      <c r="AJ31" s="3">
        <f t="shared" si="10"/>
        <v>0</v>
      </c>
      <c r="AK31" s="3">
        <f t="shared" si="11"/>
        <v>0</v>
      </c>
      <c r="AL31" s="3">
        <f t="shared" si="12"/>
        <v>0</v>
      </c>
      <c r="AM31" s="3">
        <f t="shared" si="13"/>
        <v>0</v>
      </c>
      <c r="AN31" s="3">
        <f t="shared" si="14"/>
        <v>1</v>
      </c>
      <c r="AO31" s="3">
        <f t="shared" si="15"/>
        <v>0</v>
      </c>
      <c r="AP31" s="3">
        <f t="shared" si="16"/>
        <v>1</v>
      </c>
      <c r="AQ31" s="3">
        <f t="shared" si="17"/>
        <v>1</v>
      </c>
      <c r="AR31" s="3">
        <f t="shared" si="18"/>
        <v>0</v>
      </c>
      <c r="AS31" s="3">
        <f t="shared" si="19"/>
        <v>1</v>
      </c>
      <c r="AT31" s="3">
        <f t="shared" si="20"/>
        <v>0</v>
      </c>
      <c r="AU31" s="3">
        <f t="shared" si="21"/>
        <v>1</v>
      </c>
      <c r="AW31" s="3" t="e">
        <f t="shared" si="22"/>
        <v>#N/A</v>
      </c>
      <c r="AX31" s="3">
        <f t="shared" si="23"/>
        <v>1</v>
      </c>
    </row>
    <row r="32" spans="1:50" x14ac:dyDescent="0.25">
      <c r="A32" s="8" t="s">
        <v>78</v>
      </c>
      <c r="B32" s="4">
        <f t="shared" si="0"/>
        <v>7</v>
      </c>
      <c r="C32" s="5">
        <f t="shared" si="1"/>
        <v>0</v>
      </c>
      <c r="D32" s="28" t="s">
        <v>143</v>
      </c>
      <c r="E32" s="4" t="s">
        <v>144</v>
      </c>
      <c r="F32" s="4" t="s">
        <v>145</v>
      </c>
      <c r="G32" s="4" t="s">
        <v>146</v>
      </c>
      <c r="H32" s="4" t="s">
        <v>147</v>
      </c>
      <c r="I32" s="4" t="s">
        <v>148</v>
      </c>
      <c r="J32" s="4" t="s">
        <v>149</v>
      </c>
      <c r="K32" s="4" t="s">
        <v>150</v>
      </c>
      <c r="L32" s="4" t="s">
        <v>151</v>
      </c>
      <c r="M32" s="4" t="s">
        <v>173</v>
      </c>
      <c r="N32" s="4" t="s">
        <v>153</v>
      </c>
      <c r="O32" s="4" t="s">
        <v>110</v>
      </c>
      <c r="P32" s="4" t="s">
        <v>154</v>
      </c>
      <c r="Q32" s="4" t="s">
        <v>155</v>
      </c>
      <c r="R32" s="4" t="s">
        <v>156</v>
      </c>
      <c r="S32" s="4" t="s">
        <v>157</v>
      </c>
      <c r="T32" s="4" t="s">
        <v>158</v>
      </c>
      <c r="U32" s="4" t="s">
        <v>159</v>
      </c>
      <c r="V32" s="4" t="s">
        <v>160</v>
      </c>
      <c r="W32" s="4" t="s">
        <v>168</v>
      </c>
      <c r="Y32" s="40" t="s">
        <v>149</v>
      </c>
      <c r="Z32" s="40" t="s">
        <v>110</v>
      </c>
      <c r="AB32" s="3">
        <f t="shared" si="2"/>
        <v>1</v>
      </c>
      <c r="AC32" s="3">
        <f t="shared" si="3"/>
        <v>0</v>
      </c>
      <c r="AD32" s="3">
        <f t="shared" si="4"/>
        <v>1</v>
      </c>
      <c r="AE32" s="3">
        <f t="shared" si="5"/>
        <v>0</v>
      </c>
      <c r="AF32" s="3">
        <f t="shared" si="6"/>
        <v>0</v>
      </c>
      <c r="AG32" s="3">
        <f t="shared" si="7"/>
        <v>0</v>
      </c>
      <c r="AH32" s="3">
        <f t="shared" si="8"/>
        <v>0</v>
      </c>
      <c r="AI32" s="3">
        <f t="shared" si="9"/>
        <v>0</v>
      </c>
      <c r="AJ32" s="3">
        <f t="shared" si="10"/>
        <v>0</v>
      </c>
      <c r="AK32" s="3">
        <f t="shared" si="11"/>
        <v>1</v>
      </c>
      <c r="AL32" s="3">
        <f t="shared" si="12"/>
        <v>0</v>
      </c>
      <c r="AM32" s="3">
        <f t="shared" si="13"/>
        <v>0</v>
      </c>
      <c r="AN32" s="3">
        <f t="shared" si="14"/>
        <v>1</v>
      </c>
      <c r="AO32" s="3">
        <f t="shared" si="15"/>
        <v>0</v>
      </c>
      <c r="AP32" s="3">
        <f t="shared" si="16"/>
        <v>1</v>
      </c>
      <c r="AQ32" s="3">
        <f t="shared" si="17"/>
        <v>1</v>
      </c>
      <c r="AR32" s="3">
        <f t="shared" si="18"/>
        <v>0</v>
      </c>
      <c r="AS32" s="3">
        <f t="shared" si="19"/>
        <v>1</v>
      </c>
      <c r="AT32" s="3">
        <f t="shared" si="20"/>
        <v>0</v>
      </c>
      <c r="AU32" s="3">
        <f t="shared" si="21"/>
        <v>0</v>
      </c>
      <c r="AW32" s="3" t="e">
        <f t="shared" si="22"/>
        <v>#N/A</v>
      </c>
      <c r="AX32" s="3" t="e">
        <f t="shared" si="23"/>
        <v>#N/A</v>
      </c>
    </row>
    <row r="33" spans="1:50" x14ac:dyDescent="0.25">
      <c r="A33" s="8" t="s">
        <v>68</v>
      </c>
      <c r="B33" s="4">
        <f t="shared" si="0"/>
        <v>6</v>
      </c>
      <c r="C33" s="5">
        <f t="shared" si="1"/>
        <v>0</v>
      </c>
      <c r="D33" s="28" t="s">
        <v>170</v>
      </c>
      <c r="E33" s="4" t="s">
        <v>179</v>
      </c>
      <c r="F33" s="4" t="s">
        <v>145</v>
      </c>
      <c r="G33" s="4" t="s">
        <v>146</v>
      </c>
      <c r="H33" s="4" t="s">
        <v>147</v>
      </c>
      <c r="I33" s="4" t="s">
        <v>148</v>
      </c>
      <c r="J33" s="4" t="s">
        <v>180</v>
      </c>
      <c r="K33" s="4" t="s">
        <v>150</v>
      </c>
      <c r="L33" s="4" t="s">
        <v>151</v>
      </c>
      <c r="M33" s="4" t="s">
        <v>152</v>
      </c>
      <c r="N33" s="4" t="s">
        <v>153</v>
      </c>
      <c r="O33" s="4" t="s">
        <v>174</v>
      </c>
      <c r="P33" s="4" t="s">
        <v>175</v>
      </c>
      <c r="Q33" s="4" t="s">
        <v>155</v>
      </c>
      <c r="R33" s="4" t="s">
        <v>121</v>
      </c>
      <c r="S33" s="4" t="s">
        <v>157</v>
      </c>
      <c r="T33" s="4" t="s">
        <v>158</v>
      </c>
      <c r="U33" s="4" t="s">
        <v>159</v>
      </c>
      <c r="V33" s="4" t="s">
        <v>160</v>
      </c>
      <c r="W33" s="4" t="s">
        <v>168</v>
      </c>
      <c r="Y33" s="40" t="s">
        <v>147</v>
      </c>
      <c r="Z33" s="40" t="s">
        <v>151</v>
      </c>
      <c r="AB33" s="3">
        <f t="shared" si="2"/>
        <v>0</v>
      </c>
      <c r="AC33" s="3">
        <f t="shared" si="3"/>
        <v>1</v>
      </c>
      <c r="AD33" s="3">
        <f t="shared" si="4"/>
        <v>1</v>
      </c>
      <c r="AE33" s="3">
        <f t="shared" si="5"/>
        <v>0</v>
      </c>
      <c r="AF33" s="3">
        <f t="shared" si="6"/>
        <v>0</v>
      </c>
      <c r="AG33" s="3">
        <f t="shared" si="7"/>
        <v>0</v>
      </c>
      <c r="AH33" s="3">
        <f t="shared" si="8"/>
        <v>1</v>
      </c>
      <c r="AI33" s="3">
        <f t="shared" si="9"/>
        <v>0</v>
      </c>
      <c r="AJ33" s="3">
        <f t="shared" si="10"/>
        <v>0</v>
      </c>
      <c r="AK33" s="3">
        <f t="shared" si="11"/>
        <v>0</v>
      </c>
      <c r="AL33" s="3">
        <f t="shared" si="12"/>
        <v>0</v>
      </c>
      <c r="AM33" s="3">
        <f t="shared" si="13"/>
        <v>1</v>
      </c>
      <c r="AN33" s="3">
        <f t="shared" si="14"/>
        <v>0</v>
      </c>
      <c r="AO33" s="3">
        <f t="shared" si="15"/>
        <v>0</v>
      </c>
      <c r="AP33" s="3">
        <f t="shared" si="16"/>
        <v>0</v>
      </c>
      <c r="AQ33" s="3">
        <f t="shared" si="17"/>
        <v>1</v>
      </c>
      <c r="AR33" s="3">
        <f t="shared" si="18"/>
        <v>0</v>
      </c>
      <c r="AS33" s="3">
        <f t="shared" si="19"/>
        <v>1</v>
      </c>
      <c r="AT33" s="3">
        <f t="shared" si="20"/>
        <v>0</v>
      </c>
      <c r="AU33" s="3">
        <f t="shared" si="21"/>
        <v>0</v>
      </c>
      <c r="AW33" s="3" t="e">
        <f t="shared" si="22"/>
        <v>#N/A</v>
      </c>
      <c r="AX33" s="3" t="e">
        <f t="shared" si="23"/>
        <v>#N/A</v>
      </c>
    </row>
    <row r="34" spans="1:50" x14ac:dyDescent="0.25">
      <c r="A34" s="8" t="s">
        <v>57</v>
      </c>
      <c r="B34" s="4">
        <f t="shared" si="0"/>
        <v>7</v>
      </c>
      <c r="C34" s="5">
        <f t="shared" si="1"/>
        <v>1</v>
      </c>
      <c r="D34" s="28" t="s">
        <v>143</v>
      </c>
      <c r="E34" s="4" t="s">
        <v>179</v>
      </c>
      <c r="F34" s="4" t="s">
        <v>145</v>
      </c>
      <c r="G34" s="4" t="s">
        <v>146</v>
      </c>
      <c r="H34" s="4" t="s">
        <v>172</v>
      </c>
      <c r="I34" s="4" t="s">
        <v>148</v>
      </c>
      <c r="J34" s="4" t="s">
        <v>149</v>
      </c>
      <c r="K34" s="4" t="s">
        <v>150</v>
      </c>
      <c r="L34" s="4" t="s">
        <v>151</v>
      </c>
      <c r="M34" s="4" t="s">
        <v>152</v>
      </c>
      <c r="N34" s="4" t="s">
        <v>153</v>
      </c>
      <c r="O34" s="4" t="s">
        <v>110</v>
      </c>
      <c r="P34" s="4" t="s">
        <v>175</v>
      </c>
      <c r="Q34" s="4" t="s">
        <v>155</v>
      </c>
      <c r="R34" s="4" t="s">
        <v>156</v>
      </c>
      <c r="S34" s="4" t="s">
        <v>164</v>
      </c>
      <c r="T34" s="4" t="s">
        <v>165</v>
      </c>
      <c r="U34" s="4" t="s">
        <v>159</v>
      </c>
      <c r="V34" s="4" t="s">
        <v>160</v>
      </c>
      <c r="W34" s="4" t="s">
        <v>168</v>
      </c>
      <c r="Y34" s="40" t="s">
        <v>155</v>
      </c>
      <c r="Z34" s="4" t="s">
        <v>165</v>
      </c>
      <c r="AB34" s="3">
        <f t="shared" si="2"/>
        <v>1</v>
      </c>
      <c r="AC34" s="3">
        <f t="shared" si="3"/>
        <v>1</v>
      </c>
      <c r="AD34" s="3">
        <f t="shared" si="4"/>
        <v>1</v>
      </c>
      <c r="AE34" s="3">
        <f t="shared" si="5"/>
        <v>0</v>
      </c>
      <c r="AF34" s="3">
        <f t="shared" si="6"/>
        <v>1</v>
      </c>
      <c r="AG34" s="3">
        <f t="shared" si="7"/>
        <v>0</v>
      </c>
      <c r="AH34" s="3">
        <f t="shared" si="8"/>
        <v>0</v>
      </c>
      <c r="AI34" s="3">
        <f t="shared" si="9"/>
        <v>0</v>
      </c>
      <c r="AJ34" s="3">
        <f t="shared" si="10"/>
        <v>0</v>
      </c>
      <c r="AK34" s="3">
        <f t="shared" si="11"/>
        <v>0</v>
      </c>
      <c r="AL34" s="3">
        <f t="shared" si="12"/>
        <v>0</v>
      </c>
      <c r="AM34" s="3">
        <f t="shared" si="13"/>
        <v>0</v>
      </c>
      <c r="AN34" s="3">
        <f t="shared" si="14"/>
        <v>0</v>
      </c>
      <c r="AO34" s="3">
        <f t="shared" si="15"/>
        <v>0</v>
      </c>
      <c r="AP34" s="3">
        <f t="shared" si="16"/>
        <v>1</v>
      </c>
      <c r="AQ34" s="3">
        <f t="shared" si="17"/>
        <v>0</v>
      </c>
      <c r="AR34" s="3">
        <f t="shared" si="18"/>
        <v>1</v>
      </c>
      <c r="AS34" s="3">
        <f t="shared" si="19"/>
        <v>1</v>
      </c>
      <c r="AT34" s="3">
        <f t="shared" si="20"/>
        <v>0</v>
      </c>
      <c r="AU34" s="3">
        <f t="shared" si="21"/>
        <v>0</v>
      </c>
      <c r="AW34" s="3" t="e">
        <f t="shared" si="22"/>
        <v>#N/A</v>
      </c>
      <c r="AX34" s="3">
        <f t="shared" si="23"/>
        <v>1</v>
      </c>
    </row>
    <row r="35" spans="1:50" x14ac:dyDescent="0.25">
      <c r="A35" s="8" t="s">
        <v>88</v>
      </c>
      <c r="B35" s="4">
        <f t="shared" si="0"/>
        <v>6</v>
      </c>
      <c r="C35" s="5">
        <f t="shared" si="1"/>
        <v>1</v>
      </c>
      <c r="D35" s="28" t="s">
        <v>143</v>
      </c>
      <c r="E35" s="4" t="s">
        <v>144</v>
      </c>
      <c r="F35" s="4" t="s">
        <v>145</v>
      </c>
      <c r="G35" s="4" t="s">
        <v>146</v>
      </c>
      <c r="H35" s="4" t="s">
        <v>147</v>
      </c>
      <c r="I35" s="4" t="s">
        <v>148</v>
      </c>
      <c r="J35" s="4" t="s">
        <v>149</v>
      </c>
      <c r="K35" s="4" t="s">
        <v>150</v>
      </c>
      <c r="L35" s="4" t="s">
        <v>151</v>
      </c>
      <c r="M35" s="4" t="s">
        <v>152</v>
      </c>
      <c r="N35" s="4" t="s">
        <v>177</v>
      </c>
      <c r="O35" s="4" t="s">
        <v>110</v>
      </c>
      <c r="P35" s="4" t="s">
        <v>154</v>
      </c>
      <c r="Q35" s="4" t="s">
        <v>155</v>
      </c>
      <c r="R35" s="4" t="s">
        <v>156</v>
      </c>
      <c r="S35" s="4" t="s">
        <v>157</v>
      </c>
      <c r="T35" s="4" t="s">
        <v>158</v>
      </c>
      <c r="U35" s="4" t="s">
        <v>166</v>
      </c>
      <c r="V35" s="4" t="s">
        <v>160</v>
      </c>
      <c r="W35" s="4" t="s">
        <v>168</v>
      </c>
      <c r="Y35" s="4" t="s">
        <v>157</v>
      </c>
      <c r="Z35" s="40" t="s">
        <v>147</v>
      </c>
      <c r="AB35" s="3">
        <f t="shared" si="2"/>
        <v>1</v>
      </c>
      <c r="AC35" s="3">
        <f t="shared" si="3"/>
        <v>0</v>
      </c>
      <c r="AD35" s="3">
        <f t="shared" si="4"/>
        <v>1</v>
      </c>
      <c r="AE35" s="3">
        <f t="shared" si="5"/>
        <v>0</v>
      </c>
      <c r="AF35" s="3">
        <f t="shared" si="6"/>
        <v>0</v>
      </c>
      <c r="AG35" s="3">
        <f t="shared" si="7"/>
        <v>0</v>
      </c>
      <c r="AH35" s="3">
        <f t="shared" si="8"/>
        <v>0</v>
      </c>
      <c r="AI35" s="3">
        <f t="shared" si="9"/>
        <v>0</v>
      </c>
      <c r="AJ35" s="3">
        <f t="shared" si="10"/>
        <v>0</v>
      </c>
      <c r="AK35" s="3">
        <f t="shared" si="11"/>
        <v>0</v>
      </c>
      <c r="AL35" s="3">
        <f t="shared" si="12"/>
        <v>1</v>
      </c>
      <c r="AM35" s="3">
        <f t="shared" si="13"/>
        <v>0</v>
      </c>
      <c r="AN35" s="3">
        <f t="shared" si="14"/>
        <v>1</v>
      </c>
      <c r="AO35" s="3">
        <f t="shared" si="15"/>
        <v>0</v>
      </c>
      <c r="AP35" s="3">
        <f t="shared" si="16"/>
        <v>1</v>
      </c>
      <c r="AQ35" s="3">
        <f t="shared" si="17"/>
        <v>1</v>
      </c>
      <c r="AR35" s="3">
        <f t="shared" si="18"/>
        <v>0</v>
      </c>
      <c r="AS35" s="3">
        <f t="shared" si="19"/>
        <v>0</v>
      </c>
      <c r="AT35" s="3">
        <f t="shared" si="20"/>
        <v>0</v>
      </c>
      <c r="AU35" s="3">
        <f t="shared" si="21"/>
        <v>0</v>
      </c>
      <c r="AW35" s="3">
        <f t="shared" si="22"/>
        <v>1</v>
      </c>
      <c r="AX35" s="3" t="e">
        <f t="shared" si="23"/>
        <v>#N/A</v>
      </c>
    </row>
    <row r="36" spans="1:50" x14ac:dyDescent="0.25">
      <c r="A36" s="8" t="s">
        <v>97</v>
      </c>
      <c r="B36" s="4">
        <f t="shared" si="0"/>
        <v>7</v>
      </c>
      <c r="C36" s="5">
        <f t="shared" si="1"/>
        <v>0</v>
      </c>
      <c r="D36" s="28" t="s">
        <v>170</v>
      </c>
      <c r="E36" s="4" t="s">
        <v>144</v>
      </c>
      <c r="F36" s="4" t="s">
        <v>169</v>
      </c>
      <c r="G36" s="4" t="s">
        <v>146</v>
      </c>
      <c r="H36" s="4" t="s">
        <v>172</v>
      </c>
      <c r="I36" s="4" t="s">
        <v>178</v>
      </c>
      <c r="J36" s="4" t="s">
        <v>149</v>
      </c>
      <c r="K36" s="4" t="s">
        <v>162</v>
      </c>
      <c r="L36" s="4" t="s">
        <v>151</v>
      </c>
      <c r="M36" s="4" t="s">
        <v>152</v>
      </c>
      <c r="N36" s="4" t="s">
        <v>153</v>
      </c>
      <c r="O36" s="4" t="s">
        <v>110</v>
      </c>
      <c r="P36" s="4" t="s">
        <v>154</v>
      </c>
      <c r="Q36" s="4" t="s">
        <v>155</v>
      </c>
      <c r="R36" s="4" t="s">
        <v>156</v>
      </c>
      <c r="S36" s="4" t="s">
        <v>157</v>
      </c>
      <c r="T36" s="4" t="s">
        <v>158</v>
      </c>
      <c r="U36" s="4" t="s">
        <v>159</v>
      </c>
      <c r="V36" s="4" t="s">
        <v>160</v>
      </c>
      <c r="W36" s="4" t="s">
        <v>168</v>
      </c>
      <c r="Y36" s="40" t="s">
        <v>151</v>
      </c>
      <c r="Z36" s="40" t="s">
        <v>169</v>
      </c>
      <c r="AB36" s="3">
        <f t="shared" si="2"/>
        <v>0</v>
      </c>
      <c r="AC36" s="3">
        <f t="shared" si="3"/>
        <v>0</v>
      </c>
      <c r="AD36" s="3">
        <f t="shared" si="4"/>
        <v>0</v>
      </c>
      <c r="AE36" s="3">
        <f t="shared" si="5"/>
        <v>0</v>
      </c>
      <c r="AF36" s="3">
        <f t="shared" si="6"/>
        <v>1</v>
      </c>
      <c r="AG36" s="3">
        <f t="shared" si="7"/>
        <v>1</v>
      </c>
      <c r="AH36" s="3">
        <f t="shared" si="8"/>
        <v>0</v>
      </c>
      <c r="AI36" s="3">
        <f t="shared" si="9"/>
        <v>1</v>
      </c>
      <c r="AJ36" s="3">
        <f t="shared" si="10"/>
        <v>0</v>
      </c>
      <c r="AK36" s="3">
        <f t="shared" si="11"/>
        <v>0</v>
      </c>
      <c r="AL36" s="3">
        <f t="shared" si="12"/>
        <v>0</v>
      </c>
      <c r="AM36" s="3">
        <f t="shared" si="13"/>
        <v>0</v>
      </c>
      <c r="AN36" s="3">
        <f t="shared" si="14"/>
        <v>1</v>
      </c>
      <c r="AO36" s="3">
        <f t="shared" si="15"/>
        <v>0</v>
      </c>
      <c r="AP36" s="3">
        <f t="shared" si="16"/>
        <v>1</v>
      </c>
      <c r="AQ36" s="3">
        <f t="shared" si="17"/>
        <v>1</v>
      </c>
      <c r="AR36" s="3">
        <f t="shared" si="18"/>
        <v>0</v>
      </c>
      <c r="AS36" s="3">
        <f t="shared" si="19"/>
        <v>1</v>
      </c>
      <c r="AT36" s="3">
        <f t="shared" si="20"/>
        <v>0</v>
      </c>
      <c r="AU36" s="3">
        <f t="shared" si="21"/>
        <v>0</v>
      </c>
      <c r="AW36" s="3" t="e">
        <f t="shared" si="22"/>
        <v>#N/A</v>
      </c>
      <c r="AX36" s="3" t="e">
        <f t="shared" si="23"/>
        <v>#N/A</v>
      </c>
    </row>
    <row r="37" spans="1:50" x14ac:dyDescent="0.25">
      <c r="A37" s="8" t="s">
        <v>138</v>
      </c>
      <c r="B37" s="4">
        <f t="shared" si="0"/>
        <v>11</v>
      </c>
      <c r="C37" s="5">
        <f t="shared" si="1"/>
        <v>1</v>
      </c>
      <c r="D37" s="28" t="s">
        <v>143</v>
      </c>
      <c r="E37" s="4" t="s">
        <v>144</v>
      </c>
      <c r="F37" s="4" t="s">
        <v>169</v>
      </c>
      <c r="G37" s="4" t="s">
        <v>171</v>
      </c>
      <c r="H37" s="4" t="s">
        <v>147</v>
      </c>
      <c r="I37" s="4" t="s">
        <v>178</v>
      </c>
      <c r="J37" s="4" t="s">
        <v>149</v>
      </c>
      <c r="K37" s="4" t="s">
        <v>150</v>
      </c>
      <c r="L37" s="4" t="s">
        <v>163</v>
      </c>
      <c r="M37" s="4" t="s">
        <v>152</v>
      </c>
      <c r="N37" s="4" t="s">
        <v>177</v>
      </c>
      <c r="O37" s="4" t="s">
        <v>110</v>
      </c>
      <c r="P37" s="4" t="s">
        <v>154</v>
      </c>
      <c r="Q37" s="4" t="s">
        <v>155</v>
      </c>
      <c r="R37" s="4" t="s">
        <v>156</v>
      </c>
      <c r="S37" s="4" t="s">
        <v>157</v>
      </c>
      <c r="T37" s="4" t="s">
        <v>158</v>
      </c>
      <c r="U37" s="4" t="s">
        <v>159</v>
      </c>
      <c r="V37" s="4" t="s">
        <v>167</v>
      </c>
      <c r="W37" s="4" t="s">
        <v>161</v>
      </c>
      <c r="Y37" s="4" t="s">
        <v>157</v>
      </c>
      <c r="Z37" s="40" t="s">
        <v>155</v>
      </c>
      <c r="AB37" s="3">
        <f t="shared" si="2"/>
        <v>1</v>
      </c>
      <c r="AC37" s="3">
        <f t="shared" si="3"/>
        <v>0</v>
      </c>
      <c r="AD37" s="3">
        <f t="shared" si="4"/>
        <v>0</v>
      </c>
      <c r="AE37" s="3">
        <f t="shared" si="5"/>
        <v>1</v>
      </c>
      <c r="AF37" s="3">
        <f t="shared" si="6"/>
        <v>0</v>
      </c>
      <c r="AG37" s="3">
        <f t="shared" si="7"/>
        <v>1</v>
      </c>
      <c r="AH37" s="3">
        <f t="shared" si="8"/>
        <v>0</v>
      </c>
      <c r="AI37" s="3">
        <f t="shared" si="9"/>
        <v>0</v>
      </c>
      <c r="AJ37" s="3">
        <f t="shared" si="10"/>
        <v>1</v>
      </c>
      <c r="AK37" s="3">
        <f t="shared" si="11"/>
        <v>0</v>
      </c>
      <c r="AL37" s="3">
        <f t="shared" si="12"/>
        <v>1</v>
      </c>
      <c r="AM37" s="3">
        <f t="shared" si="13"/>
        <v>0</v>
      </c>
      <c r="AN37" s="3">
        <f t="shared" si="14"/>
        <v>1</v>
      </c>
      <c r="AO37" s="3">
        <f t="shared" si="15"/>
        <v>0</v>
      </c>
      <c r="AP37" s="3">
        <f t="shared" si="16"/>
        <v>1</v>
      </c>
      <c r="AQ37" s="3">
        <f t="shared" si="17"/>
        <v>1</v>
      </c>
      <c r="AR37" s="3">
        <f t="shared" si="18"/>
        <v>0</v>
      </c>
      <c r="AS37" s="3">
        <f t="shared" si="19"/>
        <v>1</v>
      </c>
      <c r="AT37" s="3">
        <f t="shared" si="20"/>
        <v>1</v>
      </c>
      <c r="AU37" s="3">
        <f t="shared" si="21"/>
        <v>1</v>
      </c>
      <c r="AW37" s="3">
        <f t="shared" si="22"/>
        <v>1</v>
      </c>
      <c r="AX37" s="3" t="e">
        <f t="shared" si="23"/>
        <v>#N/A</v>
      </c>
    </row>
    <row r="38" spans="1:50" x14ac:dyDescent="0.25">
      <c r="A38" s="8" t="s">
        <v>59</v>
      </c>
      <c r="B38" s="4">
        <f t="shared" si="0"/>
        <v>7</v>
      </c>
      <c r="C38" s="5">
        <f t="shared" si="1"/>
        <v>0</v>
      </c>
      <c r="D38" s="28" t="s">
        <v>170</v>
      </c>
      <c r="E38" s="4" t="s">
        <v>144</v>
      </c>
      <c r="F38" s="4" t="s">
        <v>145</v>
      </c>
      <c r="G38" s="4" t="s">
        <v>146</v>
      </c>
      <c r="H38" s="4" t="s">
        <v>147</v>
      </c>
      <c r="I38" s="4" t="s">
        <v>148</v>
      </c>
      <c r="J38" s="4" t="s">
        <v>149</v>
      </c>
      <c r="K38" s="4" t="s">
        <v>162</v>
      </c>
      <c r="L38" s="4" t="s">
        <v>151</v>
      </c>
      <c r="M38" s="4" t="s">
        <v>152</v>
      </c>
      <c r="N38" s="4" t="s">
        <v>153</v>
      </c>
      <c r="O38" s="4" t="s">
        <v>110</v>
      </c>
      <c r="P38" s="4" t="s">
        <v>154</v>
      </c>
      <c r="Q38" s="4" t="s">
        <v>155</v>
      </c>
      <c r="R38" s="4" t="s">
        <v>156</v>
      </c>
      <c r="S38" s="4" t="s">
        <v>157</v>
      </c>
      <c r="T38" s="4" t="s">
        <v>158</v>
      </c>
      <c r="U38" s="4" t="s">
        <v>159</v>
      </c>
      <c r="V38" s="4" t="s">
        <v>160</v>
      </c>
      <c r="W38" s="4" t="s">
        <v>161</v>
      </c>
      <c r="Y38" s="40" t="s">
        <v>146</v>
      </c>
      <c r="Z38" s="40" t="s">
        <v>147</v>
      </c>
      <c r="AB38" s="3">
        <f t="shared" si="2"/>
        <v>0</v>
      </c>
      <c r="AC38" s="3">
        <f t="shared" si="3"/>
        <v>0</v>
      </c>
      <c r="AD38" s="3">
        <f t="shared" si="4"/>
        <v>1</v>
      </c>
      <c r="AE38" s="3">
        <f t="shared" si="5"/>
        <v>0</v>
      </c>
      <c r="AF38" s="3">
        <f t="shared" si="6"/>
        <v>0</v>
      </c>
      <c r="AG38" s="3">
        <f t="shared" si="7"/>
        <v>0</v>
      </c>
      <c r="AH38" s="3">
        <f t="shared" si="8"/>
        <v>0</v>
      </c>
      <c r="AI38" s="3">
        <f t="shared" si="9"/>
        <v>1</v>
      </c>
      <c r="AJ38" s="3">
        <f t="shared" si="10"/>
        <v>0</v>
      </c>
      <c r="AK38" s="3">
        <f t="shared" si="11"/>
        <v>0</v>
      </c>
      <c r="AL38" s="3">
        <f t="shared" si="12"/>
        <v>0</v>
      </c>
      <c r="AM38" s="3">
        <f t="shared" si="13"/>
        <v>0</v>
      </c>
      <c r="AN38" s="3">
        <f t="shared" si="14"/>
        <v>1</v>
      </c>
      <c r="AO38" s="3">
        <f t="shared" si="15"/>
        <v>0</v>
      </c>
      <c r="AP38" s="3">
        <f t="shared" si="16"/>
        <v>1</v>
      </c>
      <c r="AQ38" s="3">
        <f t="shared" si="17"/>
        <v>1</v>
      </c>
      <c r="AR38" s="3">
        <f t="shared" si="18"/>
        <v>0</v>
      </c>
      <c r="AS38" s="3">
        <f t="shared" si="19"/>
        <v>1</v>
      </c>
      <c r="AT38" s="3">
        <f t="shared" si="20"/>
        <v>0</v>
      </c>
      <c r="AU38" s="3">
        <f t="shared" si="21"/>
        <v>1</v>
      </c>
      <c r="AW38" s="3" t="e">
        <f t="shared" si="22"/>
        <v>#N/A</v>
      </c>
      <c r="AX38" s="3" t="e">
        <f t="shared" si="23"/>
        <v>#N/A</v>
      </c>
    </row>
    <row r="39" spans="1:50" x14ac:dyDescent="0.25">
      <c r="A39" s="8" t="s">
        <v>77</v>
      </c>
      <c r="B39" s="4">
        <f t="shared" si="0"/>
        <v>8</v>
      </c>
      <c r="C39" s="5">
        <f t="shared" si="1"/>
        <v>1</v>
      </c>
      <c r="D39" s="28" t="s">
        <v>143</v>
      </c>
      <c r="E39" s="4" t="s">
        <v>179</v>
      </c>
      <c r="F39" s="4" t="s">
        <v>145</v>
      </c>
      <c r="G39" s="4" t="s">
        <v>146</v>
      </c>
      <c r="H39" s="4" t="s">
        <v>147</v>
      </c>
      <c r="I39" s="4" t="s">
        <v>178</v>
      </c>
      <c r="J39" s="4" t="s">
        <v>180</v>
      </c>
      <c r="K39" s="4" t="s">
        <v>150</v>
      </c>
      <c r="L39" s="4" t="s">
        <v>151</v>
      </c>
      <c r="M39" s="4" t="s">
        <v>152</v>
      </c>
      <c r="N39" s="4" t="s">
        <v>153</v>
      </c>
      <c r="O39" s="4" t="s">
        <v>110</v>
      </c>
      <c r="P39" s="4" t="s">
        <v>175</v>
      </c>
      <c r="Q39" s="4" t="s">
        <v>155</v>
      </c>
      <c r="R39" s="4" t="s">
        <v>156</v>
      </c>
      <c r="S39" s="4" t="s">
        <v>157</v>
      </c>
      <c r="T39" s="4" t="s">
        <v>158</v>
      </c>
      <c r="U39" s="4" t="s">
        <v>166</v>
      </c>
      <c r="V39" s="4" t="s">
        <v>160</v>
      </c>
      <c r="W39" s="4" t="s">
        <v>161</v>
      </c>
      <c r="Y39" s="4" t="s">
        <v>161</v>
      </c>
      <c r="Z39" s="40" t="s">
        <v>147</v>
      </c>
      <c r="AB39" s="3">
        <f t="shared" si="2"/>
        <v>1</v>
      </c>
      <c r="AC39" s="3">
        <f t="shared" si="3"/>
        <v>1</v>
      </c>
      <c r="AD39" s="3">
        <f t="shared" si="4"/>
        <v>1</v>
      </c>
      <c r="AE39" s="3">
        <f t="shared" si="5"/>
        <v>0</v>
      </c>
      <c r="AF39" s="3">
        <f t="shared" si="6"/>
        <v>0</v>
      </c>
      <c r="AG39" s="3">
        <f t="shared" si="7"/>
        <v>1</v>
      </c>
      <c r="AH39" s="3">
        <f t="shared" si="8"/>
        <v>1</v>
      </c>
      <c r="AI39" s="3">
        <f t="shared" si="9"/>
        <v>0</v>
      </c>
      <c r="AJ39" s="3">
        <f t="shared" si="10"/>
        <v>0</v>
      </c>
      <c r="AK39" s="3">
        <f t="shared" si="11"/>
        <v>0</v>
      </c>
      <c r="AL39" s="3">
        <f t="shared" si="12"/>
        <v>0</v>
      </c>
      <c r="AM39" s="3">
        <f t="shared" si="13"/>
        <v>0</v>
      </c>
      <c r="AN39" s="3">
        <f t="shared" si="14"/>
        <v>0</v>
      </c>
      <c r="AO39" s="3">
        <f t="shared" si="15"/>
        <v>0</v>
      </c>
      <c r="AP39" s="3">
        <f t="shared" si="16"/>
        <v>1</v>
      </c>
      <c r="AQ39" s="3">
        <f t="shared" si="17"/>
        <v>1</v>
      </c>
      <c r="AR39" s="3">
        <f t="shared" si="18"/>
        <v>0</v>
      </c>
      <c r="AS39" s="3">
        <f t="shared" si="19"/>
        <v>0</v>
      </c>
      <c r="AT39" s="3">
        <f t="shared" si="20"/>
        <v>0</v>
      </c>
      <c r="AU39" s="3">
        <f t="shared" si="21"/>
        <v>1</v>
      </c>
      <c r="AW39" s="3">
        <f t="shared" si="22"/>
        <v>1</v>
      </c>
      <c r="AX39" s="3" t="e">
        <f t="shared" si="23"/>
        <v>#N/A</v>
      </c>
    </row>
    <row r="40" spans="1:50" ht="15.75" thickBot="1" x14ac:dyDescent="0.3">
      <c r="A40" s="29" t="s">
        <v>55</v>
      </c>
      <c r="B40" s="6">
        <f t="shared" si="0"/>
        <v>7</v>
      </c>
      <c r="C40" s="7">
        <f t="shared" si="1"/>
        <v>0</v>
      </c>
      <c r="D40" s="28" t="str">
        <f>IF(D50&gt;0.5, D46, D47)</f>
        <v>TEX (-7.5)</v>
      </c>
      <c r="E40" s="4" t="str">
        <f t="shared" ref="E40:W40" si="24">IF(E50&gt;0.5, E46, E47)</f>
        <v>PSU (-34.5)</v>
      </c>
      <c r="F40" s="4" t="str">
        <f t="shared" si="24"/>
        <v>OKST (-7.5)</v>
      </c>
      <c r="G40" s="4" t="str">
        <f t="shared" si="24"/>
        <v>KSU (-10)</v>
      </c>
      <c r="H40" s="4" t="str">
        <f t="shared" si="24"/>
        <v>GT (-3)</v>
      </c>
      <c r="I40" s="4" t="str">
        <f t="shared" si="24"/>
        <v>CIN (-2)</v>
      </c>
      <c r="J40" s="4" t="str">
        <f t="shared" si="24"/>
        <v>ND (-28.5)</v>
      </c>
      <c r="K40" s="4" t="str">
        <f t="shared" si="24"/>
        <v>UTAH (-14)</v>
      </c>
      <c r="L40" s="4" t="str">
        <f t="shared" si="24"/>
        <v>IOWA (-2.5)</v>
      </c>
      <c r="M40" s="4" t="str">
        <f t="shared" si="24"/>
        <v>AUB (-13)</v>
      </c>
      <c r="N40" s="4" t="str">
        <f t="shared" si="24"/>
        <v>UK (-10)</v>
      </c>
      <c r="O40" s="4" t="str">
        <f t="shared" si="24"/>
        <v>ALA (-31)</v>
      </c>
      <c r="P40" s="4" t="str">
        <f t="shared" si="24"/>
        <v>MIZ (-34.5)</v>
      </c>
      <c r="Q40" s="4" t="str">
        <f t="shared" si="24"/>
        <v>KU (-5)</v>
      </c>
      <c r="R40" s="4" t="str">
        <f t="shared" si="24"/>
        <v>OSU (-38.5)</v>
      </c>
      <c r="S40" s="4" t="str">
        <f t="shared" si="24"/>
        <v>TENN (-8)</v>
      </c>
      <c r="T40" s="4" t="str">
        <f t="shared" si="24"/>
        <v>OU (-30)</v>
      </c>
      <c r="U40" s="4" t="str">
        <f t="shared" si="24"/>
        <v>CLEM (-17.5)</v>
      </c>
      <c r="V40" s="4" t="str">
        <f t="shared" si="24"/>
        <v>ORE (-19)</v>
      </c>
      <c r="W40" s="4" t="str">
        <f t="shared" si="24"/>
        <v>WSU (-2)</v>
      </c>
      <c r="Y40" s="40" t="s">
        <v>155</v>
      </c>
      <c r="Z40" s="40" t="s">
        <v>151</v>
      </c>
      <c r="AB40" s="3">
        <f t="shared" si="2"/>
        <v>1</v>
      </c>
      <c r="AC40" s="3">
        <f t="shared" si="3"/>
        <v>0</v>
      </c>
      <c r="AD40" s="3">
        <f t="shared" si="4"/>
        <v>1</v>
      </c>
      <c r="AE40" s="3">
        <f t="shared" si="5"/>
        <v>0</v>
      </c>
      <c r="AF40" s="3">
        <f t="shared" si="6"/>
        <v>0</v>
      </c>
      <c r="AG40" s="3">
        <f t="shared" si="7"/>
        <v>0</v>
      </c>
      <c r="AH40" s="3">
        <f t="shared" si="8"/>
        <v>0</v>
      </c>
      <c r="AI40" s="3">
        <f t="shared" si="9"/>
        <v>0</v>
      </c>
      <c r="AJ40" s="3">
        <f t="shared" si="10"/>
        <v>0</v>
      </c>
      <c r="AK40" s="3">
        <f t="shared" si="11"/>
        <v>0</v>
      </c>
      <c r="AL40" s="3">
        <f t="shared" si="12"/>
        <v>0</v>
      </c>
      <c r="AM40" s="3">
        <f t="shared" si="13"/>
        <v>0</v>
      </c>
      <c r="AN40" s="3">
        <f t="shared" si="14"/>
        <v>1</v>
      </c>
      <c r="AO40" s="3">
        <f t="shared" si="15"/>
        <v>0</v>
      </c>
      <c r="AP40" s="3">
        <f t="shared" si="16"/>
        <v>1</v>
      </c>
      <c r="AQ40" s="3">
        <f t="shared" si="17"/>
        <v>1</v>
      </c>
      <c r="AR40" s="3">
        <f t="shared" si="18"/>
        <v>0</v>
      </c>
      <c r="AS40" s="3">
        <f t="shared" si="19"/>
        <v>1</v>
      </c>
      <c r="AT40" s="3">
        <f t="shared" si="20"/>
        <v>0</v>
      </c>
      <c r="AU40" s="3">
        <f t="shared" si="21"/>
        <v>1</v>
      </c>
      <c r="AW40" s="3" t="e">
        <f t="shared" si="22"/>
        <v>#N/A</v>
      </c>
      <c r="AX40" s="3" t="e">
        <f t="shared" si="23"/>
        <v>#N/A</v>
      </c>
    </row>
    <row r="41" spans="1:50" x14ac:dyDescent="0.25">
      <c r="A41" s="3" t="s">
        <v>141</v>
      </c>
    </row>
    <row r="42" spans="1:50" x14ac:dyDescent="0.25">
      <c r="D42" s="4" t="s">
        <v>143</v>
      </c>
      <c r="E42" s="4" t="s">
        <v>179</v>
      </c>
      <c r="F42" s="4" t="s">
        <v>145</v>
      </c>
      <c r="G42" s="4" t="s">
        <v>171</v>
      </c>
      <c r="H42" s="4" t="s">
        <v>172</v>
      </c>
      <c r="I42" s="4" t="s">
        <v>178</v>
      </c>
      <c r="J42" s="4" t="s">
        <v>180</v>
      </c>
      <c r="K42" s="4" t="s">
        <v>162</v>
      </c>
      <c r="L42" s="4" t="s">
        <v>163</v>
      </c>
      <c r="M42" s="4" t="s">
        <v>173</v>
      </c>
      <c r="N42" s="4" t="s">
        <v>177</v>
      </c>
      <c r="O42" s="4" t="s">
        <v>174</v>
      </c>
      <c r="P42" s="4" t="s">
        <v>154</v>
      </c>
      <c r="Q42" s="4" t="s">
        <v>176</v>
      </c>
      <c r="R42" s="4" t="s">
        <v>156</v>
      </c>
      <c r="S42" s="4" t="s">
        <v>157</v>
      </c>
      <c r="T42" s="4" t="s">
        <v>165</v>
      </c>
      <c r="U42" s="4" t="s">
        <v>159</v>
      </c>
      <c r="V42" s="4" t="s">
        <v>167</v>
      </c>
      <c r="W42" s="4" t="s">
        <v>161</v>
      </c>
    </row>
    <row r="43" spans="1:50" x14ac:dyDescent="0.25">
      <c r="A43"/>
      <c r="D43" s="3">
        <v>1</v>
      </c>
      <c r="E43" s="3">
        <v>1</v>
      </c>
      <c r="F43" s="3">
        <v>1</v>
      </c>
      <c r="G43" s="3">
        <v>1</v>
      </c>
      <c r="H43" s="3">
        <v>1</v>
      </c>
      <c r="I43" s="3">
        <v>1</v>
      </c>
      <c r="J43" s="3">
        <v>1</v>
      </c>
      <c r="K43" s="3">
        <v>1</v>
      </c>
      <c r="L43" s="3">
        <v>1</v>
      </c>
      <c r="M43" s="3">
        <v>1</v>
      </c>
      <c r="N43" s="3">
        <v>1</v>
      </c>
      <c r="O43" s="3">
        <v>1</v>
      </c>
      <c r="P43" s="3">
        <v>1</v>
      </c>
      <c r="Q43" s="3">
        <v>1</v>
      </c>
      <c r="R43" s="3">
        <v>1</v>
      </c>
      <c r="S43" s="3">
        <v>1</v>
      </c>
      <c r="T43" s="3">
        <v>1</v>
      </c>
      <c r="U43" s="3">
        <v>1</v>
      </c>
      <c r="V43" s="3">
        <v>1</v>
      </c>
      <c r="W43" s="3">
        <v>1</v>
      </c>
    </row>
    <row r="45" spans="1:50" s="35" customFormat="1" x14ac:dyDescent="0.25">
      <c r="A45" s="33" t="s">
        <v>91</v>
      </c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</row>
    <row r="46" spans="1:50" x14ac:dyDescent="0.25">
      <c r="A46" s="36" t="s">
        <v>92</v>
      </c>
      <c r="D46" s="3" t="s">
        <v>143</v>
      </c>
      <c r="E46" s="3" t="s">
        <v>144</v>
      </c>
      <c r="F46" s="3" t="s">
        <v>145</v>
      </c>
      <c r="G46" s="3" t="s">
        <v>146</v>
      </c>
      <c r="H46" s="3" t="s">
        <v>147</v>
      </c>
      <c r="I46" s="3" t="s">
        <v>148</v>
      </c>
      <c r="J46" s="3" t="s">
        <v>149</v>
      </c>
      <c r="K46" s="3" t="s">
        <v>150</v>
      </c>
      <c r="L46" s="3" t="s">
        <v>151</v>
      </c>
      <c r="M46" s="3" t="s">
        <v>152</v>
      </c>
      <c r="N46" s="3" t="s">
        <v>153</v>
      </c>
      <c r="O46" s="3" t="s">
        <v>110</v>
      </c>
      <c r="P46" s="3" t="s">
        <v>154</v>
      </c>
      <c r="Q46" s="3" t="s">
        <v>155</v>
      </c>
      <c r="R46" s="3" t="s">
        <v>156</v>
      </c>
      <c r="S46" s="3" t="s">
        <v>157</v>
      </c>
      <c r="T46" s="3" t="s">
        <v>158</v>
      </c>
      <c r="U46" s="3" t="s">
        <v>159</v>
      </c>
      <c r="V46" s="3" t="s">
        <v>160</v>
      </c>
      <c r="W46" s="3" t="s">
        <v>161</v>
      </c>
      <c r="AV46"/>
      <c r="AW46"/>
      <c r="AX46"/>
    </row>
    <row r="47" spans="1:50" x14ac:dyDescent="0.25">
      <c r="A47" s="36" t="s">
        <v>93</v>
      </c>
      <c r="D47" s="3" t="s">
        <v>170</v>
      </c>
      <c r="E47" s="3" t="s">
        <v>179</v>
      </c>
      <c r="F47" s="3" t="s">
        <v>169</v>
      </c>
      <c r="G47" s="3" t="s">
        <v>171</v>
      </c>
      <c r="H47" s="3" t="s">
        <v>172</v>
      </c>
      <c r="I47" s="3" t="s">
        <v>178</v>
      </c>
      <c r="J47" s="3" t="s">
        <v>180</v>
      </c>
      <c r="K47" s="3" t="s">
        <v>162</v>
      </c>
      <c r="L47" s="3" t="s">
        <v>163</v>
      </c>
      <c r="M47" s="3" t="s">
        <v>173</v>
      </c>
      <c r="N47" s="3" t="s">
        <v>177</v>
      </c>
      <c r="O47" s="3" t="s">
        <v>174</v>
      </c>
      <c r="P47" s="3" t="s">
        <v>175</v>
      </c>
      <c r="Q47" s="3" t="s">
        <v>176</v>
      </c>
      <c r="R47" s="3" t="s">
        <v>121</v>
      </c>
      <c r="S47" s="3" t="s">
        <v>164</v>
      </c>
      <c r="T47" s="3" t="s">
        <v>165</v>
      </c>
      <c r="U47" s="3" t="s">
        <v>166</v>
      </c>
      <c r="V47" s="3" t="s">
        <v>167</v>
      </c>
      <c r="W47" s="3" t="s">
        <v>168</v>
      </c>
      <c r="AV47"/>
      <c r="AW47"/>
      <c r="AX47"/>
    </row>
    <row r="48" spans="1:50" x14ac:dyDescent="0.25">
      <c r="A48" s="36" t="s">
        <v>94</v>
      </c>
      <c r="D48" s="3">
        <f t="shared" ref="D48:W48" si="25">COUNTIF(D3:D39,D46)</f>
        <v>22</v>
      </c>
      <c r="E48" s="3">
        <f t="shared" si="25"/>
        <v>29</v>
      </c>
      <c r="F48" s="3">
        <f t="shared" si="25"/>
        <v>31</v>
      </c>
      <c r="G48" s="3">
        <f t="shared" si="25"/>
        <v>31</v>
      </c>
      <c r="H48" s="3">
        <f t="shared" si="25"/>
        <v>32</v>
      </c>
      <c r="I48" s="3">
        <f t="shared" si="25"/>
        <v>28</v>
      </c>
      <c r="J48" s="3">
        <f t="shared" si="25"/>
        <v>27</v>
      </c>
      <c r="K48" s="3">
        <f t="shared" si="25"/>
        <v>32</v>
      </c>
      <c r="L48" s="3">
        <f t="shared" si="25"/>
        <v>31</v>
      </c>
      <c r="M48" s="3">
        <f t="shared" si="25"/>
        <v>28</v>
      </c>
      <c r="N48" s="3">
        <f t="shared" si="25"/>
        <v>29</v>
      </c>
      <c r="O48" s="3">
        <f t="shared" si="25"/>
        <v>31</v>
      </c>
      <c r="P48" s="3">
        <f t="shared" si="25"/>
        <v>27</v>
      </c>
      <c r="Q48" s="3">
        <f t="shared" si="25"/>
        <v>33</v>
      </c>
      <c r="R48" s="3">
        <f t="shared" si="25"/>
        <v>31</v>
      </c>
      <c r="S48" s="3">
        <f t="shared" si="25"/>
        <v>30</v>
      </c>
      <c r="T48" s="3">
        <f t="shared" si="25"/>
        <v>27</v>
      </c>
      <c r="U48" s="3">
        <f t="shared" si="25"/>
        <v>22</v>
      </c>
      <c r="V48" s="3">
        <f t="shared" si="25"/>
        <v>25</v>
      </c>
      <c r="W48" s="3">
        <f t="shared" si="25"/>
        <v>25</v>
      </c>
      <c r="AV48"/>
      <c r="AW48"/>
      <c r="AX48"/>
    </row>
    <row r="49" spans="1:50" x14ac:dyDescent="0.25">
      <c r="A49" s="36" t="s">
        <v>95</v>
      </c>
      <c r="D49" s="3">
        <f t="shared" ref="D49:W49" si="26">COUNTIF(D3:D39,D47)</f>
        <v>15</v>
      </c>
      <c r="E49" s="3">
        <f t="shared" si="26"/>
        <v>8</v>
      </c>
      <c r="F49" s="3">
        <f t="shared" si="26"/>
        <v>6</v>
      </c>
      <c r="G49" s="3">
        <f t="shared" si="26"/>
        <v>6</v>
      </c>
      <c r="H49" s="3">
        <f t="shared" si="26"/>
        <v>5</v>
      </c>
      <c r="I49" s="3">
        <f t="shared" si="26"/>
        <v>9</v>
      </c>
      <c r="J49" s="3">
        <f t="shared" si="26"/>
        <v>10</v>
      </c>
      <c r="K49" s="3">
        <f t="shared" si="26"/>
        <v>5</v>
      </c>
      <c r="L49" s="3">
        <f t="shared" si="26"/>
        <v>6</v>
      </c>
      <c r="M49" s="3">
        <f t="shared" si="26"/>
        <v>9</v>
      </c>
      <c r="N49" s="3">
        <f t="shared" si="26"/>
        <v>8</v>
      </c>
      <c r="O49" s="3">
        <f t="shared" si="26"/>
        <v>6</v>
      </c>
      <c r="P49" s="3">
        <f t="shared" si="26"/>
        <v>10</v>
      </c>
      <c r="Q49" s="3">
        <f t="shared" si="26"/>
        <v>4</v>
      </c>
      <c r="R49" s="3">
        <f t="shared" si="26"/>
        <v>6</v>
      </c>
      <c r="S49" s="3">
        <f t="shared" si="26"/>
        <v>7</v>
      </c>
      <c r="T49" s="3">
        <f t="shared" si="26"/>
        <v>10</v>
      </c>
      <c r="U49" s="3">
        <f t="shared" si="26"/>
        <v>15</v>
      </c>
      <c r="V49" s="3">
        <f t="shared" si="26"/>
        <v>12</v>
      </c>
      <c r="W49" s="3">
        <f t="shared" si="26"/>
        <v>12</v>
      </c>
      <c r="AV49"/>
      <c r="AW49"/>
      <c r="AX49"/>
    </row>
    <row r="50" spans="1:50" x14ac:dyDescent="0.25">
      <c r="A50" s="36" t="s">
        <v>96</v>
      </c>
      <c r="D50" s="37">
        <f>D48/SUM(D48:D49)</f>
        <v>0.59459459459459463</v>
      </c>
      <c r="E50" s="37">
        <f t="shared" ref="E50:W50" si="27">E48/SUM(E48:E49)</f>
        <v>0.78378378378378377</v>
      </c>
      <c r="F50" s="37">
        <f t="shared" si="27"/>
        <v>0.83783783783783783</v>
      </c>
      <c r="G50" s="37">
        <f t="shared" si="27"/>
        <v>0.83783783783783783</v>
      </c>
      <c r="H50" s="37">
        <f t="shared" si="27"/>
        <v>0.86486486486486491</v>
      </c>
      <c r="I50" s="37">
        <f t="shared" si="27"/>
        <v>0.7567567567567568</v>
      </c>
      <c r="J50" s="37">
        <f t="shared" si="27"/>
        <v>0.72972972972972971</v>
      </c>
      <c r="K50" s="37">
        <f t="shared" si="27"/>
        <v>0.86486486486486491</v>
      </c>
      <c r="L50" s="37">
        <f t="shared" si="27"/>
        <v>0.83783783783783783</v>
      </c>
      <c r="M50" s="37">
        <f t="shared" si="27"/>
        <v>0.7567567567567568</v>
      </c>
      <c r="N50" s="37">
        <f t="shared" si="27"/>
        <v>0.78378378378378377</v>
      </c>
      <c r="O50" s="37">
        <f t="shared" si="27"/>
        <v>0.83783783783783783</v>
      </c>
      <c r="P50" s="37">
        <f t="shared" si="27"/>
        <v>0.72972972972972971</v>
      </c>
      <c r="Q50" s="37">
        <f t="shared" si="27"/>
        <v>0.89189189189189189</v>
      </c>
      <c r="R50" s="37">
        <f t="shared" si="27"/>
        <v>0.83783783783783783</v>
      </c>
      <c r="S50" s="37">
        <f t="shared" si="27"/>
        <v>0.81081081081081086</v>
      </c>
      <c r="T50" s="37">
        <f t="shared" si="27"/>
        <v>0.72972972972972971</v>
      </c>
      <c r="U50" s="37">
        <f t="shared" si="27"/>
        <v>0.59459459459459463</v>
      </c>
      <c r="V50" s="37">
        <f t="shared" si="27"/>
        <v>0.67567567567567566</v>
      </c>
      <c r="W50" s="37">
        <f t="shared" si="27"/>
        <v>0.67567567567567566</v>
      </c>
      <c r="AV50"/>
      <c r="AW50"/>
      <c r="AX50"/>
    </row>
    <row r="51" spans="1:50" x14ac:dyDescent="0.25">
      <c r="AV51"/>
      <c r="AW51"/>
      <c r="AX51"/>
    </row>
    <row r="52" spans="1:50" s="35" customFormat="1" x14ac:dyDescent="0.25">
      <c r="A52" s="33" t="s">
        <v>36</v>
      </c>
      <c r="B52" s="34">
        <f>COUNTIF(D42:W42,"*(-*")</f>
        <v>7</v>
      </c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</row>
  </sheetData>
  <conditionalFormatting sqref="D3:D40">
    <cfRule type="cellIs" dxfId="285" priority="65" operator="notEqual">
      <formula>$D$42</formula>
    </cfRule>
  </conditionalFormatting>
  <conditionalFormatting sqref="E3:E40">
    <cfRule type="cellIs" dxfId="284" priority="67" operator="notEqual">
      <formula>$E$42</formula>
    </cfRule>
  </conditionalFormatting>
  <conditionalFormatting sqref="F3:F40">
    <cfRule type="cellIs" dxfId="283" priority="69" operator="notEqual">
      <formula>$F$42</formula>
    </cfRule>
  </conditionalFormatting>
  <conditionalFormatting sqref="G3:G40">
    <cfRule type="cellIs" dxfId="282" priority="71" operator="notEqual">
      <formula>$G$42</formula>
    </cfRule>
  </conditionalFormatting>
  <conditionalFormatting sqref="H3:H40">
    <cfRule type="cellIs" dxfId="281" priority="73" operator="notEqual">
      <formula>$H$42</formula>
    </cfRule>
  </conditionalFormatting>
  <conditionalFormatting sqref="I3:I40">
    <cfRule type="cellIs" dxfId="280" priority="75" operator="notEqual">
      <formula>$I$42</formula>
    </cfRule>
  </conditionalFormatting>
  <conditionalFormatting sqref="J3:J40">
    <cfRule type="cellIs" dxfId="279" priority="77" operator="notEqual">
      <formula>$J$42</formula>
    </cfRule>
  </conditionalFormatting>
  <conditionalFormatting sqref="K3:K40">
    <cfRule type="cellIs" dxfId="278" priority="79" operator="notEqual">
      <formula>$K$42</formula>
    </cfRule>
  </conditionalFormatting>
  <conditionalFormatting sqref="L3:L40">
    <cfRule type="cellIs" dxfId="277" priority="81" operator="notEqual">
      <formula>$L$42</formula>
    </cfRule>
  </conditionalFormatting>
  <conditionalFormatting sqref="M3:M40">
    <cfRule type="cellIs" dxfId="276" priority="83" operator="notEqual">
      <formula>$M$42</formula>
    </cfRule>
  </conditionalFormatting>
  <conditionalFormatting sqref="N3:N40">
    <cfRule type="cellIs" dxfId="275" priority="85" operator="notEqual">
      <formula>$N$42</formula>
    </cfRule>
  </conditionalFormatting>
  <conditionalFormatting sqref="O3:O40">
    <cfRule type="cellIs" dxfId="274" priority="87" operator="notEqual">
      <formula>$O$42</formula>
    </cfRule>
  </conditionalFormatting>
  <conditionalFormatting sqref="P3:P40">
    <cfRule type="cellIs" dxfId="273" priority="89" operator="notEqual">
      <formula>$P$42</formula>
    </cfRule>
  </conditionalFormatting>
  <conditionalFormatting sqref="Q3:Q40">
    <cfRule type="cellIs" dxfId="272" priority="91" operator="notEqual">
      <formula>$Q$42</formula>
    </cfRule>
  </conditionalFormatting>
  <conditionalFormatting sqref="R3:R40">
    <cfRule type="cellIs" dxfId="271" priority="93" operator="notEqual">
      <formula>$R$42</formula>
    </cfRule>
  </conditionalFormatting>
  <conditionalFormatting sqref="S3:S40">
    <cfRule type="cellIs" dxfId="270" priority="95" operator="notEqual">
      <formula>$S$42</formula>
    </cfRule>
  </conditionalFormatting>
  <conditionalFormatting sqref="T3:T40">
    <cfRule type="cellIs" dxfId="269" priority="97" operator="notEqual">
      <formula>$T$42</formula>
    </cfRule>
  </conditionalFormatting>
  <conditionalFormatting sqref="U3:U40">
    <cfRule type="cellIs" dxfId="268" priority="99" operator="notEqual">
      <formula>$U$42</formula>
    </cfRule>
  </conditionalFormatting>
  <conditionalFormatting sqref="V3:V40">
    <cfRule type="cellIs" dxfId="267" priority="101" operator="notEqual">
      <formula>$V$42</formula>
    </cfRule>
  </conditionalFormatting>
  <conditionalFormatting sqref="W3:W40">
    <cfRule type="cellIs" dxfId="266" priority="103" operator="notEqual">
      <formula>$W$42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53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1" customWidth="1"/>
    <col min="2" max="2" width="7.42578125" style="3" bestFit="1" customWidth="1"/>
    <col min="3" max="3" width="5.85546875" style="3" customWidth="1"/>
    <col min="4" max="4" width="8" style="3" bestFit="1" customWidth="1"/>
    <col min="5" max="5" width="10.42578125" style="3" bestFit="1" customWidth="1"/>
    <col min="6" max="6" width="11.7109375" style="3" bestFit="1" customWidth="1"/>
    <col min="7" max="7" width="7.7109375" style="3" bestFit="1" customWidth="1"/>
    <col min="8" max="8" width="10.28515625" style="3" bestFit="1" customWidth="1"/>
    <col min="9" max="9" width="10.42578125" style="3" bestFit="1" customWidth="1"/>
    <col min="10" max="10" width="9.140625" style="3" bestFit="1" customWidth="1"/>
    <col min="11" max="12" width="9.85546875" style="3" bestFit="1" customWidth="1"/>
    <col min="13" max="13" width="11.42578125" style="3" bestFit="1" customWidth="1"/>
    <col min="14" max="14" width="10" style="3" bestFit="1" customWidth="1"/>
    <col min="15" max="15" width="10.42578125" style="3" bestFit="1" customWidth="1"/>
    <col min="16" max="16" width="9.7109375" style="3" bestFit="1" customWidth="1"/>
    <col min="17" max="17" width="11.42578125" style="3" bestFit="1" customWidth="1"/>
    <col min="18" max="18" width="10.28515625" style="3" bestFit="1" customWidth="1"/>
    <col min="19" max="19" width="11" style="3" bestFit="1" customWidth="1"/>
    <col min="20" max="20" width="6.42578125" style="3" bestFit="1" customWidth="1"/>
    <col min="21" max="21" width="9.42578125" style="3" bestFit="1" customWidth="1"/>
    <col min="22" max="22" width="9.140625" style="3" bestFit="1" customWidth="1"/>
    <col min="23" max="23" width="10.42578125" style="3" bestFit="1" customWidth="1"/>
    <col min="24" max="24" width="2.7109375" style="3" customWidth="1"/>
    <col min="25" max="26" width="11.7109375" style="3" bestFit="1" customWidth="1"/>
    <col min="27" max="27" width="2.7109375" style="3" customWidth="1"/>
    <col min="28" max="42" width="2" style="3" bestFit="1" customWidth="1"/>
    <col min="43" max="47" width="2" style="3" customWidth="1"/>
    <col min="48" max="48" width="2.7109375" style="3" customWidth="1"/>
    <col min="49" max="50" width="5.42578125" style="3" bestFit="1" customWidth="1"/>
  </cols>
  <sheetData>
    <row r="1" spans="1:50" ht="15.75" x14ac:dyDescent="0.25">
      <c r="A1" s="24" t="s">
        <v>181</v>
      </c>
      <c r="B1" s="25"/>
    </row>
    <row r="2" spans="1:50" ht="15.75" thickBot="1" x14ac:dyDescent="0.3">
      <c r="A2" s="2"/>
      <c r="B2" s="2" t="s">
        <v>0</v>
      </c>
      <c r="C2" s="2" t="s">
        <v>1</v>
      </c>
      <c r="Y2" s="2" t="s">
        <v>1</v>
      </c>
    </row>
    <row r="3" spans="1:50" x14ac:dyDescent="0.25">
      <c r="A3" s="23" t="s">
        <v>73</v>
      </c>
      <c r="B3" s="26">
        <f t="shared" ref="B3" si="0">SUM(AB3:AU3)</f>
        <v>11</v>
      </c>
      <c r="C3" s="27">
        <f t="shared" ref="C3" si="1">COUNT(AW3:AX3)</f>
        <v>2</v>
      </c>
      <c r="D3" s="28" t="s">
        <v>189</v>
      </c>
      <c r="E3" s="4" t="s">
        <v>190</v>
      </c>
      <c r="F3" s="4" t="s">
        <v>191</v>
      </c>
      <c r="G3" s="4" t="s">
        <v>177</v>
      </c>
      <c r="H3" s="4" t="s">
        <v>192</v>
      </c>
      <c r="I3" s="4" t="s">
        <v>193</v>
      </c>
      <c r="J3" s="4" t="s">
        <v>194</v>
      </c>
      <c r="K3" s="4" t="s">
        <v>195</v>
      </c>
      <c r="L3" s="4" t="s">
        <v>196</v>
      </c>
      <c r="M3" s="4" t="s">
        <v>197</v>
      </c>
      <c r="N3" s="4" t="s">
        <v>198</v>
      </c>
      <c r="O3" s="4" t="s">
        <v>199</v>
      </c>
      <c r="P3" s="4" t="s">
        <v>200</v>
      </c>
      <c r="Q3" s="4" t="s">
        <v>201</v>
      </c>
      <c r="R3" s="4" t="s">
        <v>202</v>
      </c>
      <c r="S3" s="4" t="s">
        <v>203</v>
      </c>
      <c r="T3" s="4" t="s">
        <v>204</v>
      </c>
      <c r="U3" s="4" t="s">
        <v>205</v>
      </c>
      <c r="V3" s="4" t="s">
        <v>206</v>
      </c>
      <c r="W3" s="4" t="s">
        <v>207</v>
      </c>
      <c r="Y3" s="4" t="s">
        <v>196</v>
      </c>
      <c r="Z3" s="4" t="s">
        <v>195</v>
      </c>
      <c r="AB3" s="3">
        <f t="shared" ref="AB3:AB41" si="2">IF(D3=$D$43,1,0)</f>
        <v>1</v>
      </c>
      <c r="AC3" s="3">
        <f t="shared" ref="AC3:AC41" si="3">IF(E3=$E$43,1,0)</f>
        <v>0</v>
      </c>
      <c r="AD3" s="3">
        <f t="shared" ref="AD3:AD41" si="4">IF(F3=$F$43,1,0)</f>
        <v>1</v>
      </c>
      <c r="AE3" s="3">
        <f t="shared" ref="AE3:AE41" si="5">IF(G3=$G$43,1,0)</f>
        <v>1</v>
      </c>
      <c r="AF3" s="3">
        <f t="shared" ref="AF3:AF41" si="6">IF(H3=$H$43,1,0)</f>
        <v>0</v>
      </c>
      <c r="AG3" s="3">
        <f t="shared" ref="AG3:AG41" si="7">IF(I3=$I$43,1,0)</f>
        <v>0</v>
      </c>
      <c r="AH3" s="3">
        <f t="shared" ref="AH3:AH41" si="8">IF(J3=$J$43,1,0)</f>
        <v>0</v>
      </c>
      <c r="AI3" s="3">
        <f t="shared" ref="AI3:AI41" si="9">IF(K3=$K$43,1,0)</f>
        <v>1</v>
      </c>
      <c r="AJ3" s="3">
        <f t="shared" ref="AJ3:AJ41" si="10">IF(L3=$L$43,1,0)</f>
        <v>1</v>
      </c>
      <c r="AK3" s="3">
        <f t="shared" ref="AK3:AK41" si="11">IF(M3=$M$43,1,0)</f>
        <v>1</v>
      </c>
      <c r="AL3" s="3">
        <f t="shared" ref="AL3:AL41" si="12">IF(N3=$N$43,1,0)</f>
        <v>0</v>
      </c>
      <c r="AM3" s="3">
        <f t="shared" ref="AM3:AM41" si="13">IF(O3=$O$43,1,0)</f>
        <v>0</v>
      </c>
      <c r="AN3" s="3">
        <f t="shared" ref="AN3:AN41" si="14">IF(P3=$P$43,1,0)</f>
        <v>0</v>
      </c>
      <c r="AO3" s="3">
        <f t="shared" ref="AO3:AO41" si="15">IF(Q3=$Q$43,1,0)</f>
        <v>1</v>
      </c>
      <c r="AP3" s="3">
        <f t="shared" ref="AP3:AP41" si="16">IF(R3=$R$43,1,0)</f>
        <v>1</v>
      </c>
      <c r="AQ3" s="3">
        <f t="shared" ref="AQ3:AQ41" si="17">IF(S3=$S$43,1,0)</f>
        <v>1</v>
      </c>
      <c r="AR3" s="3">
        <f t="shared" ref="AR3:AR41" si="18">IF(T3=$T$43,1,0)</f>
        <v>0</v>
      </c>
      <c r="AS3" s="3">
        <f t="shared" ref="AS3:AS41" si="19">IF(U3=$U$43,1,0)</f>
        <v>0</v>
      </c>
      <c r="AT3" s="3">
        <f t="shared" ref="AT3:AT41" si="20">IF(V3=$V$43,1,0)</f>
        <v>1</v>
      </c>
      <c r="AU3" s="3">
        <f t="shared" ref="AU3:AU41" si="21">IF(W3=$W$43,1,0)</f>
        <v>1</v>
      </c>
      <c r="AW3" s="3">
        <f t="shared" ref="AW3:AW41" si="22">HLOOKUP(Y3,$D$43:$W$44,2,FALSE)</f>
        <v>1</v>
      </c>
      <c r="AX3" s="3">
        <f t="shared" ref="AX3:AX41" si="23">HLOOKUP(Z3,$D$43:$W$44,2,FALSE)</f>
        <v>1</v>
      </c>
    </row>
    <row r="4" spans="1:50" x14ac:dyDescent="0.25">
      <c r="A4" s="8" t="s">
        <v>61</v>
      </c>
      <c r="B4" s="4">
        <f t="shared" ref="B4:B41" si="24">SUM(AB4:AU4)</f>
        <v>11</v>
      </c>
      <c r="C4" s="5">
        <f t="shared" ref="C4:C41" si="25">COUNT(AW4:AX4)</f>
        <v>0</v>
      </c>
      <c r="D4" s="28" t="s">
        <v>189</v>
      </c>
      <c r="E4" s="4" t="s">
        <v>208</v>
      </c>
      <c r="F4" s="4" t="s">
        <v>191</v>
      </c>
      <c r="G4" s="4" t="s">
        <v>209</v>
      </c>
      <c r="H4" s="4" t="s">
        <v>192</v>
      </c>
      <c r="I4" s="4" t="s">
        <v>193</v>
      </c>
      <c r="J4" s="4" t="s">
        <v>210</v>
      </c>
      <c r="K4" s="4" t="s">
        <v>171</v>
      </c>
      <c r="L4" s="4" t="s">
        <v>196</v>
      </c>
      <c r="M4" s="4" t="s">
        <v>197</v>
      </c>
      <c r="N4" s="4" t="s">
        <v>198</v>
      </c>
      <c r="O4" s="4" t="s">
        <v>178</v>
      </c>
      <c r="P4" s="4" t="s">
        <v>200</v>
      </c>
      <c r="Q4" s="4" t="s">
        <v>201</v>
      </c>
      <c r="R4" s="4" t="s">
        <v>202</v>
      </c>
      <c r="S4" s="4" t="s">
        <v>211</v>
      </c>
      <c r="T4" s="4" t="s">
        <v>204</v>
      </c>
      <c r="U4" s="4" t="s">
        <v>205</v>
      </c>
      <c r="V4" s="4" t="s">
        <v>206</v>
      </c>
      <c r="W4" s="4" t="s">
        <v>207</v>
      </c>
      <c r="Y4" s="40" t="s">
        <v>211</v>
      </c>
      <c r="Z4" s="40" t="s">
        <v>193</v>
      </c>
      <c r="AB4" s="3">
        <f t="shared" si="2"/>
        <v>1</v>
      </c>
      <c r="AC4" s="3">
        <f t="shared" si="3"/>
        <v>1</v>
      </c>
      <c r="AD4" s="3">
        <f t="shared" si="4"/>
        <v>1</v>
      </c>
      <c r="AE4" s="3">
        <f t="shared" si="5"/>
        <v>0</v>
      </c>
      <c r="AF4" s="3">
        <f t="shared" si="6"/>
        <v>0</v>
      </c>
      <c r="AG4" s="3">
        <f t="shared" si="7"/>
        <v>0</v>
      </c>
      <c r="AH4" s="3">
        <f t="shared" si="8"/>
        <v>1</v>
      </c>
      <c r="AI4" s="3">
        <f t="shared" si="9"/>
        <v>0</v>
      </c>
      <c r="AJ4" s="3">
        <f t="shared" si="10"/>
        <v>1</v>
      </c>
      <c r="AK4" s="3">
        <f t="shared" si="11"/>
        <v>1</v>
      </c>
      <c r="AL4" s="3">
        <f t="shared" si="12"/>
        <v>0</v>
      </c>
      <c r="AM4" s="3">
        <f t="shared" si="13"/>
        <v>1</v>
      </c>
      <c r="AN4" s="3">
        <f t="shared" si="14"/>
        <v>0</v>
      </c>
      <c r="AO4" s="3">
        <f t="shared" si="15"/>
        <v>1</v>
      </c>
      <c r="AP4" s="3">
        <f t="shared" si="16"/>
        <v>1</v>
      </c>
      <c r="AQ4" s="3">
        <f t="shared" si="17"/>
        <v>0</v>
      </c>
      <c r="AR4" s="3">
        <f t="shared" si="18"/>
        <v>0</v>
      </c>
      <c r="AS4" s="3">
        <f t="shared" si="19"/>
        <v>0</v>
      </c>
      <c r="AT4" s="3">
        <f t="shared" si="20"/>
        <v>1</v>
      </c>
      <c r="AU4" s="3">
        <f t="shared" si="21"/>
        <v>1</v>
      </c>
      <c r="AW4" s="3" t="e">
        <f t="shared" si="22"/>
        <v>#N/A</v>
      </c>
      <c r="AX4" s="3" t="e">
        <f t="shared" si="23"/>
        <v>#N/A</v>
      </c>
    </row>
    <row r="5" spans="1:50" x14ac:dyDescent="0.25">
      <c r="A5" s="8" t="s">
        <v>80</v>
      </c>
      <c r="B5" s="4">
        <f t="shared" si="24"/>
        <v>12</v>
      </c>
      <c r="C5" s="5">
        <f t="shared" si="25"/>
        <v>2</v>
      </c>
      <c r="D5" s="28" t="s">
        <v>189</v>
      </c>
      <c r="E5" s="4" t="s">
        <v>208</v>
      </c>
      <c r="F5" s="4" t="s">
        <v>191</v>
      </c>
      <c r="G5" s="4" t="s">
        <v>209</v>
      </c>
      <c r="H5" s="4" t="s">
        <v>192</v>
      </c>
      <c r="I5" s="4" t="s">
        <v>193</v>
      </c>
      <c r="J5" s="4" t="s">
        <v>210</v>
      </c>
      <c r="K5" s="4" t="s">
        <v>195</v>
      </c>
      <c r="L5" s="4" t="s">
        <v>196</v>
      </c>
      <c r="M5" s="4" t="s">
        <v>197</v>
      </c>
      <c r="N5" s="4" t="s">
        <v>198</v>
      </c>
      <c r="O5" s="4" t="s">
        <v>199</v>
      </c>
      <c r="P5" s="4" t="s">
        <v>200</v>
      </c>
      <c r="Q5" s="4" t="s">
        <v>201</v>
      </c>
      <c r="R5" s="4" t="s">
        <v>202</v>
      </c>
      <c r="S5" s="4" t="s">
        <v>211</v>
      </c>
      <c r="T5" s="4" t="s">
        <v>212</v>
      </c>
      <c r="U5" s="4" t="s">
        <v>205</v>
      </c>
      <c r="V5" s="4" t="s">
        <v>206</v>
      </c>
      <c r="W5" s="4" t="s">
        <v>207</v>
      </c>
      <c r="Y5" s="4" t="s">
        <v>202</v>
      </c>
      <c r="Z5" s="4" t="s">
        <v>195</v>
      </c>
      <c r="AB5" s="3">
        <f t="shared" si="2"/>
        <v>1</v>
      </c>
      <c r="AC5" s="3">
        <f t="shared" si="3"/>
        <v>1</v>
      </c>
      <c r="AD5" s="3">
        <f t="shared" si="4"/>
        <v>1</v>
      </c>
      <c r="AE5" s="3">
        <f t="shared" si="5"/>
        <v>0</v>
      </c>
      <c r="AF5" s="3">
        <f t="shared" si="6"/>
        <v>0</v>
      </c>
      <c r="AG5" s="3">
        <f t="shared" si="7"/>
        <v>0</v>
      </c>
      <c r="AH5" s="3">
        <f t="shared" si="8"/>
        <v>1</v>
      </c>
      <c r="AI5" s="3">
        <f t="shared" si="9"/>
        <v>1</v>
      </c>
      <c r="AJ5" s="3">
        <f t="shared" si="10"/>
        <v>1</v>
      </c>
      <c r="AK5" s="3">
        <f t="shared" si="11"/>
        <v>1</v>
      </c>
      <c r="AL5" s="3">
        <f t="shared" si="12"/>
        <v>0</v>
      </c>
      <c r="AM5" s="3">
        <f t="shared" si="13"/>
        <v>0</v>
      </c>
      <c r="AN5" s="3">
        <f t="shared" si="14"/>
        <v>0</v>
      </c>
      <c r="AO5" s="3">
        <f t="shared" si="15"/>
        <v>1</v>
      </c>
      <c r="AP5" s="3">
        <f t="shared" si="16"/>
        <v>1</v>
      </c>
      <c r="AQ5" s="3">
        <f t="shared" si="17"/>
        <v>0</v>
      </c>
      <c r="AR5" s="3">
        <f t="shared" si="18"/>
        <v>1</v>
      </c>
      <c r="AS5" s="3">
        <f t="shared" si="19"/>
        <v>0</v>
      </c>
      <c r="AT5" s="3">
        <f t="shared" si="20"/>
        <v>1</v>
      </c>
      <c r="AU5" s="3">
        <f t="shared" si="21"/>
        <v>1</v>
      </c>
      <c r="AW5" s="3">
        <f t="shared" si="22"/>
        <v>1</v>
      </c>
      <c r="AX5" s="3">
        <f t="shared" si="23"/>
        <v>1</v>
      </c>
    </row>
    <row r="6" spans="1:50" x14ac:dyDescent="0.25">
      <c r="A6" s="8" t="s">
        <v>66</v>
      </c>
      <c r="B6" s="4">
        <f t="shared" si="24"/>
        <v>12</v>
      </c>
      <c r="C6" s="5">
        <f t="shared" si="25"/>
        <v>1</v>
      </c>
      <c r="D6" s="28" t="s">
        <v>189</v>
      </c>
      <c r="E6" s="4" t="s">
        <v>208</v>
      </c>
      <c r="F6" s="4" t="s">
        <v>191</v>
      </c>
      <c r="G6" s="4" t="s">
        <v>209</v>
      </c>
      <c r="H6" s="4" t="s">
        <v>192</v>
      </c>
      <c r="I6" s="4" t="s">
        <v>193</v>
      </c>
      <c r="J6" s="4" t="s">
        <v>194</v>
      </c>
      <c r="K6" s="4" t="s">
        <v>195</v>
      </c>
      <c r="L6" s="4" t="s">
        <v>196</v>
      </c>
      <c r="M6" s="4" t="s">
        <v>197</v>
      </c>
      <c r="N6" s="4" t="s">
        <v>198</v>
      </c>
      <c r="O6" s="4" t="s">
        <v>199</v>
      </c>
      <c r="P6" s="4" t="s">
        <v>213</v>
      </c>
      <c r="Q6" s="4" t="s">
        <v>201</v>
      </c>
      <c r="R6" s="4" t="s">
        <v>202</v>
      </c>
      <c r="S6" s="4" t="s">
        <v>211</v>
      </c>
      <c r="T6" s="4" t="s">
        <v>212</v>
      </c>
      <c r="U6" s="4" t="s">
        <v>205</v>
      </c>
      <c r="V6" s="4" t="s">
        <v>206</v>
      </c>
      <c r="W6" s="4" t="s">
        <v>207</v>
      </c>
      <c r="Y6" s="4" t="s">
        <v>195</v>
      </c>
      <c r="Z6" s="40" t="s">
        <v>193</v>
      </c>
      <c r="AB6" s="3">
        <f t="shared" si="2"/>
        <v>1</v>
      </c>
      <c r="AC6" s="3">
        <f t="shared" si="3"/>
        <v>1</v>
      </c>
      <c r="AD6" s="3">
        <f t="shared" si="4"/>
        <v>1</v>
      </c>
      <c r="AE6" s="3">
        <f t="shared" si="5"/>
        <v>0</v>
      </c>
      <c r="AF6" s="3">
        <f t="shared" si="6"/>
        <v>0</v>
      </c>
      <c r="AG6" s="3">
        <f t="shared" si="7"/>
        <v>0</v>
      </c>
      <c r="AH6" s="3">
        <f t="shared" si="8"/>
        <v>0</v>
      </c>
      <c r="AI6" s="3">
        <f t="shared" si="9"/>
        <v>1</v>
      </c>
      <c r="AJ6" s="3">
        <f t="shared" si="10"/>
        <v>1</v>
      </c>
      <c r="AK6" s="3">
        <f t="shared" si="11"/>
        <v>1</v>
      </c>
      <c r="AL6" s="3">
        <f t="shared" si="12"/>
        <v>0</v>
      </c>
      <c r="AM6" s="3">
        <f t="shared" si="13"/>
        <v>0</v>
      </c>
      <c r="AN6" s="3">
        <f t="shared" si="14"/>
        <v>1</v>
      </c>
      <c r="AO6" s="3">
        <f t="shared" si="15"/>
        <v>1</v>
      </c>
      <c r="AP6" s="3">
        <f t="shared" si="16"/>
        <v>1</v>
      </c>
      <c r="AQ6" s="3">
        <f t="shared" si="17"/>
        <v>0</v>
      </c>
      <c r="AR6" s="3">
        <f t="shared" si="18"/>
        <v>1</v>
      </c>
      <c r="AS6" s="3">
        <f t="shared" si="19"/>
        <v>0</v>
      </c>
      <c r="AT6" s="3">
        <f t="shared" si="20"/>
        <v>1</v>
      </c>
      <c r="AU6" s="3">
        <f t="shared" si="21"/>
        <v>1</v>
      </c>
      <c r="AW6" s="3">
        <f t="shared" si="22"/>
        <v>1</v>
      </c>
      <c r="AX6" s="3" t="e">
        <f t="shared" si="23"/>
        <v>#N/A</v>
      </c>
    </row>
    <row r="7" spans="1:50" x14ac:dyDescent="0.25">
      <c r="A7" s="8" t="s">
        <v>76</v>
      </c>
      <c r="B7" s="4">
        <f t="shared" si="24"/>
        <v>7</v>
      </c>
      <c r="C7" s="5">
        <f t="shared" si="25"/>
        <v>0</v>
      </c>
      <c r="D7" s="28" t="s">
        <v>214</v>
      </c>
      <c r="E7" s="4" t="s">
        <v>208</v>
      </c>
      <c r="F7" s="4" t="s">
        <v>215</v>
      </c>
      <c r="G7" s="4" t="s">
        <v>177</v>
      </c>
      <c r="H7" s="4" t="s">
        <v>192</v>
      </c>
      <c r="I7" s="4" t="s">
        <v>193</v>
      </c>
      <c r="J7" s="4" t="s">
        <v>194</v>
      </c>
      <c r="K7" s="4" t="s">
        <v>171</v>
      </c>
      <c r="L7" s="4" t="s">
        <v>216</v>
      </c>
      <c r="M7" s="4" t="s">
        <v>127</v>
      </c>
      <c r="N7" s="4" t="s">
        <v>217</v>
      </c>
      <c r="O7" s="4" t="s">
        <v>178</v>
      </c>
      <c r="P7" s="4" t="s">
        <v>213</v>
      </c>
      <c r="Q7" s="4" t="s">
        <v>218</v>
      </c>
      <c r="R7" s="4" t="s">
        <v>219</v>
      </c>
      <c r="S7" s="4" t="s">
        <v>211</v>
      </c>
      <c r="T7" s="4" t="s">
        <v>204</v>
      </c>
      <c r="U7" s="4" t="s">
        <v>220</v>
      </c>
      <c r="V7" s="4" t="s">
        <v>206</v>
      </c>
      <c r="W7" s="4" t="s">
        <v>221</v>
      </c>
      <c r="Y7" s="40" t="s">
        <v>211</v>
      </c>
      <c r="Z7" s="40" t="s">
        <v>192</v>
      </c>
      <c r="AB7" s="3">
        <f t="shared" si="2"/>
        <v>0</v>
      </c>
      <c r="AC7" s="3">
        <f t="shared" si="3"/>
        <v>1</v>
      </c>
      <c r="AD7" s="3">
        <f t="shared" si="4"/>
        <v>0</v>
      </c>
      <c r="AE7" s="3">
        <f t="shared" si="5"/>
        <v>1</v>
      </c>
      <c r="AF7" s="3">
        <f t="shared" si="6"/>
        <v>0</v>
      </c>
      <c r="AG7" s="3">
        <f t="shared" si="7"/>
        <v>0</v>
      </c>
      <c r="AH7" s="3">
        <f t="shared" si="8"/>
        <v>0</v>
      </c>
      <c r="AI7" s="3">
        <f t="shared" si="9"/>
        <v>0</v>
      </c>
      <c r="AJ7" s="3">
        <f t="shared" si="10"/>
        <v>0</v>
      </c>
      <c r="AK7" s="3">
        <f t="shared" si="11"/>
        <v>0</v>
      </c>
      <c r="AL7" s="3">
        <f t="shared" si="12"/>
        <v>1</v>
      </c>
      <c r="AM7" s="3">
        <f t="shared" si="13"/>
        <v>1</v>
      </c>
      <c r="AN7" s="3">
        <f t="shared" si="14"/>
        <v>1</v>
      </c>
      <c r="AO7" s="3">
        <f t="shared" si="15"/>
        <v>0</v>
      </c>
      <c r="AP7" s="3">
        <f t="shared" si="16"/>
        <v>0</v>
      </c>
      <c r="AQ7" s="3">
        <f t="shared" si="17"/>
        <v>0</v>
      </c>
      <c r="AR7" s="3">
        <f t="shared" si="18"/>
        <v>0</v>
      </c>
      <c r="AS7" s="3">
        <f t="shared" si="19"/>
        <v>1</v>
      </c>
      <c r="AT7" s="3">
        <f t="shared" si="20"/>
        <v>1</v>
      </c>
      <c r="AU7" s="3">
        <f t="shared" si="21"/>
        <v>0</v>
      </c>
      <c r="AW7" s="3" t="e">
        <f t="shared" si="22"/>
        <v>#N/A</v>
      </c>
      <c r="AX7" s="3" t="e">
        <f t="shared" si="23"/>
        <v>#N/A</v>
      </c>
    </row>
    <row r="8" spans="1:50" x14ac:dyDescent="0.25">
      <c r="A8" s="8" t="s">
        <v>186</v>
      </c>
      <c r="B8" s="4">
        <f t="shared" si="24"/>
        <v>8</v>
      </c>
      <c r="C8" s="5">
        <f t="shared" si="25"/>
        <v>1</v>
      </c>
      <c r="D8" s="28" t="s">
        <v>214</v>
      </c>
      <c r="E8" s="4" t="s">
        <v>190</v>
      </c>
      <c r="F8" s="4" t="s">
        <v>191</v>
      </c>
      <c r="G8" s="4" t="s">
        <v>209</v>
      </c>
      <c r="H8" s="4" t="s">
        <v>192</v>
      </c>
      <c r="I8" s="4" t="s">
        <v>137</v>
      </c>
      <c r="J8" s="4" t="s">
        <v>194</v>
      </c>
      <c r="K8" s="4" t="s">
        <v>195</v>
      </c>
      <c r="L8" s="4" t="s">
        <v>196</v>
      </c>
      <c r="M8" s="4" t="s">
        <v>197</v>
      </c>
      <c r="N8" s="4" t="s">
        <v>198</v>
      </c>
      <c r="O8" s="4" t="s">
        <v>199</v>
      </c>
      <c r="P8" s="4" t="s">
        <v>213</v>
      </c>
      <c r="Q8" s="4" t="s">
        <v>201</v>
      </c>
      <c r="R8" s="4" t="s">
        <v>219</v>
      </c>
      <c r="S8" s="4" t="s">
        <v>211</v>
      </c>
      <c r="T8" s="4" t="s">
        <v>204</v>
      </c>
      <c r="U8" s="4" t="s">
        <v>205</v>
      </c>
      <c r="V8" s="4" t="s">
        <v>206</v>
      </c>
      <c r="W8" s="4" t="s">
        <v>221</v>
      </c>
      <c r="Y8" s="4" t="s">
        <v>195</v>
      </c>
      <c r="Z8" s="40" t="s">
        <v>192</v>
      </c>
      <c r="AB8" s="3">
        <f t="shared" si="2"/>
        <v>0</v>
      </c>
      <c r="AC8" s="3">
        <f t="shared" si="3"/>
        <v>0</v>
      </c>
      <c r="AD8" s="3">
        <f t="shared" si="4"/>
        <v>1</v>
      </c>
      <c r="AE8" s="3">
        <f t="shared" si="5"/>
        <v>0</v>
      </c>
      <c r="AF8" s="3">
        <f t="shared" si="6"/>
        <v>0</v>
      </c>
      <c r="AG8" s="3">
        <f t="shared" si="7"/>
        <v>1</v>
      </c>
      <c r="AH8" s="3">
        <f t="shared" si="8"/>
        <v>0</v>
      </c>
      <c r="AI8" s="3">
        <f t="shared" si="9"/>
        <v>1</v>
      </c>
      <c r="AJ8" s="3">
        <f t="shared" si="10"/>
        <v>1</v>
      </c>
      <c r="AK8" s="3">
        <f t="shared" si="11"/>
        <v>1</v>
      </c>
      <c r="AL8" s="3">
        <f t="shared" si="12"/>
        <v>0</v>
      </c>
      <c r="AM8" s="3">
        <f t="shared" si="13"/>
        <v>0</v>
      </c>
      <c r="AN8" s="3">
        <f t="shared" si="14"/>
        <v>1</v>
      </c>
      <c r="AO8" s="3">
        <f t="shared" si="15"/>
        <v>1</v>
      </c>
      <c r="AP8" s="3">
        <f t="shared" si="16"/>
        <v>0</v>
      </c>
      <c r="AQ8" s="3">
        <f t="shared" si="17"/>
        <v>0</v>
      </c>
      <c r="AR8" s="3">
        <f t="shared" si="18"/>
        <v>0</v>
      </c>
      <c r="AS8" s="3">
        <f t="shared" si="19"/>
        <v>0</v>
      </c>
      <c r="AT8" s="3">
        <f t="shared" si="20"/>
        <v>1</v>
      </c>
      <c r="AU8" s="3">
        <f t="shared" si="21"/>
        <v>0</v>
      </c>
      <c r="AW8" s="3">
        <f t="shared" si="22"/>
        <v>1</v>
      </c>
      <c r="AX8" s="3" t="e">
        <f t="shared" si="23"/>
        <v>#N/A</v>
      </c>
    </row>
    <row r="9" spans="1:50" x14ac:dyDescent="0.25">
      <c r="A9" s="8" t="s">
        <v>69</v>
      </c>
      <c r="B9" s="4">
        <f t="shared" si="24"/>
        <v>9</v>
      </c>
      <c r="C9" s="5">
        <f t="shared" si="25"/>
        <v>1</v>
      </c>
      <c r="D9" s="28" t="s">
        <v>189</v>
      </c>
      <c r="E9" s="4" t="s">
        <v>208</v>
      </c>
      <c r="F9" s="4" t="s">
        <v>215</v>
      </c>
      <c r="G9" s="4" t="s">
        <v>209</v>
      </c>
      <c r="H9" s="4" t="s">
        <v>192</v>
      </c>
      <c r="I9" s="4" t="s">
        <v>193</v>
      </c>
      <c r="J9" s="4" t="s">
        <v>210</v>
      </c>
      <c r="K9" s="4" t="s">
        <v>195</v>
      </c>
      <c r="L9" s="4" t="s">
        <v>196</v>
      </c>
      <c r="M9" s="4" t="s">
        <v>127</v>
      </c>
      <c r="N9" s="4" t="s">
        <v>198</v>
      </c>
      <c r="O9" s="4" t="s">
        <v>199</v>
      </c>
      <c r="P9" s="4" t="s">
        <v>200</v>
      </c>
      <c r="Q9" s="4" t="s">
        <v>218</v>
      </c>
      <c r="R9" s="4" t="s">
        <v>202</v>
      </c>
      <c r="S9" s="4" t="s">
        <v>211</v>
      </c>
      <c r="T9" s="4" t="s">
        <v>212</v>
      </c>
      <c r="U9" s="4" t="s">
        <v>205</v>
      </c>
      <c r="V9" s="4" t="s">
        <v>206</v>
      </c>
      <c r="W9" s="4" t="s">
        <v>207</v>
      </c>
      <c r="Y9" s="40" t="s">
        <v>209</v>
      </c>
      <c r="Z9" s="4" t="s">
        <v>196</v>
      </c>
      <c r="AB9" s="3">
        <f t="shared" si="2"/>
        <v>1</v>
      </c>
      <c r="AC9" s="3">
        <f t="shared" si="3"/>
        <v>1</v>
      </c>
      <c r="AD9" s="3">
        <f t="shared" si="4"/>
        <v>0</v>
      </c>
      <c r="AE9" s="3">
        <f t="shared" si="5"/>
        <v>0</v>
      </c>
      <c r="AF9" s="3">
        <f t="shared" si="6"/>
        <v>0</v>
      </c>
      <c r="AG9" s="3">
        <f t="shared" si="7"/>
        <v>0</v>
      </c>
      <c r="AH9" s="3">
        <f t="shared" si="8"/>
        <v>1</v>
      </c>
      <c r="AI9" s="3">
        <f t="shared" si="9"/>
        <v>1</v>
      </c>
      <c r="AJ9" s="3">
        <f t="shared" si="10"/>
        <v>1</v>
      </c>
      <c r="AK9" s="3">
        <f t="shared" si="11"/>
        <v>0</v>
      </c>
      <c r="AL9" s="3">
        <f t="shared" si="12"/>
        <v>0</v>
      </c>
      <c r="AM9" s="3">
        <f t="shared" si="13"/>
        <v>0</v>
      </c>
      <c r="AN9" s="3">
        <f t="shared" si="14"/>
        <v>0</v>
      </c>
      <c r="AO9" s="3">
        <f t="shared" si="15"/>
        <v>0</v>
      </c>
      <c r="AP9" s="3">
        <f t="shared" si="16"/>
        <v>1</v>
      </c>
      <c r="AQ9" s="3">
        <f t="shared" si="17"/>
        <v>0</v>
      </c>
      <c r="AR9" s="3">
        <f t="shared" si="18"/>
        <v>1</v>
      </c>
      <c r="AS9" s="3">
        <f t="shared" si="19"/>
        <v>0</v>
      </c>
      <c r="AT9" s="3">
        <f t="shared" si="20"/>
        <v>1</v>
      </c>
      <c r="AU9" s="3">
        <f t="shared" si="21"/>
        <v>1</v>
      </c>
      <c r="AW9" s="3" t="e">
        <f t="shared" si="22"/>
        <v>#N/A</v>
      </c>
      <c r="AX9" s="3">
        <f t="shared" si="23"/>
        <v>1</v>
      </c>
    </row>
    <row r="10" spans="1:50" x14ac:dyDescent="0.25">
      <c r="A10" s="8" t="s">
        <v>81</v>
      </c>
      <c r="B10" s="4">
        <f t="shared" si="24"/>
        <v>11</v>
      </c>
      <c r="C10" s="5">
        <f t="shared" si="25"/>
        <v>1</v>
      </c>
      <c r="D10" s="28" t="s">
        <v>189</v>
      </c>
      <c r="E10" s="4" t="s">
        <v>208</v>
      </c>
      <c r="F10" s="4" t="s">
        <v>191</v>
      </c>
      <c r="G10" s="4" t="s">
        <v>209</v>
      </c>
      <c r="H10" s="4" t="s">
        <v>192</v>
      </c>
      <c r="I10" s="4" t="s">
        <v>193</v>
      </c>
      <c r="J10" s="4" t="s">
        <v>210</v>
      </c>
      <c r="K10" s="4" t="s">
        <v>195</v>
      </c>
      <c r="L10" s="4" t="s">
        <v>196</v>
      </c>
      <c r="M10" s="4" t="s">
        <v>197</v>
      </c>
      <c r="N10" s="4" t="s">
        <v>198</v>
      </c>
      <c r="O10" s="4" t="s">
        <v>199</v>
      </c>
      <c r="P10" s="4" t="s">
        <v>200</v>
      </c>
      <c r="Q10" s="4" t="s">
        <v>201</v>
      </c>
      <c r="R10" s="4" t="s">
        <v>202</v>
      </c>
      <c r="S10" s="4" t="s">
        <v>211</v>
      </c>
      <c r="T10" s="4" t="s">
        <v>212</v>
      </c>
      <c r="U10" s="4" t="s">
        <v>205</v>
      </c>
      <c r="V10" s="4" t="s">
        <v>222</v>
      </c>
      <c r="W10" s="4" t="s">
        <v>207</v>
      </c>
      <c r="Y10" s="40" t="s">
        <v>211</v>
      </c>
      <c r="Z10" s="4" t="s">
        <v>202</v>
      </c>
      <c r="AB10" s="3">
        <f t="shared" si="2"/>
        <v>1</v>
      </c>
      <c r="AC10" s="3">
        <f t="shared" si="3"/>
        <v>1</v>
      </c>
      <c r="AD10" s="3">
        <f t="shared" si="4"/>
        <v>1</v>
      </c>
      <c r="AE10" s="3">
        <f t="shared" si="5"/>
        <v>0</v>
      </c>
      <c r="AF10" s="3">
        <f t="shared" si="6"/>
        <v>0</v>
      </c>
      <c r="AG10" s="3">
        <f t="shared" si="7"/>
        <v>0</v>
      </c>
      <c r="AH10" s="3">
        <f t="shared" si="8"/>
        <v>1</v>
      </c>
      <c r="AI10" s="3">
        <f t="shared" si="9"/>
        <v>1</v>
      </c>
      <c r="AJ10" s="3">
        <f t="shared" si="10"/>
        <v>1</v>
      </c>
      <c r="AK10" s="3">
        <f t="shared" si="11"/>
        <v>1</v>
      </c>
      <c r="AL10" s="3">
        <f t="shared" si="12"/>
        <v>0</v>
      </c>
      <c r="AM10" s="3">
        <f t="shared" si="13"/>
        <v>0</v>
      </c>
      <c r="AN10" s="3">
        <f t="shared" si="14"/>
        <v>0</v>
      </c>
      <c r="AO10" s="3">
        <f t="shared" si="15"/>
        <v>1</v>
      </c>
      <c r="AP10" s="3">
        <f t="shared" si="16"/>
        <v>1</v>
      </c>
      <c r="AQ10" s="3">
        <f t="shared" si="17"/>
        <v>0</v>
      </c>
      <c r="AR10" s="3">
        <f t="shared" si="18"/>
        <v>1</v>
      </c>
      <c r="AS10" s="3">
        <f t="shared" si="19"/>
        <v>0</v>
      </c>
      <c r="AT10" s="3">
        <f t="shared" si="20"/>
        <v>0</v>
      </c>
      <c r="AU10" s="3">
        <f t="shared" si="21"/>
        <v>1</v>
      </c>
      <c r="AW10" s="3" t="e">
        <f t="shared" si="22"/>
        <v>#N/A</v>
      </c>
      <c r="AX10" s="3">
        <f t="shared" si="23"/>
        <v>1</v>
      </c>
    </row>
    <row r="11" spans="1:50" x14ac:dyDescent="0.25">
      <c r="A11" s="8" t="s">
        <v>74</v>
      </c>
      <c r="B11" s="4">
        <f t="shared" si="24"/>
        <v>11</v>
      </c>
      <c r="C11" s="5">
        <f t="shared" si="25"/>
        <v>1</v>
      </c>
      <c r="D11" s="28" t="s">
        <v>189</v>
      </c>
      <c r="E11" s="4" t="s">
        <v>208</v>
      </c>
      <c r="F11" s="4" t="s">
        <v>191</v>
      </c>
      <c r="G11" s="4" t="s">
        <v>209</v>
      </c>
      <c r="H11" s="4" t="s">
        <v>192</v>
      </c>
      <c r="I11" s="4" t="s">
        <v>137</v>
      </c>
      <c r="J11" s="4" t="s">
        <v>210</v>
      </c>
      <c r="K11" s="4" t="s">
        <v>195</v>
      </c>
      <c r="L11" s="4" t="s">
        <v>216</v>
      </c>
      <c r="M11" s="4" t="s">
        <v>127</v>
      </c>
      <c r="N11" s="4" t="s">
        <v>198</v>
      </c>
      <c r="O11" s="4" t="s">
        <v>199</v>
      </c>
      <c r="P11" s="4" t="s">
        <v>200</v>
      </c>
      <c r="Q11" s="4" t="s">
        <v>201</v>
      </c>
      <c r="R11" s="4" t="s">
        <v>202</v>
      </c>
      <c r="S11" s="4" t="s">
        <v>211</v>
      </c>
      <c r="T11" s="4" t="s">
        <v>212</v>
      </c>
      <c r="U11" s="4" t="s">
        <v>205</v>
      </c>
      <c r="V11" s="4" t="s">
        <v>206</v>
      </c>
      <c r="W11" s="4" t="s">
        <v>207</v>
      </c>
      <c r="Y11" s="4" t="s">
        <v>191</v>
      </c>
      <c r="Z11" s="40" t="s">
        <v>211</v>
      </c>
      <c r="AB11" s="3">
        <f t="shared" si="2"/>
        <v>1</v>
      </c>
      <c r="AC11" s="3">
        <f t="shared" si="3"/>
        <v>1</v>
      </c>
      <c r="AD11" s="3">
        <f t="shared" si="4"/>
        <v>1</v>
      </c>
      <c r="AE11" s="3">
        <f t="shared" si="5"/>
        <v>0</v>
      </c>
      <c r="AF11" s="3">
        <f t="shared" si="6"/>
        <v>0</v>
      </c>
      <c r="AG11" s="3">
        <f t="shared" si="7"/>
        <v>1</v>
      </c>
      <c r="AH11" s="3">
        <f t="shared" si="8"/>
        <v>1</v>
      </c>
      <c r="AI11" s="3">
        <f t="shared" si="9"/>
        <v>1</v>
      </c>
      <c r="AJ11" s="3">
        <f t="shared" si="10"/>
        <v>0</v>
      </c>
      <c r="AK11" s="3">
        <f t="shared" si="11"/>
        <v>0</v>
      </c>
      <c r="AL11" s="3">
        <f t="shared" si="12"/>
        <v>0</v>
      </c>
      <c r="AM11" s="3">
        <f t="shared" si="13"/>
        <v>0</v>
      </c>
      <c r="AN11" s="3">
        <f t="shared" si="14"/>
        <v>0</v>
      </c>
      <c r="AO11" s="3">
        <f t="shared" si="15"/>
        <v>1</v>
      </c>
      <c r="AP11" s="3">
        <f t="shared" si="16"/>
        <v>1</v>
      </c>
      <c r="AQ11" s="3">
        <f t="shared" si="17"/>
        <v>0</v>
      </c>
      <c r="AR11" s="3">
        <f t="shared" si="18"/>
        <v>1</v>
      </c>
      <c r="AS11" s="3">
        <f t="shared" si="19"/>
        <v>0</v>
      </c>
      <c r="AT11" s="3">
        <f t="shared" si="20"/>
        <v>1</v>
      </c>
      <c r="AU11" s="3">
        <f t="shared" si="21"/>
        <v>1</v>
      </c>
      <c r="AW11" s="3">
        <f t="shared" si="22"/>
        <v>1</v>
      </c>
      <c r="AX11" s="3" t="e">
        <f t="shared" si="23"/>
        <v>#N/A</v>
      </c>
    </row>
    <row r="12" spans="1:50" x14ac:dyDescent="0.25">
      <c r="A12" s="8" t="s">
        <v>72</v>
      </c>
      <c r="B12" s="4">
        <f t="shared" si="24"/>
        <v>13</v>
      </c>
      <c r="C12" s="5">
        <f t="shared" si="25"/>
        <v>1</v>
      </c>
      <c r="D12" s="28" t="s">
        <v>189</v>
      </c>
      <c r="E12" s="4" t="s">
        <v>208</v>
      </c>
      <c r="F12" s="4" t="s">
        <v>191</v>
      </c>
      <c r="G12" s="4" t="s">
        <v>177</v>
      </c>
      <c r="H12" s="4" t="s">
        <v>192</v>
      </c>
      <c r="I12" s="4" t="s">
        <v>137</v>
      </c>
      <c r="J12" s="4" t="s">
        <v>194</v>
      </c>
      <c r="K12" s="4" t="s">
        <v>195</v>
      </c>
      <c r="L12" s="4" t="s">
        <v>196</v>
      </c>
      <c r="M12" s="4" t="s">
        <v>127</v>
      </c>
      <c r="N12" s="4" t="s">
        <v>198</v>
      </c>
      <c r="O12" s="4" t="s">
        <v>178</v>
      </c>
      <c r="P12" s="4" t="s">
        <v>213</v>
      </c>
      <c r="Q12" s="4" t="s">
        <v>218</v>
      </c>
      <c r="R12" s="4" t="s">
        <v>202</v>
      </c>
      <c r="S12" s="4" t="s">
        <v>211</v>
      </c>
      <c r="T12" s="4" t="s">
        <v>212</v>
      </c>
      <c r="U12" s="4" t="s">
        <v>205</v>
      </c>
      <c r="V12" s="4" t="s">
        <v>206</v>
      </c>
      <c r="W12" s="4" t="s">
        <v>207</v>
      </c>
      <c r="Y12" s="4" t="s">
        <v>137</v>
      </c>
      <c r="Z12" s="40" t="s">
        <v>194</v>
      </c>
      <c r="AB12" s="3">
        <f t="shared" si="2"/>
        <v>1</v>
      </c>
      <c r="AC12" s="3">
        <f t="shared" si="3"/>
        <v>1</v>
      </c>
      <c r="AD12" s="3">
        <f t="shared" si="4"/>
        <v>1</v>
      </c>
      <c r="AE12" s="3">
        <f t="shared" si="5"/>
        <v>1</v>
      </c>
      <c r="AF12" s="3">
        <f t="shared" si="6"/>
        <v>0</v>
      </c>
      <c r="AG12" s="3">
        <f t="shared" si="7"/>
        <v>1</v>
      </c>
      <c r="AH12" s="3">
        <f t="shared" si="8"/>
        <v>0</v>
      </c>
      <c r="AI12" s="3">
        <f t="shared" si="9"/>
        <v>1</v>
      </c>
      <c r="AJ12" s="3">
        <f t="shared" si="10"/>
        <v>1</v>
      </c>
      <c r="AK12" s="3">
        <f t="shared" si="11"/>
        <v>0</v>
      </c>
      <c r="AL12" s="3">
        <f t="shared" si="12"/>
        <v>0</v>
      </c>
      <c r="AM12" s="3">
        <f t="shared" si="13"/>
        <v>1</v>
      </c>
      <c r="AN12" s="3">
        <f t="shared" si="14"/>
        <v>1</v>
      </c>
      <c r="AO12" s="3">
        <f t="shared" si="15"/>
        <v>0</v>
      </c>
      <c r="AP12" s="3">
        <f t="shared" si="16"/>
        <v>1</v>
      </c>
      <c r="AQ12" s="3">
        <f t="shared" si="17"/>
        <v>0</v>
      </c>
      <c r="AR12" s="3">
        <f t="shared" si="18"/>
        <v>1</v>
      </c>
      <c r="AS12" s="3">
        <f t="shared" si="19"/>
        <v>0</v>
      </c>
      <c r="AT12" s="3">
        <f t="shared" si="20"/>
        <v>1</v>
      </c>
      <c r="AU12" s="3">
        <f t="shared" si="21"/>
        <v>1</v>
      </c>
      <c r="AW12" s="3">
        <f t="shared" si="22"/>
        <v>1</v>
      </c>
      <c r="AX12" s="3" t="e">
        <f t="shared" si="23"/>
        <v>#N/A</v>
      </c>
    </row>
    <row r="13" spans="1:50" x14ac:dyDescent="0.25">
      <c r="A13" s="8" t="s">
        <v>63</v>
      </c>
      <c r="B13" s="4">
        <f t="shared" si="24"/>
        <v>12</v>
      </c>
      <c r="C13" s="5">
        <f t="shared" si="25"/>
        <v>0</v>
      </c>
      <c r="D13" s="28" t="s">
        <v>189</v>
      </c>
      <c r="E13" s="4" t="s">
        <v>208</v>
      </c>
      <c r="F13" s="4" t="s">
        <v>191</v>
      </c>
      <c r="G13" s="4" t="s">
        <v>209</v>
      </c>
      <c r="H13" s="4" t="s">
        <v>192</v>
      </c>
      <c r="I13" s="4" t="s">
        <v>193</v>
      </c>
      <c r="J13" s="4" t="s">
        <v>210</v>
      </c>
      <c r="K13" s="4" t="s">
        <v>195</v>
      </c>
      <c r="L13" s="4" t="s">
        <v>196</v>
      </c>
      <c r="M13" s="4" t="s">
        <v>197</v>
      </c>
      <c r="N13" s="4" t="s">
        <v>198</v>
      </c>
      <c r="O13" s="4" t="s">
        <v>199</v>
      </c>
      <c r="P13" s="4" t="s">
        <v>200</v>
      </c>
      <c r="Q13" s="4" t="s">
        <v>201</v>
      </c>
      <c r="R13" s="4" t="s">
        <v>202</v>
      </c>
      <c r="S13" s="4" t="s">
        <v>211</v>
      </c>
      <c r="T13" s="4" t="s">
        <v>212</v>
      </c>
      <c r="U13" s="4" t="s">
        <v>205</v>
      </c>
      <c r="V13" s="4" t="s">
        <v>206</v>
      </c>
      <c r="W13" s="4" t="s">
        <v>207</v>
      </c>
      <c r="Y13" s="40" t="s">
        <v>205</v>
      </c>
      <c r="Z13" s="40" t="s">
        <v>199</v>
      </c>
      <c r="AB13" s="3">
        <f t="shared" si="2"/>
        <v>1</v>
      </c>
      <c r="AC13" s="3">
        <f t="shared" si="3"/>
        <v>1</v>
      </c>
      <c r="AD13" s="3">
        <f t="shared" si="4"/>
        <v>1</v>
      </c>
      <c r="AE13" s="3">
        <f t="shared" si="5"/>
        <v>0</v>
      </c>
      <c r="AF13" s="3">
        <f t="shared" si="6"/>
        <v>0</v>
      </c>
      <c r="AG13" s="3">
        <f t="shared" si="7"/>
        <v>0</v>
      </c>
      <c r="AH13" s="3">
        <f t="shared" si="8"/>
        <v>1</v>
      </c>
      <c r="AI13" s="3">
        <f t="shared" si="9"/>
        <v>1</v>
      </c>
      <c r="AJ13" s="3">
        <f t="shared" si="10"/>
        <v>1</v>
      </c>
      <c r="AK13" s="3">
        <f t="shared" si="11"/>
        <v>1</v>
      </c>
      <c r="AL13" s="3">
        <f t="shared" si="12"/>
        <v>0</v>
      </c>
      <c r="AM13" s="3">
        <f t="shared" si="13"/>
        <v>0</v>
      </c>
      <c r="AN13" s="3">
        <f t="shared" si="14"/>
        <v>0</v>
      </c>
      <c r="AO13" s="3">
        <f t="shared" si="15"/>
        <v>1</v>
      </c>
      <c r="AP13" s="3">
        <f t="shared" si="16"/>
        <v>1</v>
      </c>
      <c r="AQ13" s="3">
        <f t="shared" si="17"/>
        <v>0</v>
      </c>
      <c r="AR13" s="3">
        <f t="shared" si="18"/>
        <v>1</v>
      </c>
      <c r="AS13" s="3">
        <f t="shared" si="19"/>
        <v>0</v>
      </c>
      <c r="AT13" s="3">
        <f t="shared" si="20"/>
        <v>1</v>
      </c>
      <c r="AU13" s="3">
        <f t="shared" si="21"/>
        <v>1</v>
      </c>
      <c r="AW13" s="3" t="e">
        <f t="shared" si="22"/>
        <v>#N/A</v>
      </c>
      <c r="AX13" s="3" t="e">
        <f t="shared" si="23"/>
        <v>#N/A</v>
      </c>
    </row>
    <row r="14" spans="1:50" x14ac:dyDescent="0.25">
      <c r="A14" s="8" t="s">
        <v>71</v>
      </c>
      <c r="B14" s="4">
        <f t="shared" si="24"/>
        <v>10</v>
      </c>
      <c r="C14" s="5">
        <f t="shared" si="25"/>
        <v>0</v>
      </c>
      <c r="D14" s="28" t="s">
        <v>189</v>
      </c>
      <c r="E14" s="4" t="s">
        <v>208</v>
      </c>
      <c r="F14" s="4" t="s">
        <v>215</v>
      </c>
      <c r="G14" s="4" t="s">
        <v>209</v>
      </c>
      <c r="H14" s="4" t="s">
        <v>192</v>
      </c>
      <c r="I14" s="4" t="s">
        <v>137</v>
      </c>
      <c r="J14" s="4" t="s">
        <v>194</v>
      </c>
      <c r="K14" s="4" t="s">
        <v>195</v>
      </c>
      <c r="L14" s="4" t="s">
        <v>216</v>
      </c>
      <c r="M14" s="4" t="s">
        <v>197</v>
      </c>
      <c r="N14" s="4" t="s">
        <v>217</v>
      </c>
      <c r="O14" s="4" t="s">
        <v>199</v>
      </c>
      <c r="P14" s="4" t="s">
        <v>200</v>
      </c>
      <c r="Q14" s="4" t="s">
        <v>218</v>
      </c>
      <c r="R14" s="4" t="s">
        <v>202</v>
      </c>
      <c r="S14" s="4" t="s">
        <v>203</v>
      </c>
      <c r="T14" s="4" t="s">
        <v>212</v>
      </c>
      <c r="U14" s="4" t="s">
        <v>205</v>
      </c>
      <c r="V14" s="4" t="s">
        <v>206</v>
      </c>
      <c r="W14" s="4" t="s">
        <v>221</v>
      </c>
      <c r="Y14" s="40" t="s">
        <v>205</v>
      </c>
      <c r="Z14" s="40" t="s">
        <v>216</v>
      </c>
      <c r="AB14" s="3">
        <f t="shared" si="2"/>
        <v>1</v>
      </c>
      <c r="AC14" s="3">
        <f t="shared" si="3"/>
        <v>1</v>
      </c>
      <c r="AD14" s="3">
        <f t="shared" si="4"/>
        <v>0</v>
      </c>
      <c r="AE14" s="3">
        <f t="shared" si="5"/>
        <v>0</v>
      </c>
      <c r="AF14" s="3">
        <f t="shared" si="6"/>
        <v>0</v>
      </c>
      <c r="AG14" s="3">
        <f t="shared" si="7"/>
        <v>1</v>
      </c>
      <c r="AH14" s="3">
        <f t="shared" si="8"/>
        <v>0</v>
      </c>
      <c r="AI14" s="3">
        <f t="shared" si="9"/>
        <v>1</v>
      </c>
      <c r="AJ14" s="3">
        <f t="shared" si="10"/>
        <v>0</v>
      </c>
      <c r="AK14" s="3">
        <f t="shared" si="11"/>
        <v>1</v>
      </c>
      <c r="AL14" s="3">
        <f t="shared" si="12"/>
        <v>1</v>
      </c>
      <c r="AM14" s="3">
        <f t="shared" si="13"/>
        <v>0</v>
      </c>
      <c r="AN14" s="3">
        <f t="shared" si="14"/>
        <v>0</v>
      </c>
      <c r="AO14" s="3">
        <f t="shared" si="15"/>
        <v>0</v>
      </c>
      <c r="AP14" s="3">
        <f t="shared" si="16"/>
        <v>1</v>
      </c>
      <c r="AQ14" s="3">
        <f t="shared" si="17"/>
        <v>1</v>
      </c>
      <c r="AR14" s="3">
        <f t="shared" si="18"/>
        <v>1</v>
      </c>
      <c r="AS14" s="3">
        <f t="shared" si="19"/>
        <v>0</v>
      </c>
      <c r="AT14" s="3">
        <f t="shared" si="20"/>
        <v>1</v>
      </c>
      <c r="AU14" s="3">
        <f t="shared" si="21"/>
        <v>0</v>
      </c>
      <c r="AW14" s="3" t="e">
        <f t="shared" si="22"/>
        <v>#N/A</v>
      </c>
      <c r="AX14" s="3" t="e">
        <f t="shared" si="23"/>
        <v>#N/A</v>
      </c>
    </row>
    <row r="15" spans="1:50" x14ac:dyDescent="0.25">
      <c r="A15" s="8" t="s">
        <v>60</v>
      </c>
      <c r="B15" s="4">
        <f t="shared" si="24"/>
        <v>12</v>
      </c>
      <c r="C15" s="5">
        <f t="shared" si="25"/>
        <v>2</v>
      </c>
      <c r="D15" s="28" t="s">
        <v>214</v>
      </c>
      <c r="E15" s="4" t="s">
        <v>208</v>
      </c>
      <c r="F15" s="4" t="s">
        <v>191</v>
      </c>
      <c r="G15" s="4" t="s">
        <v>209</v>
      </c>
      <c r="H15" s="4" t="s">
        <v>192</v>
      </c>
      <c r="I15" s="4" t="s">
        <v>137</v>
      </c>
      <c r="J15" s="4" t="s">
        <v>194</v>
      </c>
      <c r="K15" s="4" t="s">
        <v>195</v>
      </c>
      <c r="L15" s="4" t="s">
        <v>196</v>
      </c>
      <c r="M15" s="4" t="s">
        <v>197</v>
      </c>
      <c r="N15" s="4" t="s">
        <v>198</v>
      </c>
      <c r="O15" s="4" t="s">
        <v>199</v>
      </c>
      <c r="P15" s="4" t="s">
        <v>213</v>
      </c>
      <c r="Q15" s="4" t="s">
        <v>201</v>
      </c>
      <c r="R15" s="4" t="s">
        <v>202</v>
      </c>
      <c r="S15" s="4" t="s">
        <v>211</v>
      </c>
      <c r="T15" s="4" t="s">
        <v>212</v>
      </c>
      <c r="U15" s="4" t="s">
        <v>205</v>
      </c>
      <c r="V15" s="4" t="s">
        <v>206</v>
      </c>
      <c r="W15" s="4" t="s">
        <v>207</v>
      </c>
      <c r="Y15" s="4" t="s">
        <v>208</v>
      </c>
      <c r="Z15" s="4" t="s">
        <v>202</v>
      </c>
      <c r="AB15" s="3">
        <f t="shared" si="2"/>
        <v>0</v>
      </c>
      <c r="AC15" s="3">
        <f t="shared" si="3"/>
        <v>1</v>
      </c>
      <c r="AD15" s="3">
        <f t="shared" si="4"/>
        <v>1</v>
      </c>
      <c r="AE15" s="3">
        <f t="shared" si="5"/>
        <v>0</v>
      </c>
      <c r="AF15" s="3">
        <f t="shared" si="6"/>
        <v>0</v>
      </c>
      <c r="AG15" s="3">
        <f t="shared" si="7"/>
        <v>1</v>
      </c>
      <c r="AH15" s="3">
        <f t="shared" si="8"/>
        <v>0</v>
      </c>
      <c r="AI15" s="3">
        <f t="shared" si="9"/>
        <v>1</v>
      </c>
      <c r="AJ15" s="3">
        <f t="shared" si="10"/>
        <v>1</v>
      </c>
      <c r="AK15" s="3">
        <f t="shared" si="11"/>
        <v>1</v>
      </c>
      <c r="AL15" s="3">
        <f t="shared" si="12"/>
        <v>0</v>
      </c>
      <c r="AM15" s="3">
        <f t="shared" si="13"/>
        <v>0</v>
      </c>
      <c r="AN15" s="3">
        <f t="shared" si="14"/>
        <v>1</v>
      </c>
      <c r="AO15" s="3">
        <f t="shared" si="15"/>
        <v>1</v>
      </c>
      <c r="AP15" s="3">
        <f t="shared" si="16"/>
        <v>1</v>
      </c>
      <c r="AQ15" s="3">
        <f t="shared" si="17"/>
        <v>0</v>
      </c>
      <c r="AR15" s="3">
        <f t="shared" si="18"/>
        <v>1</v>
      </c>
      <c r="AS15" s="3">
        <f t="shared" si="19"/>
        <v>0</v>
      </c>
      <c r="AT15" s="3">
        <f t="shared" si="20"/>
        <v>1</v>
      </c>
      <c r="AU15" s="3">
        <f t="shared" si="21"/>
        <v>1</v>
      </c>
      <c r="AW15" s="3">
        <f t="shared" si="22"/>
        <v>1</v>
      </c>
      <c r="AX15" s="3">
        <f t="shared" si="23"/>
        <v>1</v>
      </c>
    </row>
    <row r="16" spans="1:50" x14ac:dyDescent="0.25">
      <c r="A16" s="8" t="s">
        <v>75</v>
      </c>
      <c r="B16" s="4">
        <f t="shared" si="24"/>
        <v>11</v>
      </c>
      <c r="C16" s="5">
        <f t="shared" si="25"/>
        <v>0</v>
      </c>
      <c r="D16" s="28" t="s">
        <v>214</v>
      </c>
      <c r="E16" s="4" t="s">
        <v>208</v>
      </c>
      <c r="F16" s="4" t="s">
        <v>215</v>
      </c>
      <c r="G16" s="4" t="s">
        <v>177</v>
      </c>
      <c r="H16" s="4" t="s">
        <v>223</v>
      </c>
      <c r="I16" s="4" t="s">
        <v>137</v>
      </c>
      <c r="J16" s="4" t="s">
        <v>194</v>
      </c>
      <c r="K16" s="4" t="s">
        <v>171</v>
      </c>
      <c r="L16" s="4" t="s">
        <v>216</v>
      </c>
      <c r="M16" s="4" t="s">
        <v>197</v>
      </c>
      <c r="N16" s="4" t="s">
        <v>217</v>
      </c>
      <c r="O16" s="4" t="s">
        <v>199</v>
      </c>
      <c r="P16" s="4" t="s">
        <v>213</v>
      </c>
      <c r="Q16" s="4" t="s">
        <v>201</v>
      </c>
      <c r="R16" s="4" t="s">
        <v>202</v>
      </c>
      <c r="S16" s="4" t="s">
        <v>211</v>
      </c>
      <c r="T16" s="4" t="s">
        <v>212</v>
      </c>
      <c r="U16" s="4" t="s">
        <v>205</v>
      </c>
      <c r="V16" s="4" t="s">
        <v>206</v>
      </c>
      <c r="W16" s="4" t="s">
        <v>221</v>
      </c>
      <c r="Y16" s="40" t="s">
        <v>214</v>
      </c>
      <c r="Z16" s="40" t="s">
        <v>171</v>
      </c>
      <c r="AB16" s="3">
        <f t="shared" si="2"/>
        <v>0</v>
      </c>
      <c r="AC16" s="3">
        <f t="shared" si="3"/>
        <v>1</v>
      </c>
      <c r="AD16" s="3">
        <f t="shared" si="4"/>
        <v>0</v>
      </c>
      <c r="AE16" s="3">
        <f t="shared" si="5"/>
        <v>1</v>
      </c>
      <c r="AF16" s="3">
        <f t="shared" si="6"/>
        <v>1</v>
      </c>
      <c r="AG16" s="3">
        <f t="shared" si="7"/>
        <v>1</v>
      </c>
      <c r="AH16" s="3">
        <f t="shared" si="8"/>
        <v>0</v>
      </c>
      <c r="AI16" s="3">
        <f t="shared" si="9"/>
        <v>0</v>
      </c>
      <c r="AJ16" s="3">
        <f t="shared" si="10"/>
        <v>0</v>
      </c>
      <c r="AK16" s="3">
        <f t="shared" si="11"/>
        <v>1</v>
      </c>
      <c r="AL16" s="3">
        <f t="shared" si="12"/>
        <v>1</v>
      </c>
      <c r="AM16" s="3">
        <f t="shared" si="13"/>
        <v>0</v>
      </c>
      <c r="AN16" s="3">
        <f t="shared" si="14"/>
        <v>1</v>
      </c>
      <c r="AO16" s="3">
        <f t="shared" si="15"/>
        <v>1</v>
      </c>
      <c r="AP16" s="3">
        <f t="shared" si="16"/>
        <v>1</v>
      </c>
      <c r="AQ16" s="3">
        <f t="shared" si="17"/>
        <v>0</v>
      </c>
      <c r="AR16" s="3">
        <f t="shared" si="18"/>
        <v>1</v>
      </c>
      <c r="AS16" s="3">
        <f t="shared" si="19"/>
        <v>0</v>
      </c>
      <c r="AT16" s="3">
        <f t="shared" si="20"/>
        <v>1</v>
      </c>
      <c r="AU16" s="3">
        <f t="shared" si="21"/>
        <v>0</v>
      </c>
      <c r="AW16" s="3" t="e">
        <f t="shared" si="22"/>
        <v>#N/A</v>
      </c>
      <c r="AX16" s="3" t="e">
        <f t="shared" si="23"/>
        <v>#N/A</v>
      </c>
    </row>
    <row r="17" spans="1:50" x14ac:dyDescent="0.25">
      <c r="A17" s="8" t="s">
        <v>82</v>
      </c>
      <c r="B17" s="4">
        <f t="shared" si="24"/>
        <v>10</v>
      </c>
      <c r="C17" s="5">
        <f t="shared" si="25"/>
        <v>1</v>
      </c>
      <c r="D17" s="28" t="s">
        <v>189</v>
      </c>
      <c r="E17" s="4" t="s">
        <v>208</v>
      </c>
      <c r="F17" s="4" t="s">
        <v>215</v>
      </c>
      <c r="G17" s="4" t="s">
        <v>209</v>
      </c>
      <c r="H17" s="4" t="s">
        <v>223</v>
      </c>
      <c r="I17" s="4" t="s">
        <v>193</v>
      </c>
      <c r="J17" s="4" t="s">
        <v>210</v>
      </c>
      <c r="K17" s="4" t="s">
        <v>195</v>
      </c>
      <c r="L17" s="4" t="s">
        <v>196</v>
      </c>
      <c r="M17" s="4" t="s">
        <v>197</v>
      </c>
      <c r="N17" s="4" t="s">
        <v>198</v>
      </c>
      <c r="O17" s="4" t="s">
        <v>199</v>
      </c>
      <c r="P17" s="4" t="s">
        <v>200</v>
      </c>
      <c r="Q17" s="4" t="s">
        <v>218</v>
      </c>
      <c r="R17" s="4" t="s">
        <v>219</v>
      </c>
      <c r="S17" s="4" t="s">
        <v>211</v>
      </c>
      <c r="T17" s="4" t="s">
        <v>212</v>
      </c>
      <c r="U17" s="4" t="s">
        <v>205</v>
      </c>
      <c r="V17" s="4" t="s">
        <v>206</v>
      </c>
      <c r="W17" s="4" t="s">
        <v>207</v>
      </c>
      <c r="Y17" s="40" t="s">
        <v>211</v>
      </c>
      <c r="Z17" s="4" t="s">
        <v>197</v>
      </c>
      <c r="AB17" s="3">
        <f t="shared" si="2"/>
        <v>1</v>
      </c>
      <c r="AC17" s="3">
        <f t="shared" si="3"/>
        <v>1</v>
      </c>
      <c r="AD17" s="3">
        <f t="shared" si="4"/>
        <v>0</v>
      </c>
      <c r="AE17" s="3">
        <f t="shared" si="5"/>
        <v>0</v>
      </c>
      <c r="AF17" s="3">
        <f t="shared" si="6"/>
        <v>1</v>
      </c>
      <c r="AG17" s="3">
        <f t="shared" si="7"/>
        <v>0</v>
      </c>
      <c r="AH17" s="3">
        <f t="shared" si="8"/>
        <v>1</v>
      </c>
      <c r="AI17" s="3">
        <f t="shared" si="9"/>
        <v>1</v>
      </c>
      <c r="AJ17" s="3">
        <f t="shared" si="10"/>
        <v>1</v>
      </c>
      <c r="AK17" s="3">
        <f t="shared" si="11"/>
        <v>1</v>
      </c>
      <c r="AL17" s="3">
        <f t="shared" si="12"/>
        <v>0</v>
      </c>
      <c r="AM17" s="3">
        <f t="shared" si="13"/>
        <v>0</v>
      </c>
      <c r="AN17" s="3">
        <f t="shared" si="14"/>
        <v>0</v>
      </c>
      <c r="AO17" s="3">
        <f t="shared" si="15"/>
        <v>0</v>
      </c>
      <c r="AP17" s="3">
        <f t="shared" si="16"/>
        <v>0</v>
      </c>
      <c r="AQ17" s="3">
        <f t="shared" si="17"/>
        <v>0</v>
      </c>
      <c r="AR17" s="3">
        <f t="shared" si="18"/>
        <v>1</v>
      </c>
      <c r="AS17" s="3">
        <f t="shared" si="19"/>
        <v>0</v>
      </c>
      <c r="AT17" s="3">
        <f t="shared" si="20"/>
        <v>1</v>
      </c>
      <c r="AU17" s="3">
        <f t="shared" si="21"/>
        <v>1</v>
      </c>
      <c r="AW17" s="3" t="e">
        <f t="shared" si="22"/>
        <v>#N/A</v>
      </c>
      <c r="AX17" s="3">
        <f t="shared" si="23"/>
        <v>1</v>
      </c>
    </row>
    <row r="18" spans="1:50" x14ac:dyDescent="0.25">
      <c r="A18" s="8" t="s">
        <v>187</v>
      </c>
      <c r="B18" s="4">
        <f t="shared" si="24"/>
        <v>12</v>
      </c>
      <c r="C18" s="5">
        <f t="shared" si="25"/>
        <v>2</v>
      </c>
      <c r="D18" s="28" t="s">
        <v>189</v>
      </c>
      <c r="E18" s="4" t="s">
        <v>208</v>
      </c>
      <c r="F18" s="4" t="s">
        <v>191</v>
      </c>
      <c r="G18" s="4" t="s">
        <v>209</v>
      </c>
      <c r="H18" s="4" t="s">
        <v>192</v>
      </c>
      <c r="I18" s="4" t="s">
        <v>193</v>
      </c>
      <c r="J18" s="4" t="s">
        <v>210</v>
      </c>
      <c r="K18" s="4" t="s">
        <v>195</v>
      </c>
      <c r="L18" s="4" t="s">
        <v>196</v>
      </c>
      <c r="M18" s="4" t="s">
        <v>197</v>
      </c>
      <c r="N18" s="4" t="s">
        <v>198</v>
      </c>
      <c r="O18" s="4" t="s">
        <v>178</v>
      </c>
      <c r="P18" s="4" t="s">
        <v>213</v>
      </c>
      <c r="Q18" s="4" t="s">
        <v>201</v>
      </c>
      <c r="R18" s="4" t="s">
        <v>202</v>
      </c>
      <c r="S18" s="4" t="s">
        <v>211</v>
      </c>
      <c r="T18" s="4" t="s">
        <v>204</v>
      </c>
      <c r="U18" s="4" t="s">
        <v>205</v>
      </c>
      <c r="V18" s="4" t="s">
        <v>222</v>
      </c>
      <c r="W18" s="4" t="s">
        <v>207</v>
      </c>
      <c r="Y18" s="4" t="s">
        <v>202</v>
      </c>
      <c r="Z18" s="4" t="s">
        <v>195</v>
      </c>
      <c r="AB18" s="3">
        <f t="shared" si="2"/>
        <v>1</v>
      </c>
      <c r="AC18" s="3">
        <f t="shared" si="3"/>
        <v>1</v>
      </c>
      <c r="AD18" s="3">
        <f t="shared" si="4"/>
        <v>1</v>
      </c>
      <c r="AE18" s="3">
        <f t="shared" si="5"/>
        <v>0</v>
      </c>
      <c r="AF18" s="3">
        <f t="shared" si="6"/>
        <v>0</v>
      </c>
      <c r="AG18" s="3">
        <f t="shared" si="7"/>
        <v>0</v>
      </c>
      <c r="AH18" s="3">
        <f t="shared" si="8"/>
        <v>1</v>
      </c>
      <c r="AI18" s="3">
        <f t="shared" si="9"/>
        <v>1</v>
      </c>
      <c r="AJ18" s="3">
        <f t="shared" si="10"/>
        <v>1</v>
      </c>
      <c r="AK18" s="3">
        <f t="shared" si="11"/>
        <v>1</v>
      </c>
      <c r="AL18" s="3">
        <f t="shared" si="12"/>
        <v>0</v>
      </c>
      <c r="AM18" s="3">
        <f t="shared" si="13"/>
        <v>1</v>
      </c>
      <c r="AN18" s="3">
        <f t="shared" si="14"/>
        <v>1</v>
      </c>
      <c r="AO18" s="3">
        <f t="shared" si="15"/>
        <v>1</v>
      </c>
      <c r="AP18" s="3">
        <f t="shared" si="16"/>
        <v>1</v>
      </c>
      <c r="AQ18" s="3">
        <f t="shared" si="17"/>
        <v>0</v>
      </c>
      <c r="AR18" s="3">
        <f t="shared" si="18"/>
        <v>0</v>
      </c>
      <c r="AS18" s="3">
        <f t="shared" si="19"/>
        <v>0</v>
      </c>
      <c r="AT18" s="3">
        <f t="shared" si="20"/>
        <v>0</v>
      </c>
      <c r="AU18" s="3">
        <f t="shared" si="21"/>
        <v>1</v>
      </c>
      <c r="AW18" s="3">
        <f t="shared" si="22"/>
        <v>1</v>
      </c>
      <c r="AX18" s="3">
        <f t="shared" si="23"/>
        <v>1</v>
      </c>
    </row>
    <row r="19" spans="1:50" x14ac:dyDescent="0.25">
      <c r="A19" s="8" t="s">
        <v>89</v>
      </c>
      <c r="B19" s="4">
        <f t="shared" si="24"/>
        <v>12</v>
      </c>
      <c r="C19" s="5">
        <f t="shared" si="25"/>
        <v>1</v>
      </c>
      <c r="D19" s="28" t="s">
        <v>189</v>
      </c>
      <c r="E19" s="4" t="s">
        <v>208</v>
      </c>
      <c r="F19" s="4" t="s">
        <v>191</v>
      </c>
      <c r="G19" s="4" t="s">
        <v>209</v>
      </c>
      <c r="H19" s="4" t="s">
        <v>192</v>
      </c>
      <c r="I19" s="4" t="s">
        <v>193</v>
      </c>
      <c r="J19" s="4" t="s">
        <v>210</v>
      </c>
      <c r="K19" s="4" t="s">
        <v>195</v>
      </c>
      <c r="L19" s="4" t="s">
        <v>196</v>
      </c>
      <c r="M19" s="4" t="s">
        <v>197</v>
      </c>
      <c r="N19" s="4" t="s">
        <v>217</v>
      </c>
      <c r="O19" s="4" t="s">
        <v>178</v>
      </c>
      <c r="P19" s="4" t="s">
        <v>213</v>
      </c>
      <c r="Q19" s="4" t="s">
        <v>201</v>
      </c>
      <c r="R19" s="4" t="s">
        <v>202</v>
      </c>
      <c r="S19" s="4" t="s">
        <v>211</v>
      </c>
      <c r="T19" s="4" t="s">
        <v>204</v>
      </c>
      <c r="U19" s="4" t="s">
        <v>205</v>
      </c>
      <c r="V19" s="4" t="s">
        <v>222</v>
      </c>
      <c r="W19" s="4" t="s">
        <v>221</v>
      </c>
      <c r="Y19" s="4" t="s">
        <v>202</v>
      </c>
      <c r="Z19" s="40" t="s">
        <v>211</v>
      </c>
      <c r="AB19" s="3">
        <f t="shared" si="2"/>
        <v>1</v>
      </c>
      <c r="AC19" s="3">
        <f t="shared" si="3"/>
        <v>1</v>
      </c>
      <c r="AD19" s="3">
        <f t="shared" si="4"/>
        <v>1</v>
      </c>
      <c r="AE19" s="3">
        <f t="shared" si="5"/>
        <v>0</v>
      </c>
      <c r="AF19" s="3">
        <f t="shared" si="6"/>
        <v>0</v>
      </c>
      <c r="AG19" s="3">
        <f t="shared" si="7"/>
        <v>0</v>
      </c>
      <c r="AH19" s="3">
        <f t="shared" si="8"/>
        <v>1</v>
      </c>
      <c r="AI19" s="3">
        <f t="shared" si="9"/>
        <v>1</v>
      </c>
      <c r="AJ19" s="3">
        <f t="shared" si="10"/>
        <v>1</v>
      </c>
      <c r="AK19" s="3">
        <f t="shared" si="11"/>
        <v>1</v>
      </c>
      <c r="AL19" s="3">
        <f t="shared" si="12"/>
        <v>1</v>
      </c>
      <c r="AM19" s="3">
        <f t="shared" si="13"/>
        <v>1</v>
      </c>
      <c r="AN19" s="3">
        <f t="shared" si="14"/>
        <v>1</v>
      </c>
      <c r="AO19" s="3">
        <f t="shared" si="15"/>
        <v>1</v>
      </c>
      <c r="AP19" s="3">
        <f t="shared" si="16"/>
        <v>1</v>
      </c>
      <c r="AQ19" s="3">
        <f t="shared" si="17"/>
        <v>0</v>
      </c>
      <c r="AR19" s="3">
        <f t="shared" si="18"/>
        <v>0</v>
      </c>
      <c r="AS19" s="3">
        <f t="shared" si="19"/>
        <v>0</v>
      </c>
      <c r="AT19" s="3">
        <f t="shared" si="20"/>
        <v>0</v>
      </c>
      <c r="AU19" s="3">
        <f t="shared" si="21"/>
        <v>0</v>
      </c>
      <c r="AW19" s="3">
        <f t="shared" si="22"/>
        <v>1</v>
      </c>
      <c r="AX19" s="3" t="e">
        <f t="shared" si="23"/>
        <v>#N/A</v>
      </c>
    </row>
    <row r="20" spans="1:50" x14ac:dyDescent="0.25">
      <c r="A20" s="8" t="s">
        <v>58</v>
      </c>
      <c r="B20" s="4">
        <f t="shared" si="24"/>
        <v>14</v>
      </c>
      <c r="C20" s="5">
        <f t="shared" si="25"/>
        <v>0</v>
      </c>
      <c r="D20" s="28" t="s">
        <v>189</v>
      </c>
      <c r="E20" s="4" t="s">
        <v>208</v>
      </c>
      <c r="F20" s="4" t="s">
        <v>191</v>
      </c>
      <c r="G20" s="4" t="s">
        <v>209</v>
      </c>
      <c r="H20" s="4" t="s">
        <v>192</v>
      </c>
      <c r="I20" s="4" t="s">
        <v>193</v>
      </c>
      <c r="J20" s="4" t="s">
        <v>210</v>
      </c>
      <c r="K20" s="4" t="s">
        <v>195</v>
      </c>
      <c r="L20" s="4" t="s">
        <v>196</v>
      </c>
      <c r="M20" s="4" t="s">
        <v>197</v>
      </c>
      <c r="N20" s="4" t="s">
        <v>198</v>
      </c>
      <c r="O20" s="4" t="s">
        <v>199</v>
      </c>
      <c r="P20" s="4" t="s">
        <v>213</v>
      </c>
      <c r="Q20" s="4" t="s">
        <v>201</v>
      </c>
      <c r="R20" s="4" t="s">
        <v>202</v>
      </c>
      <c r="S20" s="4" t="s">
        <v>211</v>
      </c>
      <c r="T20" s="4" t="s">
        <v>212</v>
      </c>
      <c r="U20" s="4" t="s">
        <v>220</v>
      </c>
      <c r="V20" s="4" t="s">
        <v>206</v>
      </c>
      <c r="W20" s="4" t="s">
        <v>207</v>
      </c>
      <c r="Y20" s="40" t="s">
        <v>192</v>
      </c>
      <c r="Z20" s="40" t="s">
        <v>219</v>
      </c>
      <c r="AB20" s="3">
        <f t="shared" si="2"/>
        <v>1</v>
      </c>
      <c r="AC20" s="3">
        <f t="shared" si="3"/>
        <v>1</v>
      </c>
      <c r="AD20" s="3">
        <f t="shared" si="4"/>
        <v>1</v>
      </c>
      <c r="AE20" s="3">
        <f t="shared" si="5"/>
        <v>0</v>
      </c>
      <c r="AF20" s="3">
        <f t="shared" si="6"/>
        <v>0</v>
      </c>
      <c r="AG20" s="3">
        <f t="shared" si="7"/>
        <v>0</v>
      </c>
      <c r="AH20" s="3">
        <f t="shared" si="8"/>
        <v>1</v>
      </c>
      <c r="AI20" s="3">
        <f t="shared" si="9"/>
        <v>1</v>
      </c>
      <c r="AJ20" s="3">
        <f t="shared" si="10"/>
        <v>1</v>
      </c>
      <c r="AK20" s="3">
        <f t="shared" si="11"/>
        <v>1</v>
      </c>
      <c r="AL20" s="3">
        <f t="shared" si="12"/>
        <v>0</v>
      </c>
      <c r="AM20" s="3">
        <f t="shared" si="13"/>
        <v>0</v>
      </c>
      <c r="AN20" s="3">
        <f t="shared" si="14"/>
        <v>1</v>
      </c>
      <c r="AO20" s="3">
        <f t="shared" si="15"/>
        <v>1</v>
      </c>
      <c r="AP20" s="3">
        <f t="shared" si="16"/>
        <v>1</v>
      </c>
      <c r="AQ20" s="3">
        <f t="shared" si="17"/>
        <v>0</v>
      </c>
      <c r="AR20" s="3">
        <f t="shared" si="18"/>
        <v>1</v>
      </c>
      <c r="AS20" s="3">
        <f t="shared" si="19"/>
        <v>1</v>
      </c>
      <c r="AT20" s="3">
        <f t="shared" si="20"/>
        <v>1</v>
      </c>
      <c r="AU20" s="3">
        <f t="shared" si="21"/>
        <v>1</v>
      </c>
      <c r="AW20" s="3" t="e">
        <f t="shared" si="22"/>
        <v>#N/A</v>
      </c>
      <c r="AX20" s="3" t="e">
        <f t="shared" si="23"/>
        <v>#N/A</v>
      </c>
    </row>
    <row r="21" spans="1:50" x14ac:dyDescent="0.25">
      <c r="A21" s="8" t="s">
        <v>70</v>
      </c>
      <c r="B21" s="4">
        <f t="shared" si="24"/>
        <v>9</v>
      </c>
      <c r="C21" s="5">
        <f t="shared" si="25"/>
        <v>0</v>
      </c>
      <c r="D21" s="28" t="s">
        <v>214</v>
      </c>
      <c r="E21" s="4" t="s">
        <v>208</v>
      </c>
      <c r="F21" s="4" t="s">
        <v>215</v>
      </c>
      <c r="G21" s="4" t="s">
        <v>209</v>
      </c>
      <c r="H21" s="4" t="s">
        <v>223</v>
      </c>
      <c r="I21" s="4" t="s">
        <v>193</v>
      </c>
      <c r="J21" s="4" t="s">
        <v>210</v>
      </c>
      <c r="K21" s="4" t="s">
        <v>195</v>
      </c>
      <c r="L21" s="4" t="s">
        <v>196</v>
      </c>
      <c r="M21" s="4" t="s">
        <v>197</v>
      </c>
      <c r="N21" s="4" t="s">
        <v>198</v>
      </c>
      <c r="O21" s="4" t="s">
        <v>199</v>
      </c>
      <c r="P21" s="4" t="s">
        <v>200</v>
      </c>
      <c r="Q21" s="4" t="s">
        <v>201</v>
      </c>
      <c r="R21" s="4" t="s">
        <v>202</v>
      </c>
      <c r="S21" s="4" t="s">
        <v>211</v>
      </c>
      <c r="T21" s="4" t="s">
        <v>204</v>
      </c>
      <c r="U21" s="4" t="s">
        <v>205</v>
      </c>
      <c r="V21" s="4" t="s">
        <v>222</v>
      </c>
      <c r="W21" s="4" t="s">
        <v>207</v>
      </c>
      <c r="Y21" s="40" t="s">
        <v>205</v>
      </c>
      <c r="Z21" s="40" t="s">
        <v>209</v>
      </c>
      <c r="AB21" s="3">
        <f t="shared" si="2"/>
        <v>0</v>
      </c>
      <c r="AC21" s="3">
        <f t="shared" si="3"/>
        <v>1</v>
      </c>
      <c r="AD21" s="3">
        <f t="shared" si="4"/>
        <v>0</v>
      </c>
      <c r="AE21" s="3">
        <f t="shared" si="5"/>
        <v>0</v>
      </c>
      <c r="AF21" s="3">
        <f t="shared" si="6"/>
        <v>1</v>
      </c>
      <c r="AG21" s="3">
        <f t="shared" si="7"/>
        <v>0</v>
      </c>
      <c r="AH21" s="3">
        <f t="shared" si="8"/>
        <v>1</v>
      </c>
      <c r="AI21" s="3">
        <f t="shared" si="9"/>
        <v>1</v>
      </c>
      <c r="AJ21" s="3">
        <f t="shared" si="10"/>
        <v>1</v>
      </c>
      <c r="AK21" s="3">
        <f t="shared" si="11"/>
        <v>1</v>
      </c>
      <c r="AL21" s="3">
        <f t="shared" si="12"/>
        <v>0</v>
      </c>
      <c r="AM21" s="3">
        <f t="shared" si="13"/>
        <v>0</v>
      </c>
      <c r="AN21" s="3">
        <f t="shared" si="14"/>
        <v>0</v>
      </c>
      <c r="AO21" s="3">
        <f t="shared" si="15"/>
        <v>1</v>
      </c>
      <c r="AP21" s="3">
        <f t="shared" si="16"/>
        <v>1</v>
      </c>
      <c r="AQ21" s="3">
        <f t="shared" si="17"/>
        <v>0</v>
      </c>
      <c r="AR21" s="3">
        <f t="shared" si="18"/>
        <v>0</v>
      </c>
      <c r="AS21" s="3">
        <f t="shared" si="19"/>
        <v>0</v>
      </c>
      <c r="AT21" s="3">
        <f t="shared" si="20"/>
        <v>0</v>
      </c>
      <c r="AU21" s="3">
        <f t="shared" si="21"/>
        <v>1</v>
      </c>
      <c r="AW21" s="3" t="e">
        <f t="shared" si="22"/>
        <v>#N/A</v>
      </c>
      <c r="AX21" s="3" t="e">
        <f t="shared" si="23"/>
        <v>#N/A</v>
      </c>
    </row>
    <row r="22" spans="1:50" x14ac:dyDescent="0.25">
      <c r="A22" s="8" t="s">
        <v>83</v>
      </c>
      <c r="B22" s="4">
        <f t="shared" si="24"/>
        <v>11</v>
      </c>
      <c r="C22" s="5">
        <f t="shared" si="25"/>
        <v>1</v>
      </c>
      <c r="D22" s="28" t="s">
        <v>189</v>
      </c>
      <c r="E22" s="4" t="s">
        <v>208</v>
      </c>
      <c r="F22" s="4" t="s">
        <v>191</v>
      </c>
      <c r="G22" s="4" t="s">
        <v>177</v>
      </c>
      <c r="H22" s="4" t="s">
        <v>192</v>
      </c>
      <c r="I22" s="4" t="s">
        <v>193</v>
      </c>
      <c r="J22" s="4" t="s">
        <v>210</v>
      </c>
      <c r="K22" s="4" t="s">
        <v>195</v>
      </c>
      <c r="L22" s="4" t="s">
        <v>196</v>
      </c>
      <c r="M22" s="4" t="s">
        <v>127</v>
      </c>
      <c r="N22" s="4" t="s">
        <v>198</v>
      </c>
      <c r="O22" s="4" t="s">
        <v>178</v>
      </c>
      <c r="P22" s="4" t="s">
        <v>200</v>
      </c>
      <c r="Q22" s="4" t="s">
        <v>201</v>
      </c>
      <c r="R22" s="4" t="s">
        <v>202</v>
      </c>
      <c r="S22" s="4" t="s">
        <v>211</v>
      </c>
      <c r="T22" s="4" t="s">
        <v>204</v>
      </c>
      <c r="U22" s="4" t="s">
        <v>205</v>
      </c>
      <c r="V22" s="4" t="s">
        <v>222</v>
      </c>
      <c r="W22" s="4" t="s">
        <v>207</v>
      </c>
      <c r="Y22" s="40" t="s">
        <v>211</v>
      </c>
      <c r="Z22" s="4" t="s">
        <v>210</v>
      </c>
      <c r="AB22" s="3">
        <f t="shared" si="2"/>
        <v>1</v>
      </c>
      <c r="AC22" s="3">
        <f t="shared" si="3"/>
        <v>1</v>
      </c>
      <c r="AD22" s="3">
        <f t="shared" si="4"/>
        <v>1</v>
      </c>
      <c r="AE22" s="3">
        <f t="shared" si="5"/>
        <v>1</v>
      </c>
      <c r="AF22" s="3">
        <f t="shared" si="6"/>
        <v>0</v>
      </c>
      <c r="AG22" s="3">
        <f t="shared" si="7"/>
        <v>0</v>
      </c>
      <c r="AH22" s="3">
        <f t="shared" si="8"/>
        <v>1</v>
      </c>
      <c r="AI22" s="3">
        <f t="shared" si="9"/>
        <v>1</v>
      </c>
      <c r="AJ22" s="3">
        <f t="shared" si="10"/>
        <v>1</v>
      </c>
      <c r="AK22" s="3">
        <f t="shared" si="11"/>
        <v>0</v>
      </c>
      <c r="AL22" s="3">
        <f t="shared" si="12"/>
        <v>0</v>
      </c>
      <c r="AM22" s="3">
        <f t="shared" si="13"/>
        <v>1</v>
      </c>
      <c r="AN22" s="3">
        <f t="shared" si="14"/>
        <v>0</v>
      </c>
      <c r="AO22" s="3">
        <f t="shared" si="15"/>
        <v>1</v>
      </c>
      <c r="AP22" s="3">
        <f t="shared" si="16"/>
        <v>1</v>
      </c>
      <c r="AQ22" s="3">
        <f t="shared" si="17"/>
        <v>0</v>
      </c>
      <c r="AR22" s="3">
        <f t="shared" si="18"/>
        <v>0</v>
      </c>
      <c r="AS22" s="3">
        <f t="shared" si="19"/>
        <v>0</v>
      </c>
      <c r="AT22" s="3">
        <f t="shared" si="20"/>
        <v>0</v>
      </c>
      <c r="AU22" s="3">
        <f t="shared" si="21"/>
        <v>1</v>
      </c>
      <c r="AW22" s="3" t="e">
        <f t="shared" si="22"/>
        <v>#N/A</v>
      </c>
      <c r="AX22" s="3">
        <f t="shared" si="23"/>
        <v>1</v>
      </c>
    </row>
    <row r="23" spans="1:50" x14ac:dyDescent="0.25">
      <c r="A23" s="8" t="s">
        <v>84</v>
      </c>
      <c r="B23" s="4">
        <f t="shared" si="24"/>
        <v>10</v>
      </c>
      <c r="C23" s="5">
        <f t="shared" si="25"/>
        <v>1</v>
      </c>
      <c r="D23" s="28" t="s">
        <v>214</v>
      </c>
      <c r="E23" s="4" t="s">
        <v>208</v>
      </c>
      <c r="F23" s="4" t="s">
        <v>215</v>
      </c>
      <c r="G23" s="4" t="s">
        <v>177</v>
      </c>
      <c r="H23" s="4" t="s">
        <v>192</v>
      </c>
      <c r="I23" s="4" t="s">
        <v>137</v>
      </c>
      <c r="J23" s="4" t="s">
        <v>210</v>
      </c>
      <c r="K23" s="4" t="s">
        <v>171</v>
      </c>
      <c r="L23" s="4" t="s">
        <v>216</v>
      </c>
      <c r="M23" s="4" t="s">
        <v>127</v>
      </c>
      <c r="N23" s="4" t="s">
        <v>198</v>
      </c>
      <c r="O23" s="4" t="s">
        <v>178</v>
      </c>
      <c r="P23" s="4" t="s">
        <v>200</v>
      </c>
      <c r="Q23" s="4" t="s">
        <v>201</v>
      </c>
      <c r="R23" s="4" t="s">
        <v>202</v>
      </c>
      <c r="S23" s="4" t="s">
        <v>203</v>
      </c>
      <c r="T23" s="4" t="s">
        <v>204</v>
      </c>
      <c r="U23" s="4" t="s">
        <v>220</v>
      </c>
      <c r="V23" s="4" t="s">
        <v>222</v>
      </c>
      <c r="W23" s="4" t="s">
        <v>207</v>
      </c>
      <c r="Y23" s="4" t="s">
        <v>202</v>
      </c>
      <c r="Z23" s="40" t="s">
        <v>198</v>
      </c>
      <c r="AB23" s="3">
        <f t="shared" si="2"/>
        <v>0</v>
      </c>
      <c r="AC23" s="3">
        <f t="shared" si="3"/>
        <v>1</v>
      </c>
      <c r="AD23" s="3">
        <f t="shared" si="4"/>
        <v>0</v>
      </c>
      <c r="AE23" s="3">
        <f t="shared" si="5"/>
        <v>1</v>
      </c>
      <c r="AF23" s="3">
        <f t="shared" si="6"/>
        <v>0</v>
      </c>
      <c r="AG23" s="3">
        <f t="shared" si="7"/>
        <v>1</v>
      </c>
      <c r="AH23" s="3">
        <f t="shared" si="8"/>
        <v>1</v>
      </c>
      <c r="AI23" s="3">
        <f t="shared" si="9"/>
        <v>0</v>
      </c>
      <c r="AJ23" s="3">
        <f t="shared" si="10"/>
        <v>0</v>
      </c>
      <c r="AK23" s="3">
        <f t="shared" si="11"/>
        <v>0</v>
      </c>
      <c r="AL23" s="3">
        <f t="shared" si="12"/>
        <v>0</v>
      </c>
      <c r="AM23" s="3">
        <f t="shared" si="13"/>
        <v>1</v>
      </c>
      <c r="AN23" s="3">
        <f t="shared" si="14"/>
        <v>0</v>
      </c>
      <c r="AO23" s="3">
        <f t="shared" si="15"/>
        <v>1</v>
      </c>
      <c r="AP23" s="3">
        <f t="shared" si="16"/>
        <v>1</v>
      </c>
      <c r="AQ23" s="3">
        <f t="shared" si="17"/>
        <v>1</v>
      </c>
      <c r="AR23" s="3">
        <f t="shared" si="18"/>
        <v>0</v>
      </c>
      <c r="AS23" s="3">
        <f t="shared" si="19"/>
        <v>1</v>
      </c>
      <c r="AT23" s="3">
        <f t="shared" si="20"/>
        <v>0</v>
      </c>
      <c r="AU23" s="3">
        <f t="shared" si="21"/>
        <v>1</v>
      </c>
      <c r="AW23" s="3">
        <f t="shared" si="22"/>
        <v>1</v>
      </c>
      <c r="AX23" s="3" t="e">
        <f t="shared" si="23"/>
        <v>#N/A</v>
      </c>
    </row>
    <row r="24" spans="1:50" x14ac:dyDescent="0.25">
      <c r="A24" s="8" t="s">
        <v>85</v>
      </c>
      <c r="B24" s="4">
        <f t="shared" si="24"/>
        <v>11</v>
      </c>
      <c r="C24" s="5">
        <f t="shared" si="25"/>
        <v>2</v>
      </c>
      <c r="D24" s="28" t="s">
        <v>189</v>
      </c>
      <c r="E24" s="4" t="s">
        <v>190</v>
      </c>
      <c r="F24" s="4" t="s">
        <v>191</v>
      </c>
      <c r="G24" s="4" t="s">
        <v>209</v>
      </c>
      <c r="H24" s="4" t="s">
        <v>192</v>
      </c>
      <c r="I24" s="4" t="s">
        <v>137</v>
      </c>
      <c r="J24" s="4" t="s">
        <v>210</v>
      </c>
      <c r="K24" s="4" t="s">
        <v>195</v>
      </c>
      <c r="L24" s="4" t="s">
        <v>216</v>
      </c>
      <c r="M24" s="4" t="s">
        <v>197</v>
      </c>
      <c r="N24" s="4" t="s">
        <v>198</v>
      </c>
      <c r="O24" s="4" t="s">
        <v>199</v>
      </c>
      <c r="P24" s="4" t="s">
        <v>213</v>
      </c>
      <c r="Q24" s="4" t="s">
        <v>201</v>
      </c>
      <c r="R24" s="4" t="s">
        <v>202</v>
      </c>
      <c r="S24" s="4" t="s">
        <v>211</v>
      </c>
      <c r="T24" s="4" t="s">
        <v>204</v>
      </c>
      <c r="U24" s="4" t="s">
        <v>205</v>
      </c>
      <c r="V24" s="4" t="s">
        <v>206</v>
      </c>
      <c r="W24" s="4" t="s">
        <v>207</v>
      </c>
      <c r="Y24" s="4" t="s">
        <v>202</v>
      </c>
      <c r="Z24" s="4" t="s">
        <v>201</v>
      </c>
      <c r="AB24" s="3">
        <f t="shared" si="2"/>
        <v>1</v>
      </c>
      <c r="AC24" s="3">
        <f t="shared" si="3"/>
        <v>0</v>
      </c>
      <c r="AD24" s="3">
        <f t="shared" si="4"/>
        <v>1</v>
      </c>
      <c r="AE24" s="3">
        <f t="shared" si="5"/>
        <v>0</v>
      </c>
      <c r="AF24" s="3">
        <f t="shared" si="6"/>
        <v>0</v>
      </c>
      <c r="AG24" s="3">
        <f t="shared" si="7"/>
        <v>1</v>
      </c>
      <c r="AH24" s="3">
        <f t="shared" si="8"/>
        <v>1</v>
      </c>
      <c r="AI24" s="3">
        <f t="shared" si="9"/>
        <v>1</v>
      </c>
      <c r="AJ24" s="3">
        <f t="shared" si="10"/>
        <v>0</v>
      </c>
      <c r="AK24" s="3">
        <f t="shared" si="11"/>
        <v>1</v>
      </c>
      <c r="AL24" s="3">
        <f t="shared" si="12"/>
        <v>0</v>
      </c>
      <c r="AM24" s="3">
        <f t="shared" si="13"/>
        <v>0</v>
      </c>
      <c r="AN24" s="3">
        <f t="shared" si="14"/>
        <v>1</v>
      </c>
      <c r="AO24" s="3">
        <f t="shared" si="15"/>
        <v>1</v>
      </c>
      <c r="AP24" s="3">
        <f t="shared" si="16"/>
        <v>1</v>
      </c>
      <c r="AQ24" s="3">
        <f t="shared" si="17"/>
        <v>0</v>
      </c>
      <c r="AR24" s="3">
        <f t="shared" si="18"/>
        <v>0</v>
      </c>
      <c r="AS24" s="3">
        <f t="shared" si="19"/>
        <v>0</v>
      </c>
      <c r="AT24" s="3">
        <f t="shared" si="20"/>
        <v>1</v>
      </c>
      <c r="AU24" s="3">
        <f t="shared" si="21"/>
        <v>1</v>
      </c>
      <c r="AW24" s="3">
        <f t="shared" si="22"/>
        <v>1</v>
      </c>
      <c r="AX24" s="3">
        <f t="shared" si="23"/>
        <v>1</v>
      </c>
    </row>
    <row r="25" spans="1:50" x14ac:dyDescent="0.25">
      <c r="A25" s="8" t="s">
        <v>86</v>
      </c>
      <c r="B25" s="4">
        <f t="shared" si="24"/>
        <v>8</v>
      </c>
      <c r="C25" s="5">
        <f t="shared" si="25"/>
        <v>2</v>
      </c>
      <c r="D25" s="28" t="s">
        <v>214</v>
      </c>
      <c r="E25" s="4" t="s">
        <v>190</v>
      </c>
      <c r="F25" s="4" t="s">
        <v>191</v>
      </c>
      <c r="G25" s="4" t="s">
        <v>177</v>
      </c>
      <c r="H25" s="4" t="s">
        <v>223</v>
      </c>
      <c r="I25" s="4" t="s">
        <v>193</v>
      </c>
      <c r="J25" s="4" t="s">
        <v>194</v>
      </c>
      <c r="K25" s="4" t="s">
        <v>171</v>
      </c>
      <c r="L25" s="4" t="s">
        <v>216</v>
      </c>
      <c r="M25" s="4" t="s">
        <v>197</v>
      </c>
      <c r="N25" s="4" t="s">
        <v>198</v>
      </c>
      <c r="O25" s="4" t="s">
        <v>199</v>
      </c>
      <c r="P25" s="4" t="s">
        <v>200</v>
      </c>
      <c r="Q25" s="4" t="s">
        <v>201</v>
      </c>
      <c r="R25" s="4" t="s">
        <v>202</v>
      </c>
      <c r="S25" s="4" t="s">
        <v>211</v>
      </c>
      <c r="T25" s="4" t="s">
        <v>212</v>
      </c>
      <c r="U25" s="4" t="s">
        <v>205</v>
      </c>
      <c r="V25" s="4" t="s">
        <v>206</v>
      </c>
      <c r="W25" s="4" t="s">
        <v>221</v>
      </c>
      <c r="Y25" s="4" t="s">
        <v>177</v>
      </c>
      <c r="Z25" s="4" t="s">
        <v>201</v>
      </c>
      <c r="AB25" s="3">
        <f t="shared" si="2"/>
        <v>0</v>
      </c>
      <c r="AC25" s="3">
        <f t="shared" si="3"/>
        <v>0</v>
      </c>
      <c r="AD25" s="3">
        <f t="shared" si="4"/>
        <v>1</v>
      </c>
      <c r="AE25" s="3">
        <f t="shared" si="5"/>
        <v>1</v>
      </c>
      <c r="AF25" s="3">
        <f t="shared" si="6"/>
        <v>1</v>
      </c>
      <c r="AG25" s="3">
        <f t="shared" si="7"/>
        <v>0</v>
      </c>
      <c r="AH25" s="3">
        <f t="shared" si="8"/>
        <v>0</v>
      </c>
      <c r="AI25" s="3">
        <f t="shared" si="9"/>
        <v>0</v>
      </c>
      <c r="AJ25" s="3">
        <f t="shared" si="10"/>
        <v>0</v>
      </c>
      <c r="AK25" s="3">
        <f t="shared" si="11"/>
        <v>1</v>
      </c>
      <c r="AL25" s="3">
        <f t="shared" si="12"/>
        <v>0</v>
      </c>
      <c r="AM25" s="3">
        <f t="shared" si="13"/>
        <v>0</v>
      </c>
      <c r="AN25" s="3">
        <f t="shared" si="14"/>
        <v>0</v>
      </c>
      <c r="AO25" s="3">
        <f t="shared" si="15"/>
        <v>1</v>
      </c>
      <c r="AP25" s="3">
        <f t="shared" si="16"/>
        <v>1</v>
      </c>
      <c r="AQ25" s="3">
        <f t="shared" si="17"/>
        <v>0</v>
      </c>
      <c r="AR25" s="3">
        <f t="shared" si="18"/>
        <v>1</v>
      </c>
      <c r="AS25" s="3">
        <f t="shared" si="19"/>
        <v>0</v>
      </c>
      <c r="AT25" s="3">
        <f t="shared" si="20"/>
        <v>1</v>
      </c>
      <c r="AU25" s="3">
        <f t="shared" si="21"/>
        <v>0</v>
      </c>
      <c r="AW25" s="3">
        <f t="shared" si="22"/>
        <v>1</v>
      </c>
      <c r="AX25" s="3">
        <f t="shared" si="23"/>
        <v>1</v>
      </c>
    </row>
    <row r="26" spans="1:50" x14ac:dyDescent="0.25">
      <c r="A26" s="8" t="s">
        <v>224</v>
      </c>
      <c r="B26" s="4">
        <f t="shared" si="24"/>
        <v>7</v>
      </c>
      <c r="C26" s="5">
        <f t="shared" si="25"/>
        <v>1</v>
      </c>
      <c r="D26" s="28" t="s">
        <v>139</v>
      </c>
      <c r="E26" s="4" t="s">
        <v>190</v>
      </c>
      <c r="F26" s="4" t="s">
        <v>191</v>
      </c>
      <c r="G26" s="4" t="s">
        <v>209</v>
      </c>
      <c r="H26" s="4" t="s">
        <v>192</v>
      </c>
      <c r="I26" s="4" t="s">
        <v>193</v>
      </c>
      <c r="J26" s="4" t="s">
        <v>194</v>
      </c>
      <c r="K26" s="4" t="s">
        <v>171</v>
      </c>
      <c r="L26" s="4" t="s">
        <v>196</v>
      </c>
      <c r="M26" s="4" t="s">
        <v>197</v>
      </c>
      <c r="N26" s="4" t="s">
        <v>198</v>
      </c>
      <c r="O26" s="4" t="s">
        <v>178</v>
      </c>
      <c r="P26" s="4" t="s">
        <v>200</v>
      </c>
      <c r="Q26" s="4" t="s">
        <v>201</v>
      </c>
      <c r="R26" s="4" t="s">
        <v>219</v>
      </c>
      <c r="S26" s="4" t="s">
        <v>203</v>
      </c>
      <c r="T26" s="4" t="s">
        <v>204</v>
      </c>
      <c r="U26" s="4" t="s">
        <v>205</v>
      </c>
      <c r="V26" s="4" t="s">
        <v>222</v>
      </c>
      <c r="W26" s="4" t="s">
        <v>207</v>
      </c>
      <c r="Y26" s="40" t="s">
        <v>209</v>
      </c>
      <c r="Z26" s="4" t="s">
        <v>191</v>
      </c>
      <c r="AB26" s="3">
        <f t="shared" si="2"/>
        <v>0</v>
      </c>
      <c r="AC26" s="3">
        <f t="shared" si="3"/>
        <v>0</v>
      </c>
      <c r="AD26" s="3">
        <f t="shared" si="4"/>
        <v>1</v>
      </c>
      <c r="AE26" s="3">
        <f t="shared" si="5"/>
        <v>0</v>
      </c>
      <c r="AF26" s="3">
        <f t="shared" si="6"/>
        <v>0</v>
      </c>
      <c r="AG26" s="3">
        <f t="shared" si="7"/>
        <v>0</v>
      </c>
      <c r="AH26" s="3">
        <f t="shared" si="8"/>
        <v>0</v>
      </c>
      <c r="AI26" s="3">
        <f t="shared" si="9"/>
        <v>0</v>
      </c>
      <c r="AJ26" s="3">
        <f t="shared" si="10"/>
        <v>1</v>
      </c>
      <c r="AK26" s="3">
        <f t="shared" si="11"/>
        <v>1</v>
      </c>
      <c r="AL26" s="3">
        <f t="shared" si="12"/>
        <v>0</v>
      </c>
      <c r="AM26" s="3">
        <f t="shared" si="13"/>
        <v>1</v>
      </c>
      <c r="AN26" s="3">
        <f t="shared" si="14"/>
        <v>0</v>
      </c>
      <c r="AO26" s="3">
        <f t="shared" si="15"/>
        <v>1</v>
      </c>
      <c r="AP26" s="3">
        <f t="shared" si="16"/>
        <v>0</v>
      </c>
      <c r="AQ26" s="3">
        <f t="shared" si="17"/>
        <v>1</v>
      </c>
      <c r="AR26" s="3">
        <f t="shared" si="18"/>
        <v>0</v>
      </c>
      <c r="AS26" s="3">
        <f t="shared" si="19"/>
        <v>0</v>
      </c>
      <c r="AT26" s="3">
        <f t="shared" si="20"/>
        <v>0</v>
      </c>
      <c r="AU26" s="3">
        <f t="shared" si="21"/>
        <v>1</v>
      </c>
      <c r="AW26" s="3" t="e">
        <f t="shared" si="22"/>
        <v>#N/A</v>
      </c>
      <c r="AX26" s="3">
        <f t="shared" si="23"/>
        <v>1</v>
      </c>
    </row>
    <row r="27" spans="1:50" x14ac:dyDescent="0.25">
      <c r="A27" s="8" t="s">
        <v>79</v>
      </c>
      <c r="B27" s="4">
        <f t="shared" si="24"/>
        <v>12</v>
      </c>
      <c r="C27" s="5">
        <f t="shared" si="25"/>
        <v>2</v>
      </c>
      <c r="D27" s="28" t="s">
        <v>189</v>
      </c>
      <c r="E27" s="4" t="s">
        <v>208</v>
      </c>
      <c r="F27" s="4" t="s">
        <v>191</v>
      </c>
      <c r="G27" s="4" t="s">
        <v>209</v>
      </c>
      <c r="H27" s="4" t="s">
        <v>192</v>
      </c>
      <c r="I27" s="4" t="s">
        <v>193</v>
      </c>
      <c r="J27" s="4" t="s">
        <v>210</v>
      </c>
      <c r="K27" s="4" t="s">
        <v>195</v>
      </c>
      <c r="L27" s="4" t="s">
        <v>196</v>
      </c>
      <c r="M27" s="4" t="s">
        <v>197</v>
      </c>
      <c r="N27" s="4" t="s">
        <v>198</v>
      </c>
      <c r="O27" s="4" t="s">
        <v>178</v>
      </c>
      <c r="P27" s="4" t="s">
        <v>213</v>
      </c>
      <c r="Q27" s="4" t="s">
        <v>201</v>
      </c>
      <c r="R27" s="4" t="s">
        <v>202</v>
      </c>
      <c r="S27" s="4" t="s">
        <v>211</v>
      </c>
      <c r="T27" s="4" t="s">
        <v>204</v>
      </c>
      <c r="U27" s="4" t="s">
        <v>205</v>
      </c>
      <c r="V27" s="4" t="s">
        <v>222</v>
      </c>
      <c r="W27" s="4" t="s">
        <v>207</v>
      </c>
      <c r="Y27" s="4" t="s">
        <v>202</v>
      </c>
      <c r="Z27" s="4" t="s">
        <v>195</v>
      </c>
      <c r="AB27" s="3">
        <f t="shared" si="2"/>
        <v>1</v>
      </c>
      <c r="AC27" s="3">
        <f t="shared" si="3"/>
        <v>1</v>
      </c>
      <c r="AD27" s="3">
        <f t="shared" si="4"/>
        <v>1</v>
      </c>
      <c r="AE27" s="3">
        <f t="shared" si="5"/>
        <v>0</v>
      </c>
      <c r="AF27" s="3">
        <f t="shared" si="6"/>
        <v>0</v>
      </c>
      <c r="AG27" s="3">
        <f t="shared" si="7"/>
        <v>0</v>
      </c>
      <c r="AH27" s="3">
        <f t="shared" si="8"/>
        <v>1</v>
      </c>
      <c r="AI27" s="3">
        <f t="shared" si="9"/>
        <v>1</v>
      </c>
      <c r="AJ27" s="3">
        <f t="shared" si="10"/>
        <v>1</v>
      </c>
      <c r="AK27" s="3">
        <f t="shared" si="11"/>
        <v>1</v>
      </c>
      <c r="AL27" s="3">
        <f t="shared" si="12"/>
        <v>0</v>
      </c>
      <c r="AM27" s="3">
        <f t="shared" si="13"/>
        <v>1</v>
      </c>
      <c r="AN27" s="3">
        <f t="shared" si="14"/>
        <v>1</v>
      </c>
      <c r="AO27" s="3">
        <f t="shared" si="15"/>
        <v>1</v>
      </c>
      <c r="AP27" s="3">
        <f t="shared" si="16"/>
        <v>1</v>
      </c>
      <c r="AQ27" s="3">
        <f t="shared" si="17"/>
        <v>0</v>
      </c>
      <c r="AR27" s="3">
        <f t="shared" si="18"/>
        <v>0</v>
      </c>
      <c r="AS27" s="3">
        <f t="shared" si="19"/>
        <v>0</v>
      </c>
      <c r="AT27" s="3">
        <f t="shared" si="20"/>
        <v>0</v>
      </c>
      <c r="AU27" s="3">
        <f t="shared" si="21"/>
        <v>1</v>
      </c>
      <c r="AW27" s="3">
        <f t="shared" si="22"/>
        <v>1</v>
      </c>
      <c r="AX27" s="3">
        <f t="shared" si="23"/>
        <v>1</v>
      </c>
    </row>
    <row r="28" spans="1:50" x14ac:dyDescent="0.25">
      <c r="A28" s="8" t="s">
        <v>62</v>
      </c>
      <c r="B28" s="4">
        <f t="shared" si="24"/>
        <v>15</v>
      </c>
      <c r="C28" s="5">
        <f t="shared" si="25"/>
        <v>1</v>
      </c>
      <c r="D28" s="28" t="s">
        <v>189</v>
      </c>
      <c r="E28" s="4" t="s">
        <v>208</v>
      </c>
      <c r="F28" s="4" t="s">
        <v>191</v>
      </c>
      <c r="G28" s="4" t="s">
        <v>177</v>
      </c>
      <c r="H28" s="4" t="s">
        <v>192</v>
      </c>
      <c r="I28" s="4" t="s">
        <v>137</v>
      </c>
      <c r="J28" s="4" t="s">
        <v>194</v>
      </c>
      <c r="K28" s="4" t="s">
        <v>195</v>
      </c>
      <c r="L28" s="4" t="s">
        <v>196</v>
      </c>
      <c r="M28" s="4" t="s">
        <v>197</v>
      </c>
      <c r="N28" s="4" t="s">
        <v>198</v>
      </c>
      <c r="O28" s="4" t="s">
        <v>178</v>
      </c>
      <c r="P28" s="4" t="s">
        <v>200</v>
      </c>
      <c r="Q28" s="4" t="s">
        <v>201</v>
      </c>
      <c r="R28" s="4" t="s">
        <v>202</v>
      </c>
      <c r="S28" s="4" t="s">
        <v>211</v>
      </c>
      <c r="T28" s="4" t="s">
        <v>212</v>
      </c>
      <c r="U28" s="4" t="s">
        <v>220</v>
      </c>
      <c r="V28" s="4" t="s">
        <v>206</v>
      </c>
      <c r="W28" s="4" t="s">
        <v>207</v>
      </c>
      <c r="Y28" s="40" t="s">
        <v>211</v>
      </c>
      <c r="Z28" s="4" t="s">
        <v>202</v>
      </c>
      <c r="AB28" s="3">
        <f t="shared" si="2"/>
        <v>1</v>
      </c>
      <c r="AC28" s="3">
        <f t="shared" si="3"/>
        <v>1</v>
      </c>
      <c r="AD28" s="3">
        <f t="shared" si="4"/>
        <v>1</v>
      </c>
      <c r="AE28" s="3">
        <f t="shared" si="5"/>
        <v>1</v>
      </c>
      <c r="AF28" s="3">
        <f t="shared" si="6"/>
        <v>0</v>
      </c>
      <c r="AG28" s="3">
        <f t="shared" si="7"/>
        <v>1</v>
      </c>
      <c r="AH28" s="3">
        <f t="shared" si="8"/>
        <v>0</v>
      </c>
      <c r="AI28" s="3">
        <f t="shared" si="9"/>
        <v>1</v>
      </c>
      <c r="AJ28" s="3">
        <f t="shared" si="10"/>
        <v>1</v>
      </c>
      <c r="AK28" s="3">
        <f t="shared" si="11"/>
        <v>1</v>
      </c>
      <c r="AL28" s="3">
        <f t="shared" si="12"/>
        <v>0</v>
      </c>
      <c r="AM28" s="3">
        <f t="shared" si="13"/>
        <v>1</v>
      </c>
      <c r="AN28" s="3">
        <f t="shared" si="14"/>
        <v>0</v>
      </c>
      <c r="AO28" s="3">
        <f t="shared" si="15"/>
        <v>1</v>
      </c>
      <c r="AP28" s="3">
        <f t="shared" si="16"/>
        <v>1</v>
      </c>
      <c r="AQ28" s="3">
        <f t="shared" si="17"/>
        <v>0</v>
      </c>
      <c r="AR28" s="3">
        <f t="shared" si="18"/>
        <v>1</v>
      </c>
      <c r="AS28" s="3">
        <f t="shared" si="19"/>
        <v>1</v>
      </c>
      <c r="AT28" s="3">
        <f t="shared" si="20"/>
        <v>1</v>
      </c>
      <c r="AU28" s="3">
        <f t="shared" si="21"/>
        <v>1</v>
      </c>
      <c r="AW28" s="3" t="e">
        <f t="shared" si="22"/>
        <v>#N/A</v>
      </c>
      <c r="AX28" s="3">
        <f t="shared" si="23"/>
        <v>1</v>
      </c>
    </row>
    <row r="29" spans="1:50" x14ac:dyDescent="0.25">
      <c r="A29" s="8" t="s">
        <v>67</v>
      </c>
      <c r="B29" s="4">
        <f t="shared" si="24"/>
        <v>11</v>
      </c>
      <c r="C29" s="5">
        <f t="shared" si="25"/>
        <v>1</v>
      </c>
      <c r="D29" s="28" t="s">
        <v>189</v>
      </c>
      <c r="E29" s="4" t="s">
        <v>208</v>
      </c>
      <c r="F29" s="4" t="s">
        <v>215</v>
      </c>
      <c r="G29" s="4" t="s">
        <v>209</v>
      </c>
      <c r="H29" s="4" t="s">
        <v>192</v>
      </c>
      <c r="I29" s="4" t="s">
        <v>137</v>
      </c>
      <c r="J29" s="4" t="s">
        <v>210</v>
      </c>
      <c r="K29" s="4" t="s">
        <v>195</v>
      </c>
      <c r="L29" s="4" t="s">
        <v>196</v>
      </c>
      <c r="M29" s="4" t="s">
        <v>197</v>
      </c>
      <c r="N29" s="4" t="s">
        <v>198</v>
      </c>
      <c r="O29" s="4" t="s">
        <v>178</v>
      </c>
      <c r="P29" s="4" t="s">
        <v>200</v>
      </c>
      <c r="Q29" s="4" t="s">
        <v>201</v>
      </c>
      <c r="R29" s="4" t="s">
        <v>202</v>
      </c>
      <c r="S29" s="4" t="s">
        <v>211</v>
      </c>
      <c r="T29" s="4" t="s">
        <v>212</v>
      </c>
      <c r="U29" s="4" t="s">
        <v>205</v>
      </c>
      <c r="V29" s="4" t="s">
        <v>222</v>
      </c>
      <c r="W29" s="4" t="s">
        <v>221</v>
      </c>
      <c r="Y29" s="40" t="s">
        <v>205</v>
      </c>
      <c r="Z29" s="4" t="s">
        <v>202</v>
      </c>
      <c r="AB29" s="3">
        <f t="shared" si="2"/>
        <v>1</v>
      </c>
      <c r="AC29" s="3">
        <f t="shared" si="3"/>
        <v>1</v>
      </c>
      <c r="AD29" s="3">
        <f t="shared" si="4"/>
        <v>0</v>
      </c>
      <c r="AE29" s="3">
        <f t="shared" si="5"/>
        <v>0</v>
      </c>
      <c r="AF29" s="3">
        <f t="shared" si="6"/>
        <v>0</v>
      </c>
      <c r="AG29" s="3">
        <f t="shared" si="7"/>
        <v>1</v>
      </c>
      <c r="AH29" s="3">
        <f t="shared" si="8"/>
        <v>1</v>
      </c>
      <c r="AI29" s="3">
        <f t="shared" si="9"/>
        <v>1</v>
      </c>
      <c r="AJ29" s="3">
        <f t="shared" si="10"/>
        <v>1</v>
      </c>
      <c r="AK29" s="3">
        <f t="shared" si="11"/>
        <v>1</v>
      </c>
      <c r="AL29" s="3">
        <f t="shared" si="12"/>
        <v>0</v>
      </c>
      <c r="AM29" s="3">
        <f t="shared" si="13"/>
        <v>1</v>
      </c>
      <c r="AN29" s="3">
        <f t="shared" si="14"/>
        <v>0</v>
      </c>
      <c r="AO29" s="3">
        <f t="shared" si="15"/>
        <v>1</v>
      </c>
      <c r="AP29" s="3">
        <f t="shared" si="16"/>
        <v>1</v>
      </c>
      <c r="AQ29" s="3">
        <f t="shared" si="17"/>
        <v>0</v>
      </c>
      <c r="AR29" s="3">
        <f t="shared" si="18"/>
        <v>1</v>
      </c>
      <c r="AS29" s="3">
        <f t="shared" si="19"/>
        <v>0</v>
      </c>
      <c r="AT29" s="3">
        <f t="shared" si="20"/>
        <v>0</v>
      </c>
      <c r="AU29" s="3">
        <f t="shared" si="21"/>
        <v>0</v>
      </c>
      <c r="AW29" s="3" t="e">
        <f t="shared" si="22"/>
        <v>#N/A</v>
      </c>
      <c r="AX29" s="3">
        <f t="shared" si="23"/>
        <v>1</v>
      </c>
    </row>
    <row r="30" spans="1:50" x14ac:dyDescent="0.25">
      <c r="A30" s="8" t="s">
        <v>64</v>
      </c>
      <c r="B30" s="4">
        <f t="shared" si="24"/>
        <v>11</v>
      </c>
      <c r="C30" s="5">
        <f t="shared" si="25"/>
        <v>0</v>
      </c>
      <c r="D30" s="28" t="s">
        <v>189</v>
      </c>
      <c r="E30" s="4" t="s">
        <v>208</v>
      </c>
      <c r="F30" s="4" t="s">
        <v>191</v>
      </c>
      <c r="G30" s="4" t="s">
        <v>209</v>
      </c>
      <c r="H30" s="4" t="s">
        <v>192</v>
      </c>
      <c r="I30" s="4" t="s">
        <v>193</v>
      </c>
      <c r="J30" s="4" t="s">
        <v>210</v>
      </c>
      <c r="K30" s="4" t="s">
        <v>195</v>
      </c>
      <c r="L30" s="4" t="s">
        <v>216</v>
      </c>
      <c r="M30" s="4" t="s">
        <v>197</v>
      </c>
      <c r="N30" s="4" t="s">
        <v>198</v>
      </c>
      <c r="O30" s="4" t="s">
        <v>199</v>
      </c>
      <c r="P30" s="4" t="s">
        <v>200</v>
      </c>
      <c r="Q30" s="4" t="s">
        <v>218</v>
      </c>
      <c r="R30" s="4" t="s">
        <v>202</v>
      </c>
      <c r="S30" s="4" t="s">
        <v>203</v>
      </c>
      <c r="T30" s="4" t="s">
        <v>212</v>
      </c>
      <c r="U30" s="4" t="s">
        <v>205</v>
      </c>
      <c r="V30" s="4" t="s">
        <v>206</v>
      </c>
      <c r="W30" s="4" t="s">
        <v>207</v>
      </c>
      <c r="Y30" s="40" t="s">
        <v>211</v>
      </c>
      <c r="Z30" s="40" t="s">
        <v>215</v>
      </c>
      <c r="AB30" s="3">
        <f t="shared" si="2"/>
        <v>1</v>
      </c>
      <c r="AC30" s="3">
        <f t="shared" si="3"/>
        <v>1</v>
      </c>
      <c r="AD30" s="3">
        <f t="shared" si="4"/>
        <v>1</v>
      </c>
      <c r="AE30" s="3">
        <f t="shared" si="5"/>
        <v>0</v>
      </c>
      <c r="AF30" s="3">
        <f t="shared" si="6"/>
        <v>0</v>
      </c>
      <c r="AG30" s="3">
        <f t="shared" si="7"/>
        <v>0</v>
      </c>
      <c r="AH30" s="3">
        <f t="shared" si="8"/>
        <v>1</v>
      </c>
      <c r="AI30" s="3">
        <f t="shared" si="9"/>
        <v>1</v>
      </c>
      <c r="AJ30" s="3">
        <f t="shared" si="10"/>
        <v>0</v>
      </c>
      <c r="AK30" s="3">
        <f t="shared" si="11"/>
        <v>1</v>
      </c>
      <c r="AL30" s="3">
        <f t="shared" si="12"/>
        <v>0</v>
      </c>
      <c r="AM30" s="3">
        <f t="shared" si="13"/>
        <v>0</v>
      </c>
      <c r="AN30" s="3">
        <f t="shared" si="14"/>
        <v>0</v>
      </c>
      <c r="AO30" s="3">
        <f t="shared" si="15"/>
        <v>0</v>
      </c>
      <c r="AP30" s="3">
        <f t="shared" si="16"/>
        <v>1</v>
      </c>
      <c r="AQ30" s="3">
        <f t="shared" si="17"/>
        <v>1</v>
      </c>
      <c r="AR30" s="3">
        <f t="shared" si="18"/>
        <v>1</v>
      </c>
      <c r="AS30" s="3">
        <f t="shared" si="19"/>
        <v>0</v>
      </c>
      <c r="AT30" s="3">
        <f t="shared" si="20"/>
        <v>1</v>
      </c>
      <c r="AU30" s="3">
        <f t="shared" si="21"/>
        <v>1</v>
      </c>
      <c r="AW30" s="3" t="e">
        <f t="shared" si="22"/>
        <v>#N/A</v>
      </c>
      <c r="AX30" s="3" t="e">
        <f t="shared" si="23"/>
        <v>#N/A</v>
      </c>
    </row>
    <row r="31" spans="1:50" x14ac:dyDescent="0.25">
      <c r="A31" s="8" t="s">
        <v>65</v>
      </c>
      <c r="B31" s="4">
        <f t="shared" si="24"/>
        <v>12</v>
      </c>
      <c r="C31" s="5">
        <f t="shared" si="25"/>
        <v>1</v>
      </c>
      <c r="D31" s="28" t="s">
        <v>189</v>
      </c>
      <c r="E31" s="4" t="s">
        <v>208</v>
      </c>
      <c r="F31" s="4" t="s">
        <v>215</v>
      </c>
      <c r="G31" s="4" t="s">
        <v>177</v>
      </c>
      <c r="H31" s="4" t="s">
        <v>192</v>
      </c>
      <c r="I31" s="4" t="s">
        <v>137</v>
      </c>
      <c r="J31" s="4" t="s">
        <v>210</v>
      </c>
      <c r="K31" s="4" t="s">
        <v>171</v>
      </c>
      <c r="L31" s="4" t="s">
        <v>196</v>
      </c>
      <c r="M31" s="4" t="s">
        <v>197</v>
      </c>
      <c r="N31" s="4" t="s">
        <v>198</v>
      </c>
      <c r="O31" s="4" t="s">
        <v>178</v>
      </c>
      <c r="P31" s="4" t="s">
        <v>200</v>
      </c>
      <c r="Q31" s="4" t="s">
        <v>218</v>
      </c>
      <c r="R31" s="4" t="s">
        <v>219</v>
      </c>
      <c r="S31" s="4" t="s">
        <v>203</v>
      </c>
      <c r="T31" s="4" t="s">
        <v>212</v>
      </c>
      <c r="U31" s="4" t="s">
        <v>205</v>
      </c>
      <c r="V31" s="4" t="s">
        <v>206</v>
      </c>
      <c r="W31" s="4" t="s">
        <v>207</v>
      </c>
      <c r="Y31" s="40" t="s">
        <v>200</v>
      </c>
      <c r="Z31" s="4" t="s">
        <v>177</v>
      </c>
      <c r="AB31" s="3">
        <f t="shared" si="2"/>
        <v>1</v>
      </c>
      <c r="AC31" s="3">
        <f t="shared" si="3"/>
        <v>1</v>
      </c>
      <c r="AD31" s="3">
        <f t="shared" si="4"/>
        <v>0</v>
      </c>
      <c r="AE31" s="3">
        <f t="shared" si="5"/>
        <v>1</v>
      </c>
      <c r="AF31" s="3">
        <f t="shared" si="6"/>
        <v>0</v>
      </c>
      <c r="AG31" s="3">
        <f t="shared" si="7"/>
        <v>1</v>
      </c>
      <c r="AH31" s="3">
        <f t="shared" si="8"/>
        <v>1</v>
      </c>
      <c r="AI31" s="3">
        <f t="shared" si="9"/>
        <v>0</v>
      </c>
      <c r="AJ31" s="3">
        <f t="shared" si="10"/>
        <v>1</v>
      </c>
      <c r="AK31" s="3">
        <f t="shared" si="11"/>
        <v>1</v>
      </c>
      <c r="AL31" s="3">
        <f t="shared" si="12"/>
        <v>0</v>
      </c>
      <c r="AM31" s="3">
        <f t="shared" si="13"/>
        <v>1</v>
      </c>
      <c r="AN31" s="3">
        <f t="shared" si="14"/>
        <v>0</v>
      </c>
      <c r="AO31" s="3">
        <f t="shared" si="15"/>
        <v>0</v>
      </c>
      <c r="AP31" s="3">
        <f t="shared" si="16"/>
        <v>0</v>
      </c>
      <c r="AQ31" s="3">
        <f t="shared" si="17"/>
        <v>1</v>
      </c>
      <c r="AR31" s="3">
        <f t="shared" si="18"/>
        <v>1</v>
      </c>
      <c r="AS31" s="3">
        <f t="shared" si="19"/>
        <v>0</v>
      </c>
      <c r="AT31" s="3">
        <f t="shared" si="20"/>
        <v>1</v>
      </c>
      <c r="AU31" s="3">
        <f t="shared" si="21"/>
        <v>1</v>
      </c>
      <c r="AW31" s="3" t="e">
        <f t="shared" si="22"/>
        <v>#N/A</v>
      </c>
      <c r="AX31" s="3">
        <f t="shared" si="23"/>
        <v>1</v>
      </c>
    </row>
    <row r="32" spans="1:50" x14ac:dyDescent="0.25">
      <c r="A32" s="8" t="s">
        <v>87</v>
      </c>
      <c r="B32" s="4">
        <f t="shared" si="24"/>
        <v>12</v>
      </c>
      <c r="C32" s="5">
        <f t="shared" si="25"/>
        <v>2</v>
      </c>
      <c r="D32" s="28" t="s">
        <v>189</v>
      </c>
      <c r="E32" s="4" t="s">
        <v>208</v>
      </c>
      <c r="F32" s="4" t="s">
        <v>191</v>
      </c>
      <c r="G32" s="4" t="s">
        <v>209</v>
      </c>
      <c r="H32" s="4" t="s">
        <v>192</v>
      </c>
      <c r="I32" s="4" t="s">
        <v>193</v>
      </c>
      <c r="J32" s="4" t="s">
        <v>210</v>
      </c>
      <c r="K32" s="4" t="s">
        <v>195</v>
      </c>
      <c r="L32" s="4" t="s">
        <v>196</v>
      </c>
      <c r="M32" s="4" t="s">
        <v>197</v>
      </c>
      <c r="N32" s="4" t="s">
        <v>198</v>
      </c>
      <c r="O32" s="4" t="s">
        <v>199</v>
      </c>
      <c r="P32" s="4" t="s">
        <v>200</v>
      </c>
      <c r="Q32" s="4" t="s">
        <v>201</v>
      </c>
      <c r="R32" s="4" t="s">
        <v>202</v>
      </c>
      <c r="S32" s="4" t="s">
        <v>211</v>
      </c>
      <c r="T32" s="4" t="s">
        <v>212</v>
      </c>
      <c r="U32" s="4" t="s">
        <v>205</v>
      </c>
      <c r="V32" s="4" t="s">
        <v>206</v>
      </c>
      <c r="W32" s="4" t="s">
        <v>207</v>
      </c>
      <c r="Y32" s="4" t="s">
        <v>197</v>
      </c>
      <c r="Z32" s="4" t="s">
        <v>208</v>
      </c>
      <c r="AB32" s="3">
        <f t="shared" si="2"/>
        <v>1</v>
      </c>
      <c r="AC32" s="3">
        <f t="shared" si="3"/>
        <v>1</v>
      </c>
      <c r="AD32" s="3">
        <f t="shared" si="4"/>
        <v>1</v>
      </c>
      <c r="AE32" s="3">
        <f t="shared" si="5"/>
        <v>0</v>
      </c>
      <c r="AF32" s="3">
        <f t="shared" si="6"/>
        <v>0</v>
      </c>
      <c r="AG32" s="3">
        <f t="shared" si="7"/>
        <v>0</v>
      </c>
      <c r="AH32" s="3">
        <f t="shared" si="8"/>
        <v>1</v>
      </c>
      <c r="AI32" s="3">
        <f t="shared" si="9"/>
        <v>1</v>
      </c>
      <c r="AJ32" s="3">
        <f t="shared" si="10"/>
        <v>1</v>
      </c>
      <c r="AK32" s="3">
        <f t="shared" si="11"/>
        <v>1</v>
      </c>
      <c r="AL32" s="3">
        <f t="shared" si="12"/>
        <v>0</v>
      </c>
      <c r="AM32" s="3">
        <f t="shared" si="13"/>
        <v>0</v>
      </c>
      <c r="AN32" s="3">
        <f t="shared" si="14"/>
        <v>0</v>
      </c>
      <c r="AO32" s="3">
        <f t="shared" si="15"/>
        <v>1</v>
      </c>
      <c r="AP32" s="3">
        <f t="shared" si="16"/>
        <v>1</v>
      </c>
      <c r="AQ32" s="3">
        <f t="shared" si="17"/>
        <v>0</v>
      </c>
      <c r="AR32" s="3">
        <f t="shared" si="18"/>
        <v>1</v>
      </c>
      <c r="AS32" s="3">
        <f t="shared" si="19"/>
        <v>0</v>
      </c>
      <c r="AT32" s="3">
        <f t="shared" si="20"/>
        <v>1</v>
      </c>
      <c r="AU32" s="3">
        <f t="shared" si="21"/>
        <v>1</v>
      </c>
      <c r="AW32" s="3">
        <f t="shared" si="22"/>
        <v>1</v>
      </c>
      <c r="AX32" s="3">
        <f t="shared" si="23"/>
        <v>1</v>
      </c>
    </row>
    <row r="33" spans="1:50" x14ac:dyDescent="0.25">
      <c r="A33" s="8" t="s">
        <v>78</v>
      </c>
      <c r="B33" s="4">
        <f t="shared" si="24"/>
        <v>11</v>
      </c>
      <c r="C33" s="5">
        <f t="shared" si="25"/>
        <v>2</v>
      </c>
      <c r="D33" s="28" t="s">
        <v>189</v>
      </c>
      <c r="E33" s="4" t="s">
        <v>208</v>
      </c>
      <c r="F33" s="4" t="s">
        <v>191</v>
      </c>
      <c r="G33" s="4" t="s">
        <v>209</v>
      </c>
      <c r="H33" s="4" t="s">
        <v>192</v>
      </c>
      <c r="I33" s="4" t="s">
        <v>193</v>
      </c>
      <c r="J33" s="4" t="s">
        <v>210</v>
      </c>
      <c r="K33" s="4" t="s">
        <v>195</v>
      </c>
      <c r="L33" s="4" t="s">
        <v>196</v>
      </c>
      <c r="M33" s="4" t="s">
        <v>197</v>
      </c>
      <c r="N33" s="4" t="s">
        <v>198</v>
      </c>
      <c r="O33" s="4" t="s">
        <v>199</v>
      </c>
      <c r="P33" s="4" t="s">
        <v>200</v>
      </c>
      <c r="Q33" s="4" t="s">
        <v>201</v>
      </c>
      <c r="R33" s="4" t="s">
        <v>202</v>
      </c>
      <c r="S33" s="4" t="s">
        <v>211</v>
      </c>
      <c r="T33" s="4" t="s">
        <v>204</v>
      </c>
      <c r="U33" s="4" t="s">
        <v>205</v>
      </c>
      <c r="V33" s="4" t="s">
        <v>206</v>
      </c>
      <c r="W33" s="4" t="s">
        <v>207</v>
      </c>
      <c r="Y33" s="4" t="s">
        <v>197</v>
      </c>
      <c r="Z33" s="4" t="s">
        <v>202</v>
      </c>
      <c r="AB33" s="3">
        <f t="shared" si="2"/>
        <v>1</v>
      </c>
      <c r="AC33" s="3">
        <f t="shared" si="3"/>
        <v>1</v>
      </c>
      <c r="AD33" s="3">
        <f t="shared" si="4"/>
        <v>1</v>
      </c>
      <c r="AE33" s="3">
        <f t="shared" si="5"/>
        <v>0</v>
      </c>
      <c r="AF33" s="3">
        <f t="shared" si="6"/>
        <v>0</v>
      </c>
      <c r="AG33" s="3">
        <f t="shared" si="7"/>
        <v>0</v>
      </c>
      <c r="AH33" s="3">
        <f t="shared" si="8"/>
        <v>1</v>
      </c>
      <c r="AI33" s="3">
        <f t="shared" si="9"/>
        <v>1</v>
      </c>
      <c r="AJ33" s="3">
        <f t="shared" si="10"/>
        <v>1</v>
      </c>
      <c r="AK33" s="3">
        <f t="shared" si="11"/>
        <v>1</v>
      </c>
      <c r="AL33" s="3">
        <f t="shared" si="12"/>
        <v>0</v>
      </c>
      <c r="AM33" s="3">
        <f t="shared" si="13"/>
        <v>0</v>
      </c>
      <c r="AN33" s="3">
        <f t="shared" si="14"/>
        <v>0</v>
      </c>
      <c r="AO33" s="3">
        <f t="shared" si="15"/>
        <v>1</v>
      </c>
      <c r="AP33" s="3">
        <f t="shared" si="16"/>
        <v>1</v>
      </c>
      <c r="AQ33" s="3">
        <f t="shared" si="17"/>
        <v>0</v>
      </c>
      <c r="AR33" s="3">
        <f t="shared" si="18"/>
        <v>0</v>
      </c>
      <c r="AS33" s="3">
        <f t="shared" si="19"/>
        <v>0</v>
      </c>
      <c r="AT33" s="3">
        <f t="shared" si="20"/>
        <v>1</v>
      </c>
      <c r="AU33" s="3">
        <f t="shared" si="21"/>
        <v>1</v>
      </c>
      <c r="AW33" s="3">
        <f t="shared" si="22"/>
        <v>1</v>
      </c>
      <c r="AX33" s="3">
        <f t="shared" si="23"/>
        <v>1</v>
      </c>
    </row>
    <row r="34" spans="1:50" x14ac:dyDescent="0.25">
      <c r="A34" s="8" t="s">
        <v>68</v>
      </c>
      <c r="B34" s="4">
        <f t="shared" si="24"/>
        <v>10</v>
      </c>
      <c r="C34" s="5">
        <f t="shared" si="25"/>
        <v>1</v>
      </c>
      <c r="D34" s="28" t="s">
        <v>189</v>
      </c>
      <c r="E34" s="4" t="s">
        <v>208</v>
      </c>
      <c r="F34" s="4" t="s">
        <v>191</v>
      </c>
      <c r="G34" s="4" t="s">
        <v>209</v>
      </c>
      <c r="H34" s="4" t="s">
        <v>192</v>
      </c>
      <c r="I34" s="4" t="s">
        <v>137</v>
      </c>
      <c r="J34" s="4" t="s">
        <v>210</v>
      </c>
      <c r="K34" s="4" t="s">
        <v>195</v>
      </c>
      <c r="L34" s="4" t="s">
        <v>216</v>
      </c>
      <c r="M34" s="4" t="s">
        <v>127</v>
      </c>
      <c r="N34" s="4" t="s">
        <v>198</v>
      </c>
      <c r="O34" s="4" t="s">
        <v>178</v>
      </c>
      <c r="P34" s="4" t="s">
        <v>213</v>
      </c>
      <c r="Q34" s="4" t="s">
        <v>218</v>
      </c>
      <c r="R34" s="4" t="s">
        <v>202</v>
      </c>
      <c r="S34" s="4" t="s">
        <v>211</v>
      </c>
      <c r="T34" s="4" t="s">
        <v>204</v>
      </c>
      <c r="U34" s="4" t="s">
        <v>205</v>
      </c>
      <c r="V34" s="4" t="s">
        <v>222</v>
      </c>
      <c r="W34" s="4" t="s">
        <v>207</v>
      </c>
      <c r="Y34" s="40" t="s">
        <v>205</v>
      </c>
      <c r="Z34" s="4" t="s">
        <v>195</v>
      </c>
      <c r="AB34" s="3">
        <f t="shared" si="2"/>
        <v>1</v>
      </c>
      <c r="AC34" s="3">
        <f t="shared" si="3"/>
        <v>1</v>
      </c>
      <c r="AD34" s="3">
        <f t="shared" si="4"/>
        <v>1</v>
      </c>
      <c r="AE34" s="3">
        <f t="shared" si="5"/>
        <v>0</v>
      </c>
      <c r="AF34" s="3">
        <f t="shared" si="6"/>
        <v>0</v>
      </c>
      <c r="AG34" s="3">
        <f t="shared" si="7"/>
        <v>1</v>
      </c>
      <c r="AH34" s="3">
        <f t="shared" si="8"/>
        <v>1</v>
      </c>
      <c r="AI34" s="3">
        <f t="shared" si="9"/>
        <v>1</v>
      </c>
      <c r="AJ34" s="3">
        <f t="shared" si="10"/>
        <v>0</v>
      </c>
      <c r="AK34" s="3">
        <f t="shared" si="11"/>
        <v>0</v>
      </c>
      <c r="AL34" s="3">
        <f t="shared" si="12"/>
        <v>0</v>
      </c>
      <c r="AM34" s="3">
        <f t="shared" si="13"/>
        <v>1</v>
      </c>
      <c r="AN34" s="3">
        <f t="shared" si="14"/>
        <v>1</v>
      </c>
      <c r="AO34" s="3">
        <f t="shared" si="15"/>
        <v>0</v>
      </c>
      <c r="AP34" s="3">
        <f t="shared" si="16"/>
        <v>1</v>
      </c>
      <c r="AQ34" s="3">
        <f t="shared" si="17"/>
        <v>0</v>
      </c>
      <c r="AR34" s="3">
        <f t="shared" si="18"/>
        <v>0</v>
      </c>
      <c r="AS34" s="3">
        <f t="shared" si="19"/>
        <v>0</v>
      </c>
      <c r="AT34" s="3">
        <f t="shared" si="20"/>
        <v>0</v>
      </c>
      <c r="AU34" s="3">
        <f t="shared" si="21"/>
        <v>1</v>
      </c>
      <c r="AW34" s="3" t="e">
        <f t="shared" si="22"/>
        <v>#N/A</v>
      </c>
      <c r="AX34" s="3">
        <f t="shared" si="23"/>
        <v>1</v>
      </c>
    </row>
    <row r="35" spans="1:50" x14ac:dyDescent="0.25">
      <c r="A35" s="8" t="s">
        <v>57</v>
      </c>
      <c r="B35" s="4">
        <f t="shared" si="24"/>
        <v>9</v>
      </c>
      <c r="C35" s="5">
        <f t="shared" si="25"/>
        <v>2</v>
      </c>
      <c r="D35" s="28" t="s">
        <v>214</v>
      </c>
      <c r="E35" s="4" t="s">
        <v>208</v>
      </c>
      <c r="F35" s="4" t="s">
        <v>191</v>
      </c>
      <c r="G35" s="4" t="s">
        <v>209</v>
      </c>
      <c r="H35" s="4" t="s">
        <v>192</v>
      </c>
      <c r="I35" s="4" t="s">
        <v>193</v>
      </c>
      <c r="J35" s="4" t="s">
        <v>194</v>
      </c>
      <c r="K35" s="4" t="s">
        <v>195</v>
      </c>
      <c r="L35" s="4" t="s">
        <v>196</v>
      </c>
      <c r="M35" s="4" t="s">
        <v>127</v>
      </c>
      <c r="N35" s="4" t="s">
        <v>217</v>
      </c>
      <c r="O35" s="4" t="s">
        <v>178</v>
      </c>
      <c r="P35" s="4" t="s">
        <v>200</v>
      </c>
      <c r="Q35" s="4" t="s">
        <v>201</v>
      </c>
      <c r="R35" s="4" t="s">
        <v>202</v>
      </c>
      <c r="S35" s="4" t="s">
        <v>211</v>
      </c>
      <c r="T35" s="4" t="s">
        <v>204</v>
      </c>
      <c r="U35" s="4" t="s">
        <v>205</v>
      </c>
      <c r="V35" s="4" t="s">
        <v>206</v>
      </c>
      <c r="W35" s="4" t="s">
        <v>221</v>
      </c>
      <c r="Y35" s="4" t="s">
        <v>195</v>
      </c>
      <c r="Z35" s="4" t="s">
        <v>217</v>
      </c>
      <c r="AB35" s="3">
        <f t="shared" si="2"/>
        <v>0</v>
      </c>
      <c r="AC35" s="3">
        <f t="shared" si="3"/>
        <v>1</v>
      </c>
      <c r="AD35" s="3">
        <f t="shared" si="4"/>
        <v>1</v>
      </c>
      <c r="AE35" s="3">
        <f t="shared" si="5"/>
        <v>0</v>
      </c>
      <c r="AF35" s="3">
        <f t="shared" si="6"/>
        <v>0</v>
      </c>
      <c r="AG35" s="3">
        <f t="shared" si="7"/>
        <v>0</v>
      </c>
      <c r="AH35" s="3">
        <f t="shared" si="8"/>
        <v>0</v>
      </c>
      <c r="AI35" s="3">
        <f t="shared" si="9"/>
        <v>1</v>
      </c>
      <c r="AJ35" s="3">
        <f t="shared" si="10"/>
        <v>1</v>
      </c>
      <c r="AK35" s="3">
        <f t="shared" si="11"/>
        <v>0</v>
      </c>
      <c r="AL35" s="3">
        <f t="shared" si="12"/>
        <v>1</v>
      </c>
      <c r="AM35" s="3">
        <f t="shared" si="13"/>
        <v>1</v>
      </c>
      <c r="AN35" s="3">
        <f t="shared" si="14"/>
        <v>0</v>
      </c>
      <c r="AO35" s="3">
        <f t="shared" si="15"/>
        <v>1</v>
      </c>
      <c r="AP35" s="3">
        <f t="shared" si="16"/>
        <v>1</v>
      </c>
      <c r="AQ35" s="3">
        <f t="shared" si="17"/>
        <v>0</v>
      </c>
      <c r="AR35" s="3">
        <f t="shared" si="18"/>
        <v>0</v>
      </c>
      <c r="AS35" s="3">
        <f t="shared" si="19"/>
        <v>0</v>
      </c>
      <c r="AT35" s="3">
        <f t="shared" si="20"/>
        <v>1</v>
      </c>
      <c r="AU35" s="3">
        <f t="shared" si="21"/>
        <v>0</v>
      </c>
      <c r="AW35" s="3">
        <f t="shared" si="22"/>
        <v>1</v>
      </c>
      <c r="AX35" s="3">
        <f t="shared" si="23"/>
        <v>1</v>
      </c>
    </row>
    <row r="36" spans="1:50" x14ac:dyDescent="0.25">
      <c r="A36" s="8" t="s">
        <v>88</v>
      </c>
      <c r="B36" s="4">
        <f t="shared" si="24"/>
        <v>12</v>
      </c>
      <c r="C36" s="5">
        <f t="shared" si="25"/>
        <v>0</v>
      </c>
      <c r="D36" s="28" t="s">
        <v>189</v>
      </c>
      <c r="E36" s="4" t="s">
        <v>208</v>
      </c>
      <c r="F36" s="4" t="s">
        <v>191</v>
      </c>
      <c r="G36" s="4" t="s">
        <v>209</v>
      </c>
      <c r="H36" s="4" t="s">
        <v>192</v>
      </c>
      <c r="I36" s="4" t="s">
        <v>137</v>
      </c>
      <c r="J36" s="4" t="s">
        <v>210</v>
      </c>
      <c r="K36" s="4" t="s">
        <v>195</v>
      </c>
      <c r="L36" s="4" t="s">
        <v>196</v>
      </c>
      <c r="M36" s="4" t="s">
        <v>127</v>
      </c>
      <c r="N36" s="4" t="s">
        <v>198</v>
      </c>
      <c r="O36" s="4" t="s">
        <v>199</v>
      </c>
      <c r="P36" s="4" t="s">
        <v>200</v>
      </c>
      <c r="Q36" s="4" t="s">
        <v>201</v>
      </c>
      <c r="R36" s="4" t="s">
        <v>202</v>
      </c>
      <c r="S36" s="4" t="s">
        <v>211</v>
      </c>
      <c r="T36" s="4" t="s">
        <v>212</v>
      </c>
      <c r="U36" s="4" t="s">
        <v>220</v>
      </c>
      <c r="V36" s="4" t="s">
        <v>206</v>
      </c>
      <c r="W36" s="4" t="s">
        <v>221</v>
      </c>
      <c r="Y36" s="40" t="s">
        <v>200</v>
      </c>
      <c r="Z36" s="40" t="s">
        <v>209</v>
      </c>
      <c r="AB36" s="3">
        <f t="shared" si="2"/>
        <v>1</v>
      </c>
      <c r="AC36" s="3">
        <f t="shared" si="3"/>
        <v>1</v>
      </c>
      <c r="AD36" s="3">
        <f t="shared" si="4"/>
        <v>1</v>
      </c>
      <c r="AE36" s="3">
        <f t="shared" si="5"/>
        <v>0</v>
      </c>
      <c r="AF36" s="3">
        <f t="shared" si="6"/>
        <v>0</v>
      </c>
      <c r="AG36" s="3">
        <f t="shared" si="7"/>
        <v>1</v>
      </c>
      <c r="AH36" s="3">
        <f t="shared" si="8"/>
        <v>1</v>
      </c>
      <c r="AI36" s="3">
        <f t="shared" si="9"/>
        <v>1</v>
      </c>
      <c r="AJ36" s="3">
        <f t="shared" si="10"/>
        <v>1</v>
      </c>
      <c r="AK36" s="3">
        <f t="shared" si="11"/>
        <v>0</v>
      </c>
      <c r="AL36" s="3">
        <f t="shared" si="12"/>
        <v>0</v>
      </c>
      <c r="AM36" s="3">
        <f t="shared" si="13"/>
        <v>0</v>
      </c>
      <c r="AN36" s="3">
        <f t="shared" si="14"/>
        <v>0</v>
      </c>
      <c r="AO36" s="3">
        <f t="shared" si="15"/>
        <v>1</v>
      </c>
      <c r="AP36" s="3">
        <f t="shared" si="16"/>
        <v>1</v>
      </c>
      <c r="AQ36" s="3">
        <f t="shared" si="17"/>
        <v>0</v>
      </c>
      <c r="AR36" s="3">
        <f t="shared" si="18"/>
        <v>1</v>
      </c>
      <c r="AS36" s="3">
        <f t="shared" si="19"/>
        <v>1</v>
      </c>
      <c r="AT36" s="3">
        <f t="shared" si="20"/>
        <v>1</v>
      </c>
      <c r="AU36" s="3">
        <f t="shared" si="21"/>
        <v>0</v>
      </c>
      <c r="AW36" s="3" t="e">
        <f t="shared" si="22"/>
        <v>#N/A</v>
      </c>
      <c r="AX36" s="3" t="e">
        <f t="shared" si="23"/>
        <v>#N/A</v>
      </c>
    </row>
    <row r="37" spans="1:50" x14ac:dyDescent="0.25">
      <c r="A37" s="8" t="s">
        <v>97</v>
      </c>
      <c r="B37" s="4">
        <f t="shared" si="24"/>
        <v>14</v>
      </c>
      <c r="C37" s="5">
        <f t="shared" si="25"/>
        <v>0</v>
      </c>
      <c r="D37" s="28" t="s">
        <v>189</v>
      </c>
      <c r="E37" s="4" t="s">
        <v>208</v>
      </c>
      <c r="F37" s="4" t="s">
        <v>191</v>
      </c>
      <c r="G37" s="4" t="s">
        <v>177</v>
      </c>
      <c r="H37" s="4" t="s">
        <v>192</v>
      </c>
      <c r="I37" s="4" t="s">
        <v>193</v>
      </c>
      <c r="J37" s="4" t="s">
        <v>210</v>
      </c>
      <c r="K37" s="4" t="s">
        <v>171</v>
      </c>
      <c r="L37" s="4" t="s">
        <v>196</v>
      </c>
      <c r="M37" s="4" t="s">
        <v>197</v>
      </c>
      <c r="N37" s="4" t="s">
        <v>198</v>
      </c>
      <c r="O37" s="4" t="s">
        <v>199</v>
      </c>
      <c r="P37" s="4" t="s">
        <v>213</v>
      </c>
      <c r="Q37" s="4" t="s">
        <v>201</v>
      </c>
      <c r="R37" s="4" t="s">
        <v>202</v>
      </c>
      <c r="S37" s="4" t="s">
        <v>211</v>
      </c>
      <c r="T37" s="4" t="s">
        <v>212</v>
      </c>
      <c r="U37" s="4" t="s">
        <v>220</v>
      </c>
      <c r="V37" s="4" t="s">
        <v>206</v>
      </c>
      <c r="W37" s="4" t="s">
        <v>207</v>
      </c>
      <c r="Y37" s="40" t="s">
        <v>190</v>
      </c>
      <c r="Z37" s="40" t="s">
        <v>192</v>
      </c>
      <c r="AB37" s="3">
        <f t="shared" si="2"/>
        <v>1</v>
      </c>
      <c r="AC37" s="3">
        <f t="shared" si="3"/>
        <v>1</v>
      </c>
      <c r="AD37" s="3">
        <f t="shared" si="4"/>
        <v>1</v>
      </c>
      <c r="AE37" s="3">
        <f t="shared" si="5"/>
        <v>1</v>
      </c>
      <c r="AF37" s="3">
        <f t="shared" si="6"/>
        <v>0</v>
      </c>
      <c r="AG37" s="3">
        <f t="shared" si="7"/>
        <v>0</v>
      </c>
      <c r="AH37" s="3">
        <f t="shared" si="8"/>
        <v>1</v>
      </c>
      <c r="AI37" s="3">
        <f t="shared" si="9"/>
        <v>0</v>
      </c>
      <c r="AJ37" s="3">
        <f t="shared" si="10"/>
        <v>1</v>
      </c>
      <c r="AK37" s="3">
        <f t="shared" si="11"/>
        <v>1</v>
      </c>
      <c r="AL37" s="3">
        <f t="shared" si="12"/>
        <v>0</v>
      </c>
      <c r="AM37" s="3">
        <f t="shared" si="13"/>
        <v>0</v>
      </c>
      <c r="AN37" s="3">
        <f t="shared" si="14"/>
        <v>1</v>
      </c>
      <c r="AO37" s="3">
        <f t="shared" si="15"/>
        <v>1</v>
      </c>
      <c r="AP37" s="3">
        <f t="shared" si="16"/>
        <v>1</v>
      </c>
      <c r="AQ37" s="3">
        <f t="shared" si="17"/>
        <v>0</v>
      </c>
      <c r="AR37" s="3">
        <f t="shared" si="18"/>
        <v>1</v>
      </c>
      <c r="AS37" s="3">
        <f t="shared" si="19"/>
        <v>1</v>
      </c>
      <c r="AT37" s="3">
        <f t="shared" si="20"/>
        <v>1</v>
      </c>
      <c r="AU37" s="3">
        <f t="shared" si="21"/>
        <v>1</v>
      </c>
      <c r="AW37" s="3" t="e">
        <f t="shared" si="22"/>
        <v>#N/A</v>
      </c>
      <c r="AX37" s="3" t="e">
        <f t="shared" si="23"/>
        <v>#N/A</v>
      </c>
    </row>
    <row r="38" spans="1:50" x14ac:dyDescent="0.25">
      <c r="A38" s="8" t="s">
        <v>138</v>
      </c>
      <c r="B38" s="4">
        <f t="shared" si="24"/>
        <v>12</v>
      </c>
      <c r="C38" s="5">
        <f t="shared" si="25"/>
        <v>1</v>
      </c>
      <c r="D38" s="28" t="s">
        <v>214</v>
      </c>
      <c r="E38" s="4" t="s">
        <v>190</v>
      </c>
      <c r="F38" s="4" t="s">
        <v>191</v>
      </c>
      <c r="G38" s="4" t="s">
        <v>209</v>
      </c>
      <c r="H38" s="4" t="s">
        <v>192</v>
      </c>
      <c r="I38" s="4" t="s">
        <v>137</v>
      </c>
      <c r="J38" s="4" t="s">
        <v>210</v>
      </c>
      <c r="K38" s="4" t="s">
        <v>195</v>
      </c>
      <c r="L38" s="4" t="s">
        <v>196</v>
      </c>
      <c r="M38" s="4" t="s">
        <v>127</v>
      </c>
      <c r="N38" s="4" t="s">
        <v>198</v>
      </c>
      <c r="O38" s="4" t="s">
        <v>178</v>
      </c>
      <c r="P38" s="4" t="s">
        <v>213</v>
      </c>
      <c r="Q38" s="4" t="s">
        <v>201</v>
      </c>
      <c r="R38" s="4" t="s">
        <v>202</v>
      </c>
      <c r="S38" s="4" t="s">
        <v>211</v>
      </c>
      <c r="T38" s="4" t="s">
        <v>204</v>
      </c>
      <c r="U38" s="4" t="s">
        <v>220</v>
      </c>
      <c r="V38" s="4" t="s">
        <v>206</v>
      </c>
      <c r="W38" s="4" t="s">
        <v>207</v>
      </c>
      <c r="Y38" s="4" t="s">
        <v>206</v>
      </c>
      <c r="Z38" s="40" t="s">
        <v>211</v>
      </c>
      <c r="AB38" s="3">
        <f t="shared" si="2"/>
        <v>0</v>
      </c>
      <c r="AC38" s="3">
        <f t="shared" si="3"/>
        <v>0</v>
      </c>
      <c r="AD38" s="3">
        <f t="shared" si="4"/>
        <v>1</v>
      </c>
      <c r="AE38" s="3">
        <f t="shared" si="5"/>
        <v>0</v>
      </c>
      <c r="AF38" s="3">
        <f t="shared" si="6"/>
        <v>0</v>
      </c>
      <c r="AG38" s="3">
        <f t="shared" si="7"/>
        <v>1</v>
      </c>
      <c r="AH38" s="3">
        <f t="shared" si="8"/>
        <v>1</v>
      </c>
      <c r="AI38" s="3">
        <f t="shared" si="9"/>
        <v>1</v>
      </c>
      <c r="AJ38" s="3">
        <f t="shared" si="10"/>
        <v>1</v>
      </c>
      <c r="AK38" s="3">
        <f t="shared" si="11"/>
        <v>0</v>
      </c>
      <c r="AL38" s="3">
        <f t="shared" si="12"/>
        <v>0</v>
      </c>
      <c r="AM38" s="3">
        <f t="shared" si="13"/>
        <v>1</v>
      </c>
      <c r="AN38" s="3">
        <f t="shared" si="14"/>
        <v>1</v>
      </c>
      <c r="AO38" s="3">
        <f t="shared" si="15"/>
        <v>1</v>
      </c>
      <c r="AP38" s="3">
        <f t="shared" si="16"/>
        <v>1</v>
      </c>
      <c r="AQ38" s="3">
        <f t="shared" si="17"/>
        <v>0</v>
      </c>
      <c r="AR38" s="3">
        <f t="shared" si="18"/>
        <v>0</v>
      </c>
      <c r="AS38" s="3">
        <f t="shared" si="19"/>
        <v>1</v>
      </c>
      <c r="AT38" s="3">
        <f t="shared" si="20"/>
        <v>1</v>
      </c>
      <c r="AU38" s="3">
        <f t="shared" si="21"/>
        <v>1</v>
      </c>
      <c r="AW38" s="3">
        <f t="shared" si="22"/>
        <v>1</v>
      </c>
      <c r="AX38" s="3" t="e">
        <f t="shared" si="23"/>
        <v>#N/A</v>
      </c>
    </row>
    <row r="39" spans="1:50" x14ac:dyDescent="0.25">
      <c r="A39" s="8" t="s">
        <v>59</v>
      </c>
      <c r="B39" s="4">
        <f t="shared" si="24"/>
        <v>13</v>
      </c>
      <c r="C39" s="5">
        <f t="shared" si="25"/>
        <v>1</v>
      </c>
      <c r="D39" s="28" t="s">
        <v>189</v>
      </c>
      <c r="E39" s="4" t="s">
        <v>208</v>
      </c>
      <c r="F39" s="4" t="s">
        <v>191</v>
      </c>
      <c r="G39" s="4" t="s">
        <v>209</v>
      </c>
      <c r="H39" s="4" t="s">
        <v>192</v>
      </c>
      <c r="I39" s="4" t="s">
        <v>193</v>
      </c>
      <c r="J39" s="4" t="s">
        <v>210</v>
      </c>
      <c r="K39" s="4" t="s">
        <v>195</v>
      </c>
      <c r="L39" s="4" t="s">
        <v>196</v>
      </c>
      <c r="M39" s="4" t="s">
        <v>197</v>
      </c>
      <c r="N39" s="4" t="s">
        <v>198</v>
      </c>
      <c r="O39" s="4" t="s">
        <v>199</v>
      </c>
      <c r="P39" s="4" t="s">
        <v>213</v>
      </c>
      <c r="Q39" s="4" t="s">
        <v>201</v>
      </c>
      <c r="R39" s="4" t="s">
        <v>202</v>
      </c>
      <c r="S39" s="4" t="s">
        <v>211</v>
      </c>
      <c r="T39" s="4" t="s">
        <v>212</v>
      </c>
      <c r="U39" s="4" t="s">
        <v>205</v>
      </c>
      <c r="V39" s="4" t="s">
        <v>206</v>
      </c>
      <c r="W39" s="4" t="s">
        <v>207</v>
      </c>
      <c r="Y39" s="4" t="s">
        <v>208</v>
      </c>
      <c r="Z39" s="40" t="s">
        <v>209</v>
      </c>
      <c r="AB39" s="3">
        <f t="shared" si="2"/>
        <v>1</v>
      </c>
      <c r="AC39" s="3">
        <f t="shared" si="3"/>
        <v>1</v>
      </c>
      <c r="AD39" s="3">
        <f t="shared" si="4"/>
        <v>1</v>
      </c>
      <c r="AE39" s="3">
        <f t="shared" si="5"/>
        <v>0</v>
      </c>
      <c r="AF39" s="3">
        <f t="shared" si="6"/>
        <v>0</v>
      </c>
      <c r="AG39" s="3">
        <f t="shared" si="7"/>
        <v>0</v>
      </c>
      <c r="AH39" s="3">
        <f t="shared" si="8"/>
        <v>1</v>
      </c>
      <c r="AI39" s="3">
        <f t="shared" si="9"/>
        <v>1</v>
      </c>
      <c r="AJ39" s="3">
        <f t="shared" si="10"/>
        <v>1</v>
      </c>
      <c r="AK39" s="3">
        <f t="shared" si="11"/>
        <v>1</v>
      </c>
      <c r="AL39" s="3">
        <f t="shared" si="12"/>
        <v>0</v>
      </c>
      <c r="AM39" s="3">
        <f t="shared" si="13"/>
        <v>0</v>
      </c>
      <c r="AN39" s="3">
        <f t="shared" si="14"/>
        <v>1</v>
      </c>
      <c r="AO39" s="3">
        <f t="shared" si="15"/>
        <v>1</v>
      </c>
      <c r="AP39" s="3">
        <f t="shared" si="16"/>
        <v>1</v>
      </c>
      <c r="AQ39" s="3">
        <f t="shared" si="17"/>
        <v>0</v>
      </c>
      <c r="AR39" s="3">
        <f t="shared" si="18"/>
        <v>1</v>
      </c>
      <c r="AS39" s="3">
        <f t="shared" si="19"/>
        <v>0</v>
      </c>
      <c r="AT39" s="3">
        <f t="shared" si="20"/>
        <v>1</v>
      </c>
      <c r="AU39" s="3">
        <f t="shared" si="21"/>
        <v>1</v>
      </c>
      <c r="AW39" s="3">
        <f t="shared" si="22"/>
        <v>1</v>
      </c>
      <c r="AX39" s="3" t="e">
        <f t="shared" si="23"/>
        <v>#N/A</v>
      </c>
    </row>
    <row r="40" spans="1:50" x14ac:dyDescent="0.25">
      <c r="A40" s="8" t="s">
        <v>77</v>
      </c>
      <c r="B40" s="4">
        <f t="shared" si="24"/>
        <v>9</v>
      </c>
      <c r="C40" s="5">
        <f t="shared" si="25"/>
        <v>2</v>
      </c>
      <c r="D40" s="28" t="s">
        <v>214</v>
      </c>
      <c r="E40" s="4" t="s">
        <v>208</v>
      </c>
      <c r="F40" s="4" t="s">
        <v>215</v>
      </c>
      <c r="G40" s="4" t="s">
        <v>177</v>
      </c>
      <c r="H40" s="4" t="s">
        <v>192</v>
      </c>
      <c r="I40" s="4" t="s">
        <v>193</v>
      </c>
      <c r="J40" s="4" t="s">
        <v>210</v>
      </c>
      <c r="K40" s="4" t="s">
        <v>195</v>
      </c>
      <c r="L40" s="4" t="s">
        <v>216</v>
      </c>
      <c r="M40" s="4" t="s">
        <v>127</v>
      </c>
      <c r="N40" s="4" t="s">
        <v>217</v>
      </c>
      <c r="O40" s="4" t="s">
        <v>178</v>
      </c>
      <c r="P40" s="4" t="s">
        <v>200</v>
      </c>
      <c r="Q40" s="4" t="s">
        <v>201</v>
      </c>
      <c r="R40" s="4" t="s">
        <v>202</v>
      </c>
      <c r="S40" s="4" t="s">
        <v>211</v>
      </c>
      <c r="T40" s="4" t="s">
        <v>212</v>
      </c>
      <c r="U40" s="4" t="s">
        <v>205</v>
      </c>
      <c r="V40" s="4" t="s">
        <v>222</v>
      </c>
      <c r="W40" s="4" t="s">
        <v>221</v>
      </c>
      <c r="Y40" s="4" t="s">
        <v>217</v>
      </c>
      <c r="Z40" s="4" t="s">
        <v>195</v>
      </c>
      <c r="AB40" s="3">
        <f t="shared" si="2"/>
        <v>0</v>
      </c>
      <c r="AC40" s="3">
        <f t="shared" si="3"/>
        <v>1</v>
      </c>
      <c r="AD40" s="3">
        <f t="shared" si="4"/>
        <v>0</v>
      </c>
      <c r="AE40" s="3">
        <f t="shared" si="5"/>
        <v>1</v>
      </c>
      <c r="AF40" s="3">
        <f t="shared" si="6"/>
        <v>0</v>
      </c>
      <c r="AG40" s="3">
        <f t="shared" si="7"/>
        <v>0</v>
      </c>
      <c r="AH40" s="3">
        <f t="shared" si="8"/>
        <v>1</v>
      </c>
      <c r="AI40" s="3">
        <f t="shared" si="9"/>
        <v>1</v>
      </c>
      <c r="AJ40" s="3">
        <f t="shared" si="10"/>
        <v>0</v>
      </c>
      <c r="AK40" s="3">
        <f t="shared" si="11"/>
        <v>0</v>
      </c>
      <c r="AL40" s="3">
        <f t="shared" si="12"/>
        <v>1</v>
      </c>
      <c r="AM40" s="3">
        <f t="shared" si="13"/>
        <v>1</v>
      </c>
      <c r="AN40" s="3">
        <f t="shared" si="14"/>
        <v>0</v>
      </c>
      <c r="AO40" s="3">
        <f t="shared" si="15"/>
        <v>1</v>
      </c>
      <c r="AP40" s="3">
        <f t="shared" si="16"/>
        <v>1</v>
      </c>
      <c r="AQ40" s="3">
        <f t="shared" si="17"/>
        <v>0</v>
      </c>
      <c r="AR40" s="3">
        <f t="shared" si="18"/>
        <v>1</v>
      </c>
      <c r="AS40" s="3">
        <f t="shared" si="19"/>
        <v>0</v>
      </c>
      <c r="AT40" s="3">
        <f t="shared" si="20"/>
        <v>0</v>
      </c>
      <c r="AU40" s="3">
        <f t="shared" si="21"/>
        <v>0</v>
      </c>
      <c r="AW40" s="3">
        <f t="shared" si="22"/>
        <v>1</v>
      </c>
      <c r="AX40" s="3">
        <f t="shared" si="23"/>
        <v>1</v>
      </c>
    </row>
    <row r="41" spans="1:50" ht="15.75" thickBot="1" x14ac:dyDescent="0.3">
      <c r="A41" s="29" t="s">
        <v>55</v>
      </c>
      <c r="B41" s="6">
        <f t="shared" si="24"/>
        <v>12</v>
      </c>
      <c r="C41" s="7">
        <f t="shared" si="25"/>
        <v>1</v>
      </c>
      <c r="D41" s="28" t="str">
        <f>IF(D51&gt;0.5, D47, D48)</f>
        <v>KSU (-7)</v>
      </c>
      <c r="E41" s="4" t="str">
        <f t="shared" ref="E41:W41" si="26">IF(E51&gt;0.5, E47, E48)</f>
        <v>ALA (-15.5)</v>
      </c>
      <c r="F41" s="4" t="str">
        <f t="shared" si="26"/>
        <v>OKST (-20.5)</v>
      </c>
      <c r="G41" s="4" t="str">
        <f t="shared" si="26"/>
        <v>LSU (-7)</v>
      </c>
      <c r="H41" s="4" t="str">
        <f t="shared" si="26"/>
        <v>MICH (-24)</v>
      </c>
      <c r="I41" s="4" t="str">
        <f t="shared" si="26"/>
        <v>MIZ (-16.5)</v>
      </c>
      <c r="J41" s="4" t="str">
        <f t="shared" si="26"/>
        <v>ORE (-14)</v>
      </c>
      <c r="K41" s="4" t="str">
        <f t="shared" si="26"/>
        <v>OU (-13.5)</v>
      </c>
      <c r="L41" s="4" t="str">
        <f t="shared" si="26"/>
        <v>ND (-12.5)</v>
      </c>
      <c r="M41" s="4" t="str">
        <f t="shared" si="26"/>
        <v>TAMU (-3.5)</v>
      </c>
      <c r="N41" s="4" t="str">
        <f t="shared" si="26"/>
        <v>WASH (-4)</v>
      </c>
      <c r="O41" s="4" t="str">
        <f t="shared" si="26"/>
        <v>WVU (-2.5)</v>
      </c>
      <c r="P41" s="4" t="str">
        <f t="shared" si="26"/>
        <v>APP (-2.5)</v>
      </c>
      <c r="Q41" s="4" t="str">
        <f t="shared" si="26"/>
        <v>MISS (-23.5)</v>
      </c>
      <c r="R41" s="4" t="str">
        <f t="shared" si="26"/>
        <v>TEX (-34.5)</v>
      </c>
      <c r="S41" s="4" t="str">
        <f t="shared" si="26"/>
        <v>UGA (-23.5)</v>
      </c>
      <c r="T41" s="4" t="str">
        <f t="shared" si="26"/>
        <v>IU (-3)</v>
      </c>
      <c r="U41" s="4" t="str">
        <f t="shared" si="26"/>
        <v>TCU (-1.5)</v>
      </c>
      <c r="V41" s="4" t="str">
        <f t="shared" si="26"/>
        <v>MD (-2.5)</v>
      </c>
      <c r="W41" s="4" t="str">
        <f t="shared" si="26"/>
        <v>CAL (-17.5)</v>
      </c>
      <c r="Y41" s="4" t="s">
        <v>202</v>
      </c>
      <c r="Z41" s="40" t="s">
        <v>211</v>
      </c>
      <c r="AB41" s="3">
        <f t="shared" si="2"/>
        <v>1</v>
      </c>
      <c r="AC41" s="3">
        <f t="shared" si="3"/>
        <v>1</v>
      </c>
      <c r="AD41" s="3">
        <f t="shared" si="4"/>
        <v>1</v>
      </c>
      <c r="AE41" s="3">
        <f t="shared" si="5"/>
        <v>0</v>
      </c>
      <c r="AF41" s="3">
        <f t="shared" si="6"/>
        <v>0</v>
      </c>
      <c r="AG41" s="3">
        <f t="shared" si="7"/>
        <v>0</v>
      </c>
      <c r="AH41" s="3">
        <f t="shared" si="8"/>
        <v>1</v>
      </c>
      <c r="AI41" s="3">
        <f t="shared" si="9"/>
        <v>1</v>
      </c>
      <c r="AJ41" s="3">
        <f t="shared" si="10"/>
        <v>1</v>
      </c>
      <c r="AK41" s="3">
        <f t="shared" si="11"/>
        <v>1</v>
      </c>
      <c r="AL41" s="3">
        <f t="shared" si="12"/>
        <v>0</v>
      </c>
      <c r="AM41" s="3">
        <f t="shared" si="13"/>
        <v>0</v>
      </c>
      <c r="AN41" s="3">
        <f t="shared" si="14"/>
        <v>0</v>
      </c>
      <c r="AO41" s="3">
        <f t="shared" si="15"/>
        <v>1</v>
      </c>
      <c r="AP41" s="3">
        <f t="shared" si="16"/>
        <v>1</v>
      </c>
      <c r="AQ41" s="3">
        <f t="shared" si="17"/>
        <v>0</v>
      </c>
      <c r="AR41" s="3">
        <f t="shared" si="18"/>
        <v>1</v>
      </c>
      <c r="AS41" s="3">
        <f t="shared" si="19"/>
        <v>0</v>
      </c>
      <c r="AT41" s="3">
        <f t="shared" si="20"/>
        <v>1</v>
      </c>
      <c r="AU41" s="3">
        <f t="shared" si="21"/>
        <v>1</v>
      </c>
      <c r="AW41" s="3">
        <f t="shared" si="22"/>
        <v>1</v>
      </c>
      <c r="AX41" s="3" t="e">
        <f t="shared" si="23"/>
        <v>#N/A</v>
      </c>
    </row>
    <row r="42" spans="1:50" x14ac:dyDescent="0.25">
      <c r="A42" s="3" t="s">
        <v>225</v>
      </c>
    </row>
    <row r="43" spans="1:50" x14ac:dyDescent="0.25">
      <c r="D43" s="4" t="s">
        <v>189</v>
      </c>
      <c r="E43" s="4" t="s">
        <v>208</v>
      </c>
      <c r="F43" s="4" t="s">
        <v>191</v>
      </c>
      <c r="G43" s="4" t="s">
        <v>177</v>
      </c>
      <c r="H43" s="4" t="s">
        <v>223</v>
      </c>
      <c r="I43" s="4" t="s">
        <v>137</v>
      </c>
      <c r="J43" s="4" t="s">
        <v>210</v>
      </c>
      <c r="K43" s="4" t="s">
        <v>195</v>
      </c>
      <c r="L43" s="4" t="s">
        <v>196</v>
      </c>
      <c r="M43" s="4" t="s">
        <v>197</v>
      </c>
      <c r="N43" s="4" t="s">
        <v>217</v>
      </c>
      <c r="O43" s="4" t="s">
        <v>178</v>
      </c>
      <c r="P43" s="4" t="s">
        <v>213</v>
      </c>
      <c r="Q43" s="4" t="s">
        <v>201</v>
      </c>
      <c r="R43" s="4" t="s">
        <v>202</v>
      </c>
      <c r="S43" s="4" t="s">
        <v>203</v>
      </c>
      <c r="T43" s="4" t="s">
        <v>212</v>
      </c>
      <c r="U43" s="4" t="s">
        <v>220</v>
      </c>
      <c r="V43" s="4" t="s">
        <v>206</v>
      </c>
      <c r="W43" s="4" t="s">
        <v>207</v>
      </c>
    </row>
    <row r="44" spans="1:50" x14ac:dyDescent="0.25">
      <c r="A44"/>
      <c r="D44" s="3">
        <v>1</v>
      </c>
      <c r="E44" s="3">
        <v>1</v>
      </c>
      <c r="F44" s="3">
        <v>1</v>
      </c>
      <c r="G44" s="3">
        <v>1</v>
      </c>
      <c r="H44" s="3">
        <v>1</v>
      </c>
      <c r="I44" s="3">
        <v>1</v>
      </c>
      <c r="J44" s="3">
        <v>1</v>
      </c>
      <c r="K44" s="3">
        <v>1</v>
      </c>
      <c r="L44" s="3">
        <v>1</v>
      </c>
      <c r="M44" s="3">
        <v>1</v>
      </c>
      <c r="N44" s="3">
        <v>1</v>
      </c>
      <c r="O44" s="3">
        <v>1</v>
      </c>
      <c r="P44" s="3">
        <v>1</v>
      </c>
      <c r="Q44" s="3">
        <v>1</v>
      </c>
      <c r="R44" s="3">
        <v>1</v>
      </c>
      <c r="S44" s="3">
        <v>1</v>
      </c>
      <c r="T44" s="3">
        <v>1</v>
      </c>
      <c r="U44" s="3">
        <v>1</v>
      </c>
      <c r="V44" s="3">
        <v>1</v>
      </c>
      <c r="W44" s="3">
        <v>1</v>
      </c>
    </row>
    <row r="46" spans="1:50" s="35" customFormat="1" x14ac:dyDescent="0.25">
      <c r="A46" s="33" t="s">
        <v>91</v>
      </c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</row>
    <row r="47" spans="1:50" x14ac:dyDescent="0.25">
      <c r="A47" s="36" t="s">
        <v>92</v>
      </c>
      <c r="D47" s="3" t="s">
        <v>189</v>
      </c>
      <c r="E47" s="3" t="s">
        <v>208</v>
      </c>
      <c r="F47" s="3" t="s">
        <v>191</v>
      </c>
      <c r="G47" s="3" t="s">
        <v>209</v>
      </c>
      <c r="H47" s="3" t="s">
        <v>192</v>
      </c>
      <c r="I47" s="3" t="s">
        <v>193</v>
      </c>
      <c r="J47" s="3" t="s">
        <v>210</v>
      </c>
      <c r="K47" s="3" t="s">
        <v>195</v>
      </c>
      <c r="L47" s="3" t="s">
        <v>196</v>
      </c>
      <c r="M47" s="3" t="s">
        <v>197</v>
      </c>
      <c r="N47" s="3" t="s">
        <v>198</v>
      </c>
      <c r="O47" s="3" t="s">
        <v>199</v>
      </c>
      <c r="P47" s="3" t="s">
        <v>200</v>
      </c>
      <c r="Q47" s="3" t="s">
        <v>201</v>
      </c>
      <c r="R47" s="3" t="s">
        <v>202</v>
      </c>
      <c r="S47" s="3" t="s">
        <v>211</v>
      </c>
      <c r="T47" s="3" t="s">
        <v>212</v>
      </c>
      <c r="U47" s="3" t="s">
        <v>205</v>
      </c>
      <c r="V47" s="3" t="s">
        <v>206</v>
      </c>
      <c r="W47" s="3" t="s">
        <v>207</v>
      </c>
      <c r="AV47"/>
      <c r="AW47"/>
      <c r="AX47"/>
    </row>
    <row r="48" spans="1:50" x14ac:dyDescent="0.25">
      <c r="A48" s="36" t="s">
        <v>93</v>
      </c>
      <c r="D48" s="3" t="s">
        <v>214</v>
      </c>
      <c r="E48" s="3" t="s">
        <v>190</v>
      </c>
      <c r="F48" s="3" t="s">
        <v>215</v>
      </c>
      <c r="G48" s="3" t="s">
        <v>177</v>
      </c>
      <c r="H48" s="3" t="s">
        <v>223</v>
      </c>
      <c r="I48" s="3" t="s">
        <v>137</v>
      </c>
      <c r="J48" s="3" t="s">
        <v>194</v>
      </c>
      <c r="K48" s="3" t="s">
        <v>171</v>
      </c>
      <c r="L48" s="3" t="s">
        <v>216</v>
      </c>
      <c r="M48" s="3" t="s">
        <v>127</v>
      </c>
      <c r="N48" s="3" t="s">
        <v>217</v>
      </c>
      <c r="O48" s="3" t="s">
        <v>178</v>
      </c>
      <c r="P48" s="3" t="s">
        <v>213</v>
      </c>
      <c r="Q48" s="3" t="s">
        <v>218</v>
      </c>
      <c r="R48" s="3" t="s">
        <v>219</v>
      </c>
      <c r="S48" s="3" t="s">
        <v>203</v>
      </c>
      <c r="T48" s="3" t="s">
        <v>204</v>
      </c>
      <c r="U48" s="3" t="s">
        <v>220</v>
      </c>
      <c r="V48" s="3" t="s">
        <v>222</v>
      </c>
      <c r="W48" s="3" t="s">
        <v>221</v>
      </c>
      <c r="AV48"/>
      <c r="AW48"/>
      <c r="AX48"/>
    </row>
    <row r="49" spans="1:50" x14ac:dyDescent="0.25">
      <c r="A49" s="36" t="s">
        <v>94</v>
      </c>
      <c r="D49" s="3">
        <f t="shared" ref="D49:W49" si="27">COUNTIF(D3:D40,D47)</f>
        <v>27</v>
      </c>
      <c r="E49" s="3">
        <f t="shared" si="27"/>
        <v>32</v>
      </c>
      <c r="F49" s="3">
        <f t="shared" si="27"/>
        <v>28</v>
      </c>
      <c r="G49" s="3">
        <f t="shared" si="27"/>
        <v>27</v>
      </c>
      <c r="H49" s="3">
        <f t="shared" si="27"/>
        <v>34</v>
      </c>
      <c r="I49" s="3">
        <f t="shared" si="27"/>
        <v>24</v>
      </c>
      <c r="J49" s="3">
        <f t="shared" si="27"/>
        <v>26</v>
      </c>
      <c r="K49" s="3">
        <f t="shared" si="27"/>
        <v>30</v>
      </c>
      <c r="L49" s="3">
        <f t="shared" si="27"/>
        <v>28</v>
      </c>
      <c r="M49" s="3">
        <f t="shared" si="27"/>
        <v>27</v>
      </c>
      <c r="N49" s="3">
        <f t="shared" si="27"/>
        <v>32</v>
      </c>
      <c r="O49" s="3">
        <f t="shared" si="27"/>
        <v>22</v>
      </c>
      <c r="P49" s="3">
        <f t="shared" si="27"/>
        <v>23</v>
      </c>
      <c r="Q49" s="3">
        <f t="shared" si="27"/>
        <v>30</v>
      </c>
      <c r="R49" s="3">
        <f t="shared" si="27"/>
        <v>33</v>
      </c>
      <c r="S49" s="3">
        <f t="shared" si="27"/>
        <v>32</v>
      </c>
      <c r="T49" s="3">
        <f t="shared" si="27"/>
        <v>22</v>
      </c>
      <c r="U49" s="3">
        <f t="shared" si="27"/>
        <v>31</v>
      </c>
      <c r="V49" s="3">
        <f t="shared" si="27"/>
        <v>27</v>
      </c>
      <c r="W49" s="3">
        <f t="shared" si="27"/>
        <v>28</v>
      </c>
      <c r="AV49"/>
      <c r="AW49"/>
      <c r="AX49"/>
    </row>
    <row r="50" spans="1:50" x14ac:dyDescent="0.25">
      <c r="A50" s="36" t="s">
        <v>95</v>
      </c>
      <c r="D50" s="3">
        <f t="shared" ref="D50:W50" si="28">COUNTIF(D3:D40,D48)</f>
        <v>10</v>
      </c>
      <c r="E50" s="3">
        <f t="shared" si="28"/>
        <v>6</v>
      </c>
      <c r="F50" s="3">
        <f t="shared" si="28"/>
        <v>10</v>
      </c>
      <c r="G50" s="3">
        <f t="shared" si="28"/>
        <v>11</v>
      </c>
      <c r="H50" s="3">
        <f t="shared" si="28"/>
        <v>4</v>
      </c>
      <c r="I50" s="3">
        <f t="shared" si="28"/>
        <v>14</v>
      </c>
      <c r="J50" s="3">
        <f t="shared" si="28"/>
        <v>12</v>
      </c>
      <c r="K50" s="3">
        <f t="shared" si="28"/>
        <v>8</v>
      </c>
      <c r="L50" s="3">
        <f t="shared" si="28"/>
        <v>10</v>
      </c>
      <c r="M50" s="3">
        <f t="shared" si="28"/>
        <v>11</v>
      </c>
      <c r="N50" s="3">
        <f t="shared" si="28"/>
        <v>6</v>
      </c>
      <c r="O50" s="3">
        <f t="shared" si="28"/>
        <v>16</v>
      </c>
      <c r="P50" s="3">
        <f t="shared" si="28"/>
        <v>15</v>
      </c>
      <c r="Q50" s="3">
        <f t="shared" si="28"/>
        <v>8</v>
      </c>
      <c r="R50" s="3">
        <f t="shared" si="28"/>
        <v>5</v>
      </c>
      <c r="S50" s="3">
        <f t="shared" si="28"/>
        <v>6</v>
      </c>
      <c r="T50" s="3">
        <f t="shared" si="28"/>
        <v>16</v>
      </c>
      <c r="U50" s="3">
        <f t="shared" si="28"/>
        <v>7</v>
      </c>
      <c r="V50" s="3">
        <f t="shared" si="28"/>
        <v>11</v>
      </c>
      <c r="W50" s="3">
        <f t="shared" si="28"/>
        <v>10</v>
      </c>
      <c r="AV50"/>
      <c r="AW50"/>
      <c r="AX50"/>
    </row>
    <row r="51" spans="1:50" x14ac:dyDescent="0.25">
      <c r="A51" s="36" t="s">
        <v>96</v>
      </c>
      <c r="D51" s="37">
        <f>D49/SUM(D49:D50)</f>
        <v>0.72972972972972971</v>
      </c>
      <c r="E51" s="37">
        <f t="shared" ref="E51:W51" si="29">E49/SUM(E49:E50)</f>
        <v>0.84210526315789469</v>
      </c>
      <c r="F51" s="37">
        <f t="shared" si="29"/>
        <v>0.73684210526315785</v>
      </c>
      <c r="G51" s="37">
        <f t="shared" si="29"/>
        <v>0.71052631578947367</v>
      </c>
      <c r="H51" s="37">
        <f t="shared" si="29"/>
        <v>0.89473684210526316</v>
      </c>
      <c r="I51" s="37">
        <f t="shared" si="29"/>
        <v>0.63157894736842102</v>
      </c>
      <c r="J51" s="37">
        <f t="shared" si="29"/>
        <v>0.68421052631578949</v>
      </c>
      <c r="K51" s="37">
        <f t="shared" si="29"/>
        <v>0.78947368421052633</v>
      </c>
      <c r="L51" s="37">
        <f t="shared" si="29"/>
        <v>0.73684210526315785</v>
      </c>
      <c r="M51" s="37">
        <f t="shared" si="29"/>
        <v>0.71052631578947367</v>
      </c>
      <c r="N51" s="37">
        <f t="shared" si="29"/>
        <v>0.84210526315789469</v>
      </c>
      <c r="O51" s="37">
        <f t="shared" si="29"/>
        <v>0.57894736842105265</v>
      </c>
      <c r="P51" s="37">
        <f t="shared" si="29"/>
        <v>0.60526315789473684</v>
      </c>
      <c r="Q51" s="37">
        <f t="shared" si="29"/>
        <v>0.78947368421052633</v>
      </c>
      <c r="R51" s="37">
        <f t="shared" si="29"/>
        <v>0.86842105263157898</v>
      </c>
      <c r="S51" s="37">
        <f t="shared" si="29"/>
        <v>0.84210526315789469</v>
      </c>
      <c r="T51" s="37">
        <f t="shared" si="29"/>
        <v>0.57894736842105265</v>
      </c>
      <c r="U51" s="37">
        <f t="shared" si="29"/>
        <v>0.81578947368421051</v>
      </c>
      <c r="V51" s="37">
        <f t="shared" si="29"/>
        <v>0.71052631578947367</v>
      </c>
      <c r="W51" s="37">
        <f t="shared" si="29"/>
        <v>0.73684210526315785</v>
      </c>
      <c r="AV51"/>
      <c r="AW51"/>
      <c r="AX51"/>
    </row>
    <row r="52" spans="1:50" x14ac:dyDescent="0.25">
      <c r="AV52"/>
      <c r="AW52"/>
      <c r="AX52"/>
    </row>
    <row r="53" spans="1:50" s="35" customFormat="1" x14ac:dyDescent="0.25">
      <c r="A53" s="33" t="s">
        <v>36</v>
      </c>
      <c r="B53" s="34">
        <f>COUNTIF(D43:W43,"*(-*")</f>
        <v>12</v>
      </c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</row>
  </sheetData>
  <sortState ref="A3:A39">
    <sortCondition ref="A3:A39"/>
  </sortState>
  <conditionalFormatting sqref="D3:D41">
    <cfRule type="cellIs" dxfId="265" priority="143" operator="notEqual">
      <formula>$D$43</formula>
    </cfRule>
  </conditionalFormatting>
  <conditionalFormatting sqref="E3:E41">
    <cfRule type="cellIs" dxfId="264" priority="145" operator="notEqual">
      <formula>$E$43</formula>
    </cfRule>
  </conditionalFormatting>
  <conditionalFormatting sqref="F3:F41">
    <cfRule type="cellIs" dxfId="263" priority="147" operator="notEqual">
      <formula>$F$43</formula>
    </cfRule>
  </conditionalFormatting>
  <conditionalFormatting sqref="G3:G41">
    <cfRule type="cellIs" dxfId="262" priority="149" operator="notEqual">
      <formula>$G$43</formula>
    </cfRule>
  </conditionalFormatting>
  <conditionalFormatting sqref="H3:H41">
    <cfRule type="cellIs" dxfId="261" priority="151" operator="notEqual">
      <formula>$H$43</formula>
    </cfRule>
  </conditionalFormatting>
  <conditionalFormatting sqref="I3:I41">
    <cfRule type="cellIs" dxfId="260" priority="153" operator="notEqual">
      <formula>$I$43</formula>
    </cfRule>
  </conditionalFormatting>
  <conditionalFormatting sqref="J3:J41">
    <cfRule type="cellIs" dxfId="259" priority="155" operator="notEqual">
      <formula>$J$43</formula>
    </cfRule>
  </conditionalFormatting>
  <conditionalFormatting sqref="K3:K41">
    <cfRule type="cellIs" dxfId="258" priority="157" operator="notEqual">
      <formula>$K$43</formula>
    </cfRule>
  </conditionalFormatting>
  <conditionalFormatting sqref="L3:L41">
    <cfRule type="cellIs" dxfId="257" priority="159" operator="notEqual">
      <formula>$L$43</formula>
    </cfRule>
  </conditionalFormatting>
  <conditionalFormatting sqref="M3:M41">
    <cfRule type="cellIs" dxfId="256" priority="161" operator="notEqual">
      <formula>$M$43</formula>
    </cfRule>
  </conditionalFormatting>
  <conditionalFormatting sqref="N3:N41">
    <cfRule type="cellIs" dxfId="255" priority="163" operator="notEqual">
      <formula>$N$43</formula>
    </cfRule>
  </conditionalFormatting>
  <conditionalFormatting sqref="O3:O41">
    <cfRule type="cellIs" dxfId="254" priority="165" operator="notEqual">
      <formula>$O$43</formula>
    </cfRule>
  </conditionalFormatting>
  <conditionalFormatting sqref="P3:P41">
    <cfRule type="cellIs" dxfId="253" priority="167" operator="notEqual">
      <formula>$P$43</formula>
    </cfRule>
  </conditionalFormatting>
  <conditionalFormatting sqref="Q3:Q41">
    <cfRule type="cellIs" dxfId="252" priority="169" operator="notEqual">
      <formula>$Q$43</formula>
    </cfRule>
  </conditionalFormatting>
  <conditionalFormatting sqref="R3:R41">
    <cfRule type="cellIs" dxfId="251" priority="171" operator="notEqual">
      <formula>$R$43</formula>
    </cfRule>
  </conditionalFormatting>
  <conditionalFormatting sqref="S3:S41">
    <cfRule type="cellIs" dxfId="250" priority="173" operator="notEqual">
      <formula>$S$43</formula>
    </cfRule>
  </conditionalFormatting>
  <conditionalFormatting sqref="T3:T41">
    <cfRule type="cellIs" dxfId="249" priority="175" operator="notEqual">
      <formula>$T$43</formula>
    </cfRule>
  </conditionalFormatting>
  <conditionalFormatting sqref="U3:U41">
    <cfRule type="cellIs" dxfId="248" priority="177" operator="notEqual">
      <formula>$U$43</formula>
    </cfRule>
  </conditionalFormatting>
  <conditionalFormatting sqref="V3:V41">
    <cfRule type="cellIs" dxfId="247" priority="179" operator="notEqual">
      <formula>$V$43</formula>
    </cfRule>
  </conditionalFormatting>
  <conditionalFormatting sqref="W3:W41">
    <cfRule type="cellIs" dxfId="246" priority="181" operator="notEqual">
      <formula>$W$43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53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1" customWidth="1"/>
    <col min="2" max="2" width="7.42578125" style="3" bestFit="1" customWidth="1"/>
    <col min="3" max="3" width="5.85546875" style="3" customWidth="1"/>
    <col min="4" max="4" width="9.7109375" style="3" bestFit="1" customWidth="1"/>
    <col min="5" max="5" width="10.85546875" style="3" bestFit="1" customWidth="1"/>
    <col min="6" max="6" width="11.85546875" style="3" bestFit="1" customWidth="1"/>
    <col min="7" max="7" width="9.28515625" style="3" bestFit="1" customWidth="1"/>
    <col min="8" max="8" width="10.42578125" style="3" bestFit="1" customWidth="1"/>
    <col min="9" max="9" width="10" style="3" bestFit="1" customWidth="1"/>
    <col min="10" max="10" width="9.42578125" style="3" bestFit="1" customWidth="1"/>
    <col min="11" max="11" width="10.28515625" style="3" bestFit="1" customWidth="1"/>
    <col min="12" max="12" width="8.28515625" style="3" bestFit="1" customWidth="1"/>
    <col min="13" max="13" width="10.7109375" style="3" bestFit="1" customWidth="1"/>
    <col min="14" max="14" width="8.28515625" style="3" bestFit="1" customWidth="1"/>
    <col min="15" max="15" width="7.85546875" style="3" bestFit="1" customWidth="1"/>
    <col min="16" max="16" width="9.42578125" style="3" bestFit="1" customWidth="1"/>
    <col min="17" max="17" width="10.42578125" style="3" bestFit="1" customWidth="1"/>
    <col min="18" max="18" width="9.42578125" style="3" bestFit="1" customWidth="1"/>
    <col min="19" max="19" width="10.7109375" style="3" bestFit="1" customWidth="1"/>
    <col min="20" max="20" width="9.42578125" style="3" bestFit="1" customWidth="1"/>
    <col min="21" max="21" width="10.85546875" style="3" bestFit="1" customWidth="1"/>
    <col min="22" max="22" width="10.28515625" style="3" bestFit="1" customWidth="1"/>
    <col min="23" max="23" width="8" style="3" bestFit="1" customWidth="1"/>
    <col min="24" max="24" width="2.7109375" style="3" customWidth="1"/>
    <col min="25" max="26" width="11.85546875" style="3" bestFit="1" customWidth="1"/>
    <col min="27" max="27" width="2.7109375" style="3" customWidth="1"/>
    <col min="28" max="42" width="2" style="3" bestFit="1" customWidth="1"/>
    <col min="43" max="47" width="2" style="3" customWidth="1"/>
    <col min="48" max="48" width="2.7109375" style="3" customWidth="1"/>
    <col min="49" max="50" width="5.42578125" style="3" bestFit="1" customWidth="1"/>
  </cols>
  <sheetData>
    <row r="1" spans="1:50" ht="15.75" x14ac:dyDescent="0.25">
      <c r="A1" s="24" t="s">
        <v>229</v>
      </c>
      <c r="B1" s="25"/>
    </row>
    <row r="2" spans="1:50" ht="15.75" thickBot="1" x14ac:dyDescent="0.3">
      <c r="A2" s="2"/>
      <c r="B2" s="2" t="s">
        <v>0</v>
      </c>
      <c r="C2" s="2" t="s">
        <v>1</v>
      </c>
      <c r="Y2" s="2" t="s">
        <v>1</v>
      </c>
    </row>
    <row r="3" spans="1:50" x14ac:dyDescent="0.25">
      <c r="A3" s="23" t="s">
        <v>73</v>
      </c>
      <c r="B3" s="26">
        <f t="shared" ref="B3:B41" si="0">SUM(AB3:AU3)</f>
        <v>10</v>
      </c>
      <c r="C3" s="27">
        <f t="shared" ref="C3:C41" si="1">COUNT(AW3:AX3)</f>
        <v>2</v>
      </c>
      <c r="D3" s="28" t="s">
        <v>231</v>
      </c>
      <c r="E3" s="4" t="s">
        <v>232</v>
      </c>
      <c r="F3" s="4" t="s">
        <v>233</v>
      </c>
      <c r="G3" s="4" t="s">
        <v>234</v>
      </c>
      <c r="H3" s="4" t="s">
        <v>203</v>
      </c>
      <c r="I3" s="4" t="s">
        <v>223</v>
      </c>
      <c r="J3" s="4" t="s">
        <v>170</v>
      </c>
      <c r="K3" s="4" t="s">
        <v>235</v>
      </c>
      <c r="L3" s="4" t="s">
        <v>236</v>
      </c>
      <c r="M3" s="4" t="s">
        <v>237</v>
      </c>
      <c r="N3" s="4" t="s">
        <v>169</v>
      </c>
      <c r="O3" s="4" t="s">
        <v>238</v>
      </c>
      <c r="P3" s="4" t="s">
        <v>239</v>
      </c>
      <c r="Q3" s="4" t="s">
        <v>240</v>
      </c>
      <c r="R3" s="4" t="s">
        <v>241</v>
      </c>
      <c r="S3" s="4" t="s">
        <v>242</v>
      </c>
      <c r="T3" s="4" t="s">
        <v>243</v>
      </c>
      <c r="U3" s="4" t="s">
        <v>244</v>
      </c>
      <c r="V3" s="4" t="s">
        <v>245</v>
      </c>
      <c r="W3" s="4" t="s">
        <v>246</v>
      </c>
      <c r="Y3" s="4" t="s">
        <v>246</v>
      </c>
      <c r="Z3" s="4" t="s">
        <v>241</v>
      </c>
      <c r="AB3" s="3">
        <f t="shared" ref="AB3:AB41" si="2">IF(D3=$D$43,1,0)</f>
        <v>0</v>
      </c>
      <c r="AC3" s="3">
        <f t="shared" ref="AC3:AC41" si="3">IF(E3=$E$43,1,0)</f>
        <v>1</v>
      </c>
      <c r="AD3" s="3">
        <f t="shared" ref="AD3:AD41" si="4">IF(F3=$F$43,1,0)</f>
        <v>1</v>
      </c>
      <c r="AE3" s="3">
        <f t="shared" ref="AE3:AE41" si="5">IF(G3=$G$43,1,0)</f>
        <v>1</v>
      </c>
      <c r="AF3" s="3">
        <f t="shared" ref="AF3:AF41" si="6">IF(H3=$H$43,1,0)</f>
        <v>0</v>
      </c>
      <c r="AG3" s="3">
        <f t="shared" ref="AG3:AG41" si="7">IF(I3=$I$43,1,0)</f>
        <v>0</v>
      </c>
      <c r="AH3" s="3">
        <f t="shared" ref="AH3:AH41" si="8">IF(J3=$J$43,1,0)</f>
        <v>1</v>
      </c>
      <c r="AI3" s="3">
        <f t="shared" ref="AI3:AI41" si="9">IF(K3=$K$43,1,0)</f>
        <v>0</v>
      </c>
      <c r="AJ3" s="3">
        <f t="shared" ref="AJ3:AJ41" si="10">IF(L3=$L$43,1,0)</f>
        <v>0</v>
      </c>
      <c r="AK3" s="3">
        <f t="shared" ref="AK3:AK41" si="11">IF(M3=$M$43,1,0)</f>
        <v>0</v>
      </c>
      <c r="AL3" s="3">
        <f t="shared" ref="AL3:AL41" si="12">IF(N3=$N$43,1,0)</f>
        <v>1</v>
      </c>
      <c r="AM3" s="3">
        <f t="shared" ref="AM3:AM41" si="13">IF(O3=$O$43,1,0)</f>
        <v>1</v>
      </c>
      <c r="AN3" s="3">
        <f t="shared" ref="AN3:AN41" si="14">IF(P3=$P$43,1,0)</f>
        <v>0</v>
      </c>
      <c r="AO3" s="3">
        <f t="shared" ref="AO3:AO41" si="15">IF(Q3=$Q$43,1,0)</f>
        <v>0</v>
      </c>
      <c r="AP3" s="3">
        <f t="shared" ref="AP3:AP41" si="16">IF(R3=$R$43,1,0)</f>
        <v>1</v>
      </c>
      <c r="AQ3" s="3">
        <f t="shared" ref="AQ3:AQ41" si="17">IF(S3=$S$43,1,0)</f>
        <v>1</v>
      </c>
      <c r="AR3" s="3">
        <f t="shared" ref="AR3:AR41" si="18">IF(T3=$T$43,1,0)</f>
        <v>0</v>
      </c>
      <c r="AS3" s="3">
        <f t="shared" ref="AS3:AS41" si="19">IF(U3=$U$43,1,0)</f>
        <v>0</v>
      </c>
      <c r="AT3" s="3">
        <f t="shared" ref="AT3:AT41" si="20">IF(V3=$V$43,1,0)</f>
        <v>1</v>
      </c>
      <c r="AU3" s="3">
        <f t="shared" ref="AU3:AU41" si="21">IF(W3=$W$43,1,0)</f>
        <v>1</v>
      </c>
      <c r="AW3" s="3">
        <f t="shared" ref="AW3:AW41" si="22">HLOOKUP(Y3,$D$43:$W$44,2,FALSE)</f>
        <v>1</v>
      </c>
      <c r="AX3" s="3">
        <f t="shared" ref="AX3:AX41" si="23">HLOOKUP(Z3,$D$43:$W$44,2,FALSE)</f>
        <v>1</v>
      </c>
    </row>
    <row r="4" spans="1:50" x14ac:dyDescent="0.25">
      <c r="A4" s="8" t="s">
        <v>61</v>
      </c>
      <c r="B4" s="4">
        <f t="shared" si="0"/>
        <v>9</v>
      </c>
      <c r="C4" s="5">
        <f t="shared" si="1"/>
        <v>2</v>
      </c>
      <c r="D4" s="28" t="s">
        <v>231</v>
      </c>
      <c r="E4" s="4" t="s">
        <v>247</v>
      </c>
      <c r="F4" s="4" t="s">
        <v>233</v>
      </c>
      <c r="G4" s="4" t="s">
        <v>165</v>
      </c>
      <c r="H4" s="4" t="s">
        <v>203</v>
      </c>
      <c r="I4" s="4" t="s">
        <v>248</v>
      </c>
      <c r="J4" s="4" t="s">
        <v>249</v>
      </c>
      <c r="K4" s="4" t="s">
        <v>235</v>
      </c>
      <c r="L4" s="4" t="s">
        <v>236</v>
      </c>
      <c r="M4" s="4" t="s">
        <v>250</v>
      </c>
      <c r="N4" s="4" t="s">
        <v>251</v>
      </c>
      <c r="O4" s="4" t="s">
        <v>238</v>
      </c>
      <c r="P4" s="4" t="s">
        <v>252</v>
      </c>
      <c r="Q4" s="4" t="s">
        <v>240</v>
      </c>
      <c r="R4" s="4" t="s">
        <v>253</v>
      </c>
      <c r="S4" s="4" t="s">
        <v>242</v>
      </c>
      <c r="T4" s="4" t="s">
        <v>254</v>
      </c>
      <c r="U4" s="4" t="s">
        <v>244</v>
      </c>
      <c r="V4" s="4" t="s">
        <v>245</v>
      </c>
      <c r="W4" s="4" t="s">
        <v>246</v>
      </c>
      <c r="Y4" s="4" t="s">
        <v>254</v>
      </c>
      <c r="Z4" s="4" t="s">
        <v>242</v>
      </c>
      <c r="AB4" s="3">
        <f t="shared" si="2"/>
        <v>0</v>
      </c>
      <c r="AC4" s="3">
        <f t="shared" si="3"/>
        <v>0</v>
      </c>
      <c r="AD4" s="3">
        <f t="shared" si="4"/>
        <v>1</v>
      </c>
      <c r="AE4" s="3">
        <f t="shared" si="5"/>
        <v>0</v>
      </c>
      <c r="AF4" s="3">
        <f t="shared" si="6"/>
        <v>0</v>
      </c>
      <c r="AG4" s="3">
        <f t="shared" si="7"/>
        <v>1</v>
      </c>
      <c r="AH4" s="3">
        <f t="shared" si="8"/>
        <v>0</v>
      </c>
      <c r="AI4" s="3">
        <f t="shared" si="9"/>
        <v>0</v>
      </c>
      <c r="AJ4" s="3">
        <f t="shared" si="10"/>
        <v>0</v>
      </c>
      <c r="AK4" s="3">
        <f t="shared" si="11"/>
        <v>1</v>
      </c>
      <c r="AL4" s="3">
        <f t="shared" si="12"/>
        <v>0</v>
      </c>
      <c r="AM4" s="3">
        <f t="shared" si="13"/>
        <v>1</v>
      </c>
      <c r="AN4" s="3">
        <f t="shared" si="14"/>
        <v>1</v>
      </c>
      <c r="AO4" s="3">
        <f t="shared" si="15"/>
        <v>0</v>
      </c>
      <c r="AP4" s="3">
        <f t="shared" si="16"/>
        <v>0</v>
      </c>
      <c r="AQ4" s="3">
        <f t="shared" si="17"/>
        <v>1</v>
      </c>
      <c r="AR4" s="3">
        <f t="shared" si="18"/>
        <v>1</v>
      </c>
      <c r="AS4" s="3">
        <f t="shared" si="19"/>
        <v>0</v>
      </c>
      <c r="AT4" s="3">
        <f t="shared" si="20"/>
        <v>1</v>
      </c>
      <c r="AU4" s="3">
        <f t="shared" si="21"/>
        <v>1</v>
      </c>
      <c r="AW4" s="3">
        <f t="shared" si="22"/>
        <v>1</v>
      </c>
      <c r="AX4" s="3">
        <f t="shared" si="23"/>
        <v>1</v>
      </c>
    </row>
    <row r="5" spans="1:50" x14ac:dyDescent="0.25">
      <c r="A5" s="8" t="s">
        <v>80</v>
      </c>
      <c r="B5" s="4">
        <f t="shared" si="0"/>
        <v>11</v>
      </c>
      <c r="C5" s="5">
        <f t="shared" si="1"/>
        <v>2</v>
      </c>
      <c r="D5" s="28" t="s">
        <v>231</v>
      </c>
      <c r="E5" s="4" t="s">
        <v>247</v>
      </c>
      <c r="F5" s="4" t="s">
        <v>233</v>
      </c>
      <c r="G5" s="4" t="s">
        <v>234</v>
      </c>
      <c r="H5" s="4" t="s">
        <v>199</v>
      </c>
      <c r="I5" s="4" t="s">
        <v>248</v>
      </c>
      <c r="J5" s="4" t="s">
        <v>249</v>
      </c>
      <c r="K5" s="4" t="s">
        <v>235</v>
      </c>
      <c r="L5" s="4" t="s">
        <v>236</v>
      </c>
      <c r="M5" s="4" t="s">
        <v>250</v>
      </c>
      <c r="N5" s="4" t="s">
        <v>251</v>
      </c>
      <c r="O5" s="4" t="s">
        <v>238</v>
      </c>
      <c r="P5" s="4" t="s">
        <v>252</v>
      </c>
      <c r="Q5" s="4" t="s">
        <v>240</v>
      </c>
      <c r="R5" s="4" t="s">
        <v>253</v>
      </c>
      <c r="S5" s="4" t="s">
        <v>242</v>
      </c>
      <c r="T5" s="4" t="s">
        <v>254</v>
      </c>
      <c r="U5" s="4" t="s">
        <v>244</v>
      </c>
      <c r="V5" s="4" t="s">
        <v>245</v>
      </c>
      <c r="W5" s="4" t="s">
        <v>246</v>
      </c>
      <c r="Y5" s="4" t="s">
        <v>233</v>
      </c>
      <c r="Z5" s="4" t="s">
        <v>245</v>
      </c>
      <c r="AB5" s="3">
        <f t="shared" si="2"/>
        <v>0</v>
      </c>
      <c r="AC5" s="3">
        <f t="shared" si="3"/>
        <v>0</v>
      </c>
      <c r="AD5" s="3">
        <f t="shared" si="4"/>
        <v>1</v>
      </c>
      <c r="AE5" s="3">
        <f t="shared" si="5"/>
        <v>1</v>
      </c>
      <c r="AF5" s="3">
        <f t="shared" si="6"/>
        <v>1</v>
      </c>
      <c r="AG5" s="3">
        <f t="shared" si="7"/>
        <v>1</v>
      </c>
      <c r="AH5" s="3">
        <f t="shared" si="8"/>
        <v>0</v>
      </c>
      <c r="AI5" s="3">
        <f t="shared" si="9"/>
        <v>0</v>
      </c>
      <c r="AJ5" s="3">
        <f t="shared" si="10"/>
        <v>0</v>
      </c>
      <c r="AK5" s="3">
        <f t="shared" si="11"/>
        <v>1</v>
      </c>
      <c r="AL5" s="3">
        <f t="shared" si="12"/>
        <v>0</v>
      </c>
      <c r="AM5" s="3">
        <f t="shared" si="13"/>
        <v>1</v>
      </c>
      <c r="AN5" s="3">
        <f t="shared" si="14"/>
        <v>1</v>
      </c>
      <c r="AO5" s="3">
        <f t="shared" si="15"/>
        <v>0</v>
      </c>
      <c r="AP5" s="3">
        <f t="shared" si="16"/>
        <v>0</v>
      </c>
      <c r="AQ5" s="3">
        <f t="shared" si="17"/>
        <v>1</v>
      </c>
      <c r="AR5" s="3">
        <f t="shared" si="18"/>
        <v>1</v>
      </c>
      <c r="AS5" s="3">
        <f t="shared" si="19"/>
        <v>0</v>
      </c>
      <c r="AT5" s="3">
        <f t="shared" si="20"/>
        <v>1</v>
      </c>
      <c r="AU5" s="3">
        <f t="shared" si="21"/>
        <v>1</v>
      </c>
      <c r="AW5" s="3">
        <f t="shared" si="22"/>
        <v>1</v>
      </c>
      <c r="AX5" s="3">
        <f t="shared" si="23"/>
        <v>1</v>
      </c>
    </row>
    <row r="6" spans="1:50" x14ac:dyDescent="0.25">
      <c r="A6" s="8" t="s">
        <v>66</v>
      </c>
      <c r="B6" s="4">
        <f t="shared" si="0"/>
        <v>10</v>
      </c>
      <c r="C6" s="5">
        <f t="shared" si="1"/>
        <v>0</v>
      </c>
      <c r="D6" s="28" t="s">
        <v>231</v>
      </c>
      <c r="E6" s="4" t="s">
        <v>247</v>
      </c>
      <c r="F6" s="4" t="s">
        <v>233</v>
      </c>
      <c r="G6" s="4" t="s">
        <v>234</v>
      </c>
      <c r="H6" s="4" t="s">
        <v>199</v>
      </c>
      <c r="I6" s="4" t="s">
        <v>248</v>
      </c>
      <c r="J6" s="4" t="s">
        <v>249</v>
      </c>
      <c r="K6" s="4" t="s">
        <v>235</v>
      </c>
      <c r="L6" s="4" t="s">
        <v>236</v>
      </c>
      <c r="M6" s="4" t="s">
        <v>250</v>
      </c>
      <c r="N6" s="4" t="s">
        <v>251</v>
      </c>
      <c r="O6" s="4" t="s">
        <v>238</v>
      </c>
      <c r="P6" s="4" t="s">
        <v>252</v>
      </c>
      <c r="Q6" s="4" t="s">
        <v>240</v>
      </c>
      <c r="R6" s="4" t="s">
        <v>253</v>
      </c>
      <c r="S6" s="4" t="s">
        <v>242</v>
      </c>
      <c r="T6" s="4" t="s">
        <v>254</v>
      </c>
      <c r="U6" s="4" t="s">
        <v>244</v>
      </c>
      <c r="V6" s="4" t="s">
        <v>255</v>
      </c>
      <c r="W6" s="4" t="s">
        <v>246</v>
      </c>
      <c r="Y6" s="40" t="s">
        <v>235</v>
      </c>
      <c r="Z6" s="40" t="s">
        <v>247</v>
      </c>
      <c r="AB6" s="3">
        <f t="shared" si="2"/>
        <v>0</v>
      </c>
      <c r="AC6" s="3">
        <f t="shared" si="3"/>
        <v>0</v>
      </c>
      <c r="AD6" s="3">
        <f t="shared" si="4"/>
        <v>1</v>
      </c>
      <c r="AE6" s="3">
        <f t="shared" si="5"/>
        <v>1</v>
      </c>
      <c r="AF6" s="3">
        <f t="shared" si="6"/>
        <v>1</v>
      </c>
      <c r="AG6" s="3">
        <f t="shared" si="7"/>
        <v>1</v>
      </c>
      <c r="AH6" s="3">
        <f t="shared" si="8"/>
        <v>0</v>
      </c>
      <c r="AI6" s="3">
        <f t="shared" si="9"/>
        <v>0</v>
      </c>
      <c r="AJ6" s="3">
        <f t="shared" si="10"/>
        <v>0</v>
      </c>
      <c r="AK6" s="3">
        <f t="shared" si="11"/>
        <v>1</v>
      </c>
      <c r="AL6" s="3">
        <f t="shared" si="12"/>
        <v>0</v>
      </c>
      <c r="AM6" s="3">
        <f t="shared" si="13"/>
        <v>1</v>
      </c>
      <c r="AN6" s="3">
        <f t="shared" si="14"/>
        <v>1</v>
      </c>
      <c r="AO6" s="3">
        <f t="shared" si="15"/>
        <v>0</v>
      </c>
      <c r="AP6" s="3">
        <f t="shared" si="16"/>
        <v>0</v>
      </c>
      <c r="AQ6" s="3">
        <f t="shared" si="17"/>
        <v>1</v>
      </c>
      <c r="AR6" s="3">
        <f t="shared" si="18"/>
        <v>1</v>
      </c>
      <c r="AS6" s="3">
        <f t="shared" si="19"/>
        <v>0</v>
      </c>
      <c r="AT6" s="3">
        <f t="shared" si="20"/>
        <v>0</v>
      </c>
      <c r="AU6" s="3">
        <f t="shared" si="21"/>
        <v>1</v>
      </c>
      <c r="AW6" s="3" t="e">
        <f t="shared" si="22"/>
        <v>#N/A</v>
      </c>
      <c r="AX6" s="3" t="e">
        <f t="shared" si="23"/>
        <v>#N/A</v>
      </c>
    </row>
    <row r="7" spans="1:50" x14ac:dyDescent="0.25">
      <c r="A7" s="8" t="s">
        <v>76</v>
      </c>
      <c r="B7" s="4">
        <f t="shared" si="0"/>
        <v>10</v>
      </c>
      <c r="C7" s="5">
        <f t="shared" si="1"/>
        <v>1</v>
      </c>
      <c r="D7" s="28" t="s">
        <v>176</v>
      </c>
      <c r="E7" s="4" t="s">
        <v>247</v>
      </c>
      <c r="F7" s="4" t="s">
        <v>233</v>
      </c>
      <c r="G7" s="4" t="s">
        <v>234</v>
      </c>
      <c r="H7" s="4" t="s">
        <v>199</v>
      </c>
      <c r="I7" s="4" t="s">
        <v>248</v>
      </c>
      <c r="J7" s="4" t="s">
        <v>249</v>
      </c>
      <c r="K7" s="4" t="s">
        <v>235</v>
      </c>
      <c r="L7" s="4" t="s">
        <v>236</v>
      </c>
      <c r="M7" s="4" t="s">
        <v>237</v>
      </c>
      <c r="N7" s="4" t="s">
        <v>251</v>
      </c>
      <c r="O7" s="4" t="s">
        <v>238</v>
      </c>
      <c r="P7" s="4" t="s">
        <v>239</v>
      </c>
      <c r="Q7" s="4" t="s">
        <v>240</v>
      </c>
      <c r="R7" s="4" t="s">
        <v>241</v>
      </c>
      <c r="S7" s="4" t="s">
        <v>242</v>
      </c>
      <c r="T7" s="4" t="s">
        <v>243</v>
      </c>
      <c r="U7" s="4" t="s">
        <v>256</v>
      </c>
      <c r="V7" s="4" t="s">
        <v>255</v>
      </c>
      <c r="W7" s="4" t="s">
        <v>246</v>
      </c>
      <c r="Y7" s="4" t="s">
        <v>234</v>
      </c>
      <c r="Z7" s="40" t="s">
        <v>236</v>
      </c>
      <c r="AB7" s="3">
        <f t="shared" si="2"/>
        <v>1</v>
      </c>
      <c r="AC7" s="3">
        <f t="shared" si="3"/>
        <v>0</v>
      </c>
      <c r="AD7" s="3">
        <f t="shared" si="4"/>
        <v>1</v>
      </c>
      <c r="AE7" s="3">
        <f t="shared" si="5"/>
        <v>1</v>
      </c>
      <c r="AF7" s="3">
        <f t="shared" si="6"/>
        <v>1</v>
      </c>
      <c r="AG7" s="3">
        <f t="shared" si="7"/>
        <v>1</v>
      </c>
      <c r="AH7" s="3">
        <f t="shared" si="8"/>
        <v>0</v>
      </c>
      <c r="AI7" s="3">
        <f t="shared" si="9"/>
        <v>0</v>
      </c>
      <c r="AJ7" s="3">
        <f t="shared" si="10"/>
        <v>0</v>
      </c>
      <c r="AK7" s="3">
        <f t="shared" si="11"/>
        <v>0</v>
      </c>
      <c r="AL7" s="3">
        <f t="shared" si="12"/>
        <v>0</v>
      </c>
      <c r="AM7" s="3">
        <f t="shared" si="13"/>
        <v>1</v>
      </c>
      <c r="AN7" s="3">
        <f t="shared" si="14"/>
        <v>0</v>
      </c>
      <c r="AO7" s="3">
        <f t="shared" si="15"/>
        <v>0</v>
      </c>
      <c r="AP7" s="3">
        <f t="shared" si="16"/>
        <v>1</v>
      </c>
      <c r="AQ7" s="3">
        <f t="shared" si="17"/>
        <v>1</v>
      </c>
      <c r="AR7" s="3">
        <f t="shared" si="18"/>
        <v>0</v>
      </c>
      <c r="AS7" s="3">
        <f t="shared" si="19"/>
        <v>1</v>
      </c>
      <c r="AT7" s="3">
        <f t="shared" si="20"/>
        <v>0</v>
      </c>
      <c r="AU7" s="3">
        <f t="shared" si="21"/>
        <v>1</v>
      </c>
      <c r="AW7" s="3">
        <f t="shared" si="22"/>
        <v>1</v>
      </c>
      <c r="AX7" s="3" t="e">
        <f t="shared" si="23"/>
        <v>#N/A</v>
      </c>
    </row>
    <row r="8" spans="1:50" x14ac:dyDescent="0.25">
      <c r="A8" s="8" t="s">
        <v>186</v>
      </c>
      <c r="B8" s="4">
        <f t="shared" si="0"/>
        <v>8</v>
      </c>
      <c r="C8" s="5">
        <f t="shared" si="1"/>
        <v>0</v>
      </c>
      <c r="D8" s="28" t="s">
        <v>176</v>
      </c>
      <c r="E8" s="4" t="s">
        <v>247</v>
      </c>
      <c r="F8" s="4" t="s">
        <v>257</v>
      </c>
      <c r="G8" s="4" t="s">
        <v>165</v>
      </c>
      <c r="H8" s="4" t="s">
        <v>199</v>
      </c>
      <c r="I8" s="4" t="s">
        <v>248</v>
      </c>
      <c r="J8" s="4" t="s">
        <v>249</v>
      </c>
      <c r="K8" s="4" t="s">
        <v>204</v>
      </c>
      <c r="L8" s="4" t="s">
        <v>258</v>
      </c>
      <c r="M8" s="4" t="s">
        <v>250</v>
      </c>
      <c r="N8" s="4" t="s">
        <v>251</v>
      </c>
      <c r="O8" s="4" t="s">
        <v>259</v>
      </c>
      <c r="P8" s="4" t="s">
        <v>239</v>
      </c>
      <c r="Q8" s="4" t="s">
        <v>240</v>
      </c>
      <c r="R8" s="4" t="s">
        <v>253</v>
      </c>
      <c r="S8" s="4" t="s">
        <v>242</v>
      </c>
      <c r="T8" s="4" t="s">
        <v>243</v>
      </c>
      <c r="U8" s="4" t="s">
        <v>244</v>
      </c>
      <c r="V8" s="4" t="s">
        <v>245</v>
      </c>
      <c r="W8" s="4" t="s">
        <v>162</v>
      </c>
      <c r="Y8" s="40" t="s">
        <v>253</v>
      </c>
      <c r="Z8" s="40" t="s">
        <v>243</v>
      </c>
      <c r="AB8" s="3">
        <f t="shared" si="2"/>
        <v>1</v>
      </c>
      <c r="AC8" s="3">
        <f t="shared" si="3"/>
        <v>0</v>
      </c>
      <c r="AD8" s="3">
        <f t="shared" si="4"/>
        <v>0</v>
      </c>
      <c r="AE8" s="3">
        <f t="shared" si="5"/>
        <v>0</v>
      </c>
      <c r="AF8" s="3">
        <f t="shared" si="6"/>
        <v>1</v>
      </c>
      <c r="AG8" s="3">
        <f t="shared" si="7"/>
        <v>1</v>
      </c>
      <c r="AH8" s="3">
        <f t="shared" si="8"/>
        <v>0</v>
      </c>
      <c r="AI8" s="3">
        <f t="shared" si="9"/>
        <v>1</v>
      </c>
      <c r="AJ8" s="3">
        <f t="shared" si="10"/>
        <v>1</v>
      </c>
      <c r="AK8" s="3">
        <f t="shared" si="11"/>
        <v>1</v>
      </c>
      <c r="AL8" s="3">
        <f t="shared" si="12"/>
        <v>0</v>
      </c>
      <c r="AM8" s="3">
        <f t="shared" si="13"/>
        <v>0</v>
      </c>
      <c r="AN8" s="3">
        <f t="shared" si="14"/>
        <v>0</v>
      </c>
      <c r="AO8" s="3">
        <f t="shared" si="15"/>
        <v>0</v>
      </c>
      <c r="AP8" s="3">
        <f t="shared" si="16"/>
        <v>0</v>
      </c>
      <c r="AQ8" s="3">
        <f t="shared" si="17"/>
        <v>1</v>
      </c>
      <c r="AR8" s="3">
        <f t="shared" si="18"/>
        <v>0</v>
      </c>
      <c r="AS8" s="3">
        <f t="shared" si="19"/>
        <v>0</v>
      </c>
      <c r="AT8" s="3">
        <f t="shared" si="20"/>
        <v>1</v>
      </c>
      <c r="AU8" s="3">
        <f t="shared" si="21"/>
        <v>0</v>
      </c>
      <c r="AW8" s="3" t="e">
        <f t="shared" si="22"/>
        <v>#N/A</v>
      </c>
      <c r="AX8" s="3" t="e">
        <f t="shared" si="23"/>
        <v>#N/A</v>
      </c>
    </row>
    <row r="9" spans="1:50" x14ac:dyDescent="0.25">
      <c r="A9" s="8" t="s">
        <v>69</v>
      </c>
      <c r="B9" s="4">
        <f t="shared" si="0"/>
        <v>13</v>
      </c>
      <c r="C9" s="5">
        <f t="shared" si="1"/>
        <v>0</v>
      </c>
      <c r="D9" s="28" t="s">
        <v>176</v>
      </c>
      <c r="E9" s="4" t="s">
        <v>247</v>
      </c>
      <c r="F9" s="4" t="s">
        <v>233</v>
      </c>
      <c r="G9" s="4" t="s">
        <v>234</v>
      </c>
      <c r="H9" s="4" t="s">
        <v>199</v>
      </c>
      <c r="I9" s="4" t="s">
        <v>248</v>
      </c>
      <c r="J9" s="4" t="s">
        <v>170</v>
      </c>
      <c r="K9" s="4" t="s">
        <v>204</v>
      </c>
      <c r="L9" s="4" t="s">
        <v>236</v>
      </c>
      <c r="M9" s="4" t="s">
        <v>250</v>
      </c>
      <c r="N9" s="4" t="s">
        <v>251</v>
      </c>
      <c r="O9" s="4" t="s">
        <v>238</v>
      </c>
      <c r="P9" s="4" t="s">
        <v>252</v>
      </c>
      <c r="Q9" s="4" t="s">
        <v>240</v>
      </c>
      <c r="R9" s="4" t="s">
        <v>253</v>
      </c>
      <c r="S9" s="4" t="s">
        <v>242</v>
      </c>
      <c r="T9" s="4" t="s">
        <v>243</v>
      </c>
      <c r="U9" s="4" t="s">
        <v>244</v>
      </c>
      <c r="V9" s="4" t="s">
        <v>245</v>
      </c>
      <c r="W9" s="4" t="s">
        <v>246</v>
      </c>
      <c r="Y9" s="40" t="s">
        <v>247</v>
      </c>
      <c r="Z9" s="40" t="s">
        <v>236</v>
      </c>
      <c r="AB9" s="3">
        <f t="shared" si="2"/>
        <v>1</v>
      </c>
      <c r="AC9" s="3">
        <f t="shared" si="3"/>
        <v>0</v>
      </c>
      <c r="AD9" s="3">
        <f t="shared" si="4"/>
        <v>1</v>
      </c>
      <c r="AE9" s="3">
        <f t="shared" si="5"/>
        <v>1</v>
      </c>
      <c r="AF9" s="3">
        <f t="shared" si="6"/>
        <v>1</v>
      </c>
      <c r="AG9" s="3">
        <f t="shared" si="7"/>
        <v>1</v>
      </c>
      <c r="AH9" s="3">
        <f t="shared" si="8"/>
        <v>1</v>
      </c>
      <c r="AI9" s="3">
        <f t="shared" si="9"/>
        <v>1</v>
      </c>
      <c r="AJ9" s="3">
        <f t="shared" si="10"/>
        <v>0</v>
      </c>
      <c r="AK9" s="3">
        <f t="shared" si="11"/>
        <v>1</v>
      </c>
      <c r="AL9" s="3">
        <f t="shared" si="12"/>
        <v>0</v>
      </c>
      <c r="AM9" s="3">
        <f t="shared" si="13"/>
        <v>1</v>
      </c>
      <c r="AN9" s="3">
        <f t="shared" si="14"/>
        <v>1</v>
      </c>
      <c r="AO9" s="3">
        <f t="shared" si="15"/>
        <v>0</v>
      </c>
      <c r="AP9" s="3">
        <f t="shared" si="16"/>
        <v>0</v>
      </c>
      <c r="AQ9" s="3">
        <f t="shared" si="17"/>
        <v>1</v>
      </c>
      <c r="AR9" s="3">
        <f t="shared" si="18"/>
        <v>0</v>
      </c>
      <c r="AS9" s="3">
        <f t="shared" si="19"/>
        <v>0</v>
      </c>
      <c r="AT9" s="3">
        <f t="shared" si="20"/>
        <v>1</v>
      </c>
      <c r="AU9" s="3">
        <f t="shared" si="21"/>
        <v>1</v>
      </c>
      <c r="AW9" s="3" t="e">
        <f t="shared" si="22"/>
        <v>#N/A</v>
      </c>
      <c r="AX9" s="3" t="e">
        <f t="shared" si="23"/>
        <v>#N/A</v>
      </c>
    </row>
    <row r="10" spans="1:50" x14ac:dyDescent="0.25">
      <c r="A10" s="8" t="s">
        <v>81</v>
      </c>
      <c r="B10" s="4">
        <f t="shared" si="0"/>
        <v>12</v>
      </c>
      <c r="C10" s="5">
        <f t="shared" si="1"/>
        <v>1</v>
      </c>
      <c r="D10" s="28" t="s">
        <v>231</v>
      </c>
      <c r="E10" s="4" t="s">
        <v>247</v>
      </c>
      <c r="F10" s="4" t="s">
        <v>233</v>
      </c>
      <c r="G10" s="4" t="s">
        <v>234</v>
      </c>
      <c r="H10" s="4" t="s">
        <v>199</v>
      </c>
      <c r="I10" s="4" t="s">
        <v>248</v>
      </c>
      <c r="J10" s="4" t="s">
        <v>249</v>
      </c>
      <c r="K10" s="4" t="s">
        <v>235</v>
      </c>
      <c r="L10" s="4" t="s">
        <v>236</v>
      </c>
      <c r="M10" s="4" t="s">
        <v>250</v>
      </c>
      <c r="N10" s="4" t="s">
        <v>169</v>
      </c>
      <c r="O10" s="4" t="s">
        <v>238</v>
      </c>
      <c r="P10" s="4" t="s">
        <v>252</v>
      </c>
      <c r="Q10" s="4" t="s">
        <v>240</v>
      </c>
      <c r="R10" s="4" t="s">
        <v>253</v>
      </c>
      <c r="S10" s="4" t="s">
        <v>242</v>
      </c>
      <c r="T10" s="4" t="s">
        <v>254</v>
      </c>
      <c r="U10" s="4" t="s">
        <v>244</v>
      </c>
      <c r="V10" s="4" t="s">
        <v>245</v>
      </c>
      <c r="W10" s="4" t="s">
        <v>246</v>
      </c>
      <c r="Y10" s="4" t="s">
        <v>245</v>
      </c>
      <c r="Z10" s="40" t="s">
        <v>247</v>
      </c>
      <c r="AB10" s="3">
        <f t="shared" si="2"/>
        <v>0</v>
      </c>
      <c r="AC10" s="3">
        <f t="shared" si="3"/>
        <v>0</v>
      </c>
      <c r="AD10" s="3">
        <f t="shared" si="4"/>
        <v>1</v>
      </c>
      <c r="AE10" s="3">
        <f t="shared" si="5"/>
        <v>1</v>
      </c>
      <c r="AF10" s="3">
        <f t="shared" si="6"/>
        <v>1</v>
      </c>
      <c r="AG10" s="3">
        <f t="shared" si="7"/>
        <v>1</v>
      </c>
      <c r="AH10" s="3">
        <f t="shared" si="8"/>
        <v>0</v>
      </c>
      <c r="AI10" s="3">
        <f t="shared" si="9"/>
        <v>0</v>
      </c>
      <c r="AJ10" s="3">
        <f t="shared" si="10"/>
        <v>0</v>
      </c>
      <c r="AK10" s="3">
        <f t="shared" si="11"/>
        <v>1</v>
      </c>
      <c r="AL10" s="3">
        <f t="shared" si="12"/>
        <v>1</v>
      </c>
      <c r="AM10" s="3">
        <f t="shared" si="13"/>
        <v>1</v>
      </c>
      <c r="AN10" s="3">
        <f t="shared" si="14"/>
        <v>1</v>
      </c>
      <c r="AO10" s="3">
        <f t="shared" si="15"/>
        <v>0</v>
      </c>
      <c r="AP10" s="3">
        <f t="shared" si="16"/>
        <v>0</v>
      </c>
      <c r="AQ10" s="3">
        <f t="shared" si="17"/>
        <v>1</v>
      </c>
      <c r="AR10" s="3">
        <f t="shared" si="18"/>
        <v>1</v>
      </c>
      <c r="AS10" s="3">
        <f t="shared" si="19"/>
        <v>0</v>
      </c>
      <c r="AT10" s="3">
        <f t="shared" si="20"/>
        <v>1</v>
      </c>
      <c r="AU10" s="3">
        <f t="shared" si="21"/>
        <v>1</v>
      </c>
      <c r="AW10" s="3">
        <f t="shared" si="22"/>
        <v>1</v>
      </c>
      <c r="AX10" s="3" t="e">
        <f t="shared" si="23"/>
        <v>#N/A</v>
      </c>
    </row>
    <row r="11" spans="1:50" x14ac:dyDescent="0.25">
      <c r="A11" s="8" t="s">
        <v>74</v>
      </c>
      <c r="B11" s="4">
        <f t="shared" si="0"/>
        <v>11</v>
      </c>
      <c r="C11" s="5">
        <f t="shared" si="1"/>
        <v>1</v>
      </c>
      <c r="D11" s="28" t="s">
        <v>176</v>
      </c>
      <c r="E11" s="4" t="s">
        <v>232</v>
      </c>
      <c r="F11" s="4" t="s">
        <v>257</v>
      </c>
      <c r="G11" s="4" t="s">
        <v>234</v>
      </c>
      <c r="H11" s="4" t="s">
        <v>203</v>
      </c>
      <c r="I11" s="4" t="s">
        <v>248</v>
      </c>
      <c r="J11" s="4" t="s">
        <v>249</v>
      </c>
      <c r="K11" s="4" t="s">
        <v>204</v>
      </c>
      <c r="L11" s="4" t="s">
        <v>236</v>
      </c>
      <c r="M11" s="4" t="s">
        <v>237</v>
      </c>
      <c r="N11" s="4" t="s">
        <v>251</v>
      </c>
      <c r="O11" s="4" t="s">
        <v>238</v>
      </c>
      <c r="P11" s="4" t="s">
        <v>239</v>
      </c>
      <c r="Q11" s="4" t="s">
        <v>124</v>
      </c>
      <c r="R11" s="4" t="s">
        <v>253</v>
      </c>
      <c r="S11" s="4" t="s">
        <v>242</v>
      </c>
      <c r="T11" s="4" t="s">
        <v>254</v>
      </c>
      <c r="U11" s="4" t="s">
        <v>256</v>
      </c>
      <c r="V11" s="4" t="s">
        <v>245</v>
      </c>
      <c r="W11" s="4" t="s">
        <v>162</v>
      </c>
      <c r="Y11" s="4" t="s">
        <v>242</v>
      </c>
      <c r="Z11" s="40" t="s">
        <v>249</v>
      </c>
      <c r="AB11" s="3">
        <f t="shared" si="2"/>
        <v>1</v>
      </c>
      <c r="AC11" s="3">
        <f t="shared" si="3"/>
        <v>1</v>
      </c>
      <c r="AD11" s="3">
        <f t="shared" si="4"/>
        <v>0</v>
      </c>
      <c r="AE11" s="3">
        <f t="shared" si="5"/>
        <v>1</v>
      </c>
      <c r="AF11" s="3">
        <f t="shared" si="6"/>
        <v>0</v>
      </c>
      <c r="AG11" s="3">
        <f t="shared" si="7"/>
        <v>1</v>
      </c>
      <c r="AH11" s="3">
        <f t="shared" si="8"/>
        <v>0</v>
      </c>
      <c r="AI11" s="3">
        <f t="shared" si="9"/>
        <v>1</v>
      </c>
      <c r="AJ11" s="3">
        <f t="shared" si="10"/>
        <v>0</v>
      </c>
      <c r="AK11" s="3">
        <f t="shared" si="11"/>
        <v>0</v>
      </c>
      <c r="AL11" s="3">
        <f t="shared" si="12"/>
        <v>0</v>
      </c>
      <c r="AM11" s="3">
        <f t="shared" si="13"/>
        <v>1</v>
      </c>
      <c r="AN11" s="3">
        <f t="shared" si="14"/>
        <v>0</v>
      </c>
      <c r="AO11" s="3">
        <f t="shared" si="15"/>
        <v>1</v>
      </c>
      <c r="AP11" s="3">
        <f t="shared" si="16"/>
        <v>0</v>
      </c>
      <c r="AQ11" s="3">
        <f t="shared" si="17"/>
        <v>1</v>
      </c>
      <c r="AR11" s="3">
        <f t="shared" si="18"/>
        <v>1</v>
      </c>
      <c r="AS11" s="3">
        <f t="shared" si="19"/>
        <v>1</v>
      </c>
      <c r="AT11" s="3">
        <f t="shared" si="20"/>
        <v>1</v>
      </c>
      <c r="AU11" s="3">
        <f t="shared" si="21"/>
        <v>0</v>
      </c>
      <c r="AW11" s="3">
        <f t="shared" si="22"/>
        <v>1</v>
      </c>
      <c r="AX11" s="3" t="e">
        <f t="shared" si="23"/>
        <v>#N/A</v>
      </c>
    </row>
    <row r="12" spans="1:50" x14ac:dyDescent="0.25">
      <c r="A12" s="8" t="s">
        <v>72</v>
      </c>
      <c r="B12" s="4">
        <f t="shared" si="0"/>
        <v>9</v>
      </c>
      <c r="C12" s="5">
        <f t="shared" si="1"/>
        <v>1</v>
      </c>
      <c r="D12" s="28" t="s">
        <v>176</v>
      </c>
      <c r="E12" s="4" t="s">
        <v>247</v>
      </c>
      <c r="F12" s="4" t="s">
        <v>233</v>
      </c>
      <c r="G12" s="4" t="s">
        <v>234</v>
      </c>
      <c r="H12" s="4" t="s">
        <v>199</v>
      </c>
      <c r="I12" s="4" t="s">
        <v>223</v>
      </c>
      <c r="J12" s="4" t="s">
        <v>249</v>
      </c>
      <c r="K12" s="4" t="s">
        <v>235</v>
      </c>
      <c r="L12" s="4" t="s">
        <v>236</v>
      </c>
      <c r="M12" s="4" t="s">
        <v>237</v>
      </c>
      <c r="N12" s="4" t="s">
        <v>169</v>
      </c>
      <c r="O12" s="4" t="s">
        <v>259</v>
      </c>
      <c r="P12" s="4" t="s">
        <v>252</v>
      </c>
      <c r="Q12" s="4" t="s">
        <v>240</v>
      </c>
      <c r="R12" s="4" t="s">
        <v>253</v>
      </c>
      <c r="S12" s="4" t="s">
        <v>242</v>
      </c>
      <c r="T12" s="4" t="s">
        <v>243</v>
      </c>
      <c r="U12" s="4" t="s">
        <v>256</v>
      </c>
      <c r="V12" s="4" t="s">
        <v>245</v>
      </c>
      <c r="W12" s="4" t="s">
        <v>162</v>
      </c>
      <c r="Y12" s="4" t="s">
        <v>256</v>
      </c>
      <c r="Z12" s="40" t="s">
        <v>237</v>
      </c>
      <c r="AB12" s="3">
        <f t="shared" si="2"/>
        <v>1</v>
      </c>
      <c r="AC12" s="3">
        <f t="shared" si="3"/>
        <v>0</v>
      </c>
      <c r="AD12" s="3">
        <f t="shared" si="4"/>
        <v>1</v>
      </c>
      <c r="AE12" s="3">
        <f t="shared" si="5"/>
        <v>1</v>
      </c>
      <c r="AF12" s="3">
        <f t="shared" si="6"/>
        <v>1</v>
      </c>
      <c r="AG12" s="3">
        <f t="shared" si="7"/>
        <v>0</v>
      </c>
      <c r="AH12" s="3">
        <f t="shared" si="8"/>
        <v>0</v>
      </c>
      <c r="AI12" s="3">
        <f t="shared" si="9"/>
        <v>0</v>
      </c>
      <c r="AJ12" s="3">
        <f t="shared" si="10"/>
        <v>0</v>
      </c>
      <c r="AK12" s="3">
        <f t="shared" si="11"/>
        <v>0</v>
      </c>
      <c r="AL12" s="3">
        <f t="shared" si="12"/>
        <v>1</v>
      </c>
      <c r="AM12" s="3">
        <f t="shared" si="13"/>
        <v>0</v>
      </c>
      <c r="AN12" s="3">
        <f t="shared" si="14"/>
        <v>1</v>
      </c>
      <c r="AO12" s="3">
        <f t="shared" si="15"/>
        <v>0</v>
      </c>
      <c r="AP12" s="3">
        <f t="shared" si="16"/>
        <v>0</v>
      </c>
      <c r="AQ12" s="3">
        <f t="shared" si="17"/>
        <v>1</v>
      </c>
      <c r="AR12" s="3">
        <f t="shared" si="18"/>
        <v>0</v>
      </c>
      <c r="AS12" s="3">
        <f t="shared" si="19"/>
        <v>1</v>
      </c>
      <c r="AT12" s="3">
        <f t="shared" si="20"/>
        <v>1</v>
      </c>
      <c r="AU12" s="3">
        <f t="shared" si="21"/>
        <v>0</v>
      </c>
      <c r="AW12" s="3">
        <f t="shared" si="22"/>
        <v>1</v>
      </c>
      <c r="AX12" s="3" t="e">
        <f t="shared" si="23"/>
        <v>#N/A</v>
      </c>
    </row>
    <row r="13" spans="1:50" x14ac:dyDescent="0.25">
      <c r="A13" s="8" t="s">
        <v>63</v>
      </c>
      <c r="B13" s="4">
        <f t="shared" si="0"/>
        <v>9</v>
      </c>
      <c r="C13" s="5">
        <f t="shared" si="1"/>
        <v>0</v>
      </c>
      <c r="D13" s="28" t="s">
        <v>231</v>
      </c>
      <c r="E13" s="4" t="s">
        <v>247</v>
      </c>
      <c r="F13" s="4" t="s">
        <v>233</v>
      </c>
      <c r="G13" s="4" t="s">
        <v>234</v>
      </c>
      <c r="H13" s="4" t="s">
        <v>199</v>
      </c>
      <c r="I13" s="4" t="s">
        <v>248</v>
      </c>
      <c r="J13" s="4" t="s">
        <v>249</v>
      </c>
      <c r="K13" s="4" t="s">
        <v>235</v>
      </c>
      <c r="L13" s="4" t="s">
        <v>236</v>
      </c>
      <c r="M13" s="4" t="s">
        <v>250</v>
      </c>
      <c r="N13" s="4" t="s">
        <v>251</v>
      </c>
      <c r="O13" s="4" t="s">
        <v>259</v>
      </c>
      <c r="P13" s="4" t="s">
        <v>252</v>
      </c>
      <c r="Q13" s="4" t="s">
        <v>240</v>
      </c>
      <c r="R13" s="4" t="s">
        <v>253</v>
      </c>
      <c r="S13" s="4" t="s">
        <v>242</v>
      </c>
      <c r="T13" s="4" t="s">
        <v>254</v>
      </c>
      <c r="U13" s="4" t="s">
        <v>244</v>
      </c>
      <c r="V13" s="4" t="s">
        <v>245</v>
      </c>
      <c r="W13" s="4" t="s">
        <v>162</v>
      </c>
      <c r="Y13" s="40" t="s">
        <v>162</v>
      </c>
      <c r="Z13" s="40" t="s">
        <v>259</v>
      </c>
      <c r="AB13" s="3">
        <f t="shared" si="2"/>
        <v>0</v>
      </c>
      <c r="AC13" s="3">
        <f t="shared" si="3"/>
        <v>0</v>
      </c>
      <c r="AD13" s="3">
        <f t="shared" si="4"/>
        <v>1</v>
      </c>
      <c r="AE13" s="3">
        <f t="shared" si="5"/>
        <v>1</v>
      </c>
      <c r="AF13" s="3">
        <f t="shared" si="6"/>
        <v>1</v>
      </c>
      <c r="AG13" s="3">
        <f t="shared" si="7"/>
        <v>1</v>
      </c>
      <c r="AH13" s="3">
        <f t="shared" si="8"/>
        <v>0</v>
      </c>
      <c r="AI13" s="3">
        <f t="shared" si="9"/>
        <v>0</v>
      </c>
      <c r="AJ13" s="3">
        <f t="shared" si="10"/>
        <v>0</v>
      </c>
      <c r="AK13" s="3">
        <f t="shared" si="11"/>
        <v>1</v>
      </c>
      <c r="AL13" s="3">
        <f t="shared" si="12"/>
        <v>0</v>
      </c>
      <c r="AM13" s="3">
        <f t="shared" si="13"/>
        <v>0</v>
      </c>
      <c r="AN13" s="3">
        <f t="shared" si="14"/>
        <v>1</v>
      </c>
      <c r="AO13" s="3">
        <f t="shared" si="15"/>
        <v>0</v>
      </c>
      <c r="AP13" s="3">
        <f t="shared" si="16"/>
        <v>0</v>
      </c>
      <c r="AQ13" s="3">
        <f t="shared" si="17"/>
        <v>1</v>
      </c>
      <c r="AR13" s="3">
        <f t="shared" si="18"/>
        <v>1</v>
      </c>
      <c r="AS13" s="3">
        <f t="shared" si="19"/>
        <v>0</v>
      </c>
      <c r="AT13" s="3">
        <f t="shared" si="20"/>
        <v>1</v>
      </c>
      <c r="AU13" s="3">
        <f t="shared" si="21"/>
        <v>0</v>
      </c>
      <c r="AW13" s="3" t="e">
        <f t="shared" si="22"/>
        <v>#N/A</v>
      </c>
      <c r="AX13" s="3" t="e">
        <f t="shared" si="23"/>
        <v>#N/A</v>
      </c>
    </row>
    <row r="14" spans="1:50" x14ac:dyDescent="0.25">
      <c r="A14" s="8" t="s">
        <v>71</v>
      </c>
      <c r="B14" s="4">
        <f t="shared" si="0"/>
        <v>9</v>
      </c>
      <c r="C14" s="5">
        <f t="shared" si="1"/>
        <v>0</v>
      </c>
      <c r="D14" s="28" t="s">
        <v>176</v>
      </c>
      <c r="E14" s="4" t="s">
        <v>232</v>
      </c>
      <c r="F14" s="4" t="s">
        <v>257</v>
      </c>
      <c r="G14" s="4" t="s">
        <v>234</v>
      </c>
      <c r="H14" s="4" t="s">
        <v>203</v>
      </c>
      <c r="I14" s="4" t="s">
        <v>223</v>
      </c>
      <c r="J14" s="4" t="s">
        <v>170</v>
      </c>
      <c r="K14" s="4" t="s">
        <v>204</v>
      </c>
      <c r="L14" s="4" t="s">
        <v>236</v>
      </c>
      <c r="M14" s="4" t="s">
        <v>250</v>
      </c>
      <c r="N14" s="4" t="s">
        <v>251</v>
      </c>
      <c r="O14" s="4" t="s">
        <v>238</v>
      </c>
      <c r="P14" s="4" t="s">
        <v>239</v>
      </c>
      <c r="Q14" s="4" t="s">
        <v>124</v>
      </c>
      <c r="R14" s="4" t="s">
        <v>253</v>
      </c>
      <c r="S14" s="4" t="s">
        <v>242</v>
      </c>
      <c r="T14" s="4" t="s">
        <v>243</v>
      </c>
      <c r="U14" s="4" t="s">
        <v>244</v>
      </c>
      <c r="V14" s="4" t="s">
        <v>255</v>
      </c>
      <c r="W14" s="4" t="s">
        <v>162</v>
      </c>
      <c r="Y14" s="40" t="s">
        <v>251</v>
      </c>
      <c r="Z14" s="40" t="s">
        <v>235</v>
      </c>
      <c r="AB14" s="3">
        <f t="shared" si="2"/>
        <v>1</v>
      </c>
      <c r="AC14" s="3">
        <f t="shared" si="3"/>
        <v>1</v>
      </c>
      <c r="AD14" s="3">
        <f t="shared" si="4"/>
        <v>0</v>
      </c>
      <c r="AE14" s="3">
        <f t="shared" si="5"/>
        <v>1</v>
      </c>
      <c r="AF14" s="3">
        <f t="shared" si="6"/>
        <v>0</v>
      </c>
      <c r="AG14" s="3">
        <f t="shared" si="7"/>
        <v>0</v>
      </c>
      <c r="AH14" s="3">
        <f t="shared" si="8"/>
        <v>1</v>
      </c>
      <c r="AI14" s="3">
        <f t="shared" si="9"/>
        <v>1</v>
      </c>
      <c r="AJ14" s="3">
        <f t="shared" si="10"/>
        <v>0</v>
      </c>
      <c r="AK14" s="3">
        <f t="shared" si="11"/>
        <v>1</v>
      </c>
      <c r="AL14" s="3">
        <f t="shared" si="12"/>
        <v>0</v>
      </c>
      <c r="AM14" s="3">
        <f t="shared" si="13"/>
        <v>1</v>
      </c>
      <c r="AN14" s="3">
        <f t="shared" si="14"/>
        <v>0</v>
      </c>
      <c r="AO14" s="3">
        <f t="shared" si="15"/>
        <v>1</v>
      </c>
      <c r="AP14" s="3">
        <f t="shared" si="16"/>
        <v>0</v>
      </c>
      <c r="AQ14" s="3">
        <f t="shared" si="17"/>
        <v>1</v>
      </c>
      <c r="AR14" s="3">
        <f t="shared" si="18"/>
        <v>0</v>
      </c>
      <c r="AS14" s="3">
        <f t="shared" si="19"/>
        <v>0</v>
      </c>
      <c r="AT14" s="3">
        <f t="shared" si="20"/>
        <v>0</v>
      </c>
      <c r="AU14" s="3">
        <f t="shared" si="21"/>
        <v>0</v>
      </c>
      <c r="AW14" s="3" t="e">
        <f t="shared" si="22"/>
        <v>#N/A</v>
      </c>
      <c r="AX14" s="3" t="e">
        <f t="shared" si="23"/>
        <v>#N/A</v>
      </c>
    </row>
    <row r="15" spans="1:50" x14ac:dyDescent="0.25">
      <c r="A15" s="8" t="s">
        <v>60</v>
      </c>
      <c r="B15" s="4">
        <f t="shared" si="0"/>
        <v>11</v>
      </c>
      <c r="C15" s="5">
        <f t="shared" si="1"/>
        <v>1</v>
      </c>
      <c r="D15" s="28" t="s">
        <v>176</v>
      </c>
      <c r="E15" s="4" t="s">
        <v>247</v>
      </c>
      <c r="F15" s="4" t="s">
        <v>257</v>
      </c>
      <c r="G15" s="4" t="s">
        <v>234</v>
      </c>
      <c r="H15" s="4" t="s">
        <v>199</v>
      </c>
      <c r="I15" s="4" t="s">
        <v>223</v>
      </c>
      <c r="J15" s="4" t="s">
        <v>249</v>
      </c>
      <c r="K15" s="4" t="s">
        <v>235</v>
      </c>
      <c r="L15" s="4" t="s">
        <v>236</v>
      </c>
      <c r="M15" s="4" t="s">
        <v>237</v>
      </c>
      <c r="N15" s="4" t="s">
        <v>169</v>
      </c>
      <c r="O15" s="4" t="s">
        <v>238</v>
      </c>
      <c r="P15" s="4" t="s">
        <v>252</v>
      </c>
      <c r="Q15" s="4" t="s">
        <v>124</v>
      </c>
      <c r="R15" s="4" t="s">
        <v>253</v>
      </c>
      <c r="S15" s="4" t="s">
        <v>242</v>
      </c>
      <c r="T15" s="4" t="s">
        <v>254</v>
      </c>
      <c r="U15" s="4" t="s">
        <v>256</v>
      </c>
      <c r="V15" s="4" t="s">
        <v>245</v>
      </c>
      <c r="W15" s="4" t="s">
        <v>162</v>
      </c>
      <c r="Y15" s="4" t="s">
        <v>176</v>
      </c>
      <c r="Z15" s="40" t="s">
        <v>253</v>
      </c>
      <c r="AB15" s="3">
        <f t="shared" si="2"/>
        <v>1</v>
      </c>
      <c r="AC15" s="3">
        <f t="shared" si="3"/>
        <v>0</v>
      </c>
      <c r="AD15" s="3">
        <f t="shared" si="4"/>
        <v>0</v>
      </c>
      <c r="AE15" s="3">
        <f t="shared" si="5"/>
        <v>1</v>
      </c>
      <c r="AF15" s="3">
        <f t="shared" si="6"/>
        <v>1</v>
      </c>
      <c r="AG15" s="3">
        <f t="shared" si="7"/>
        <v>0</v>
      </c>
      <c r="AH15" s="3">
        <f t="shared" si="8"/>
        <v>0</v>
      </c>
      <c r="AI15" s="3">
        <f t="shared" si="9"/>
        <v>0</v>
      </c>
      <c r="AJ15" s="3">
        <f t="shared" si="10"/>
        <v>0</v>
      </c>
      <c r="AK15" s="3">
        <f t="shared" si="11"/>
        <v>0</v>
      </c>
      <c r="AL15" s="3">
        <f t="shared" si="12"/>
        <v>1</v>
      </c>
      <c r="AM15" s="3">
        <f t="shared" si="13"/>
        <v>1</v>
      </c>
      <c r="AN15" s="3">
        <f t="shared" si="14"/>
        <v>1</v>
      </c>
      <c r="AO15" s="3">
        <f t="shared" si="15"/>
        <v>1</v>
      </c>
      <c r="AP15" s="3">
        <f t="shared" si="16"/>
        <v>0</v>
      </c>
      <c r="AQ15" s="3">
        <f t="shared" si="17"/>
        <v>1</v>
      </c>
      <c r="AR15" s="3">
        <f t="shared" si="18"/>
        <v>1</v>
      </c>
      <c r="AS15" s="3">
        <f t="shared" si="19"/>
        <v>1</v>
      </c>
      <c r="AT15" s="3">
        <f t="shared" si="20"/>
        <v>1</v>
      </c>
      <c r="AU15" s="3">
        <f t="shared" si="21"/>
        <v>0</v>
      </c>
      <c r="AW15" s="3">
        <f t="shared" si="22"/>
        <v>1</v>
      </c>
      <c r="AX15" s="3" t="e">
        <f t="shared" si="23"/>
        <v>#N/A</v>
      </c>
    </row>
    <row r="16" spans="1:50" x14ac:dyDescent="0.25">
      <c r="A16" s="8" t="s">
        <v>75</v>
      </c>
      <c r="B16" s="4">
        <f t="shared" si="0"/>
        <v>9</v>
      </c>
      <c r="C16" s="5">
        <f t="shared" si="1"/>
        <v>1</v>
      </c>
      <c r="D16" s="28" t="s">
        <v>231</v>
      </c>
      <c r="E16" s="4" t="s">
        <v>247</v>
      </c>
      <c r="F16" s="4" t="s">
        <v>233</v>
      </c>
      <c r="G16" s="4" t="s">
        <v>234</v>
      </c>
      <c r="H16" s="4" t="s">
        <v>199</v>
      </c>
      <c r="I16" s="4" t="s">
        <v>223</v>
      </c>
      <c r="J16" s="4" t="s">
        <v>249</v>
      </c>
      <c r="K16" s="4" t="s">
        <v>204</v>
      </c>
      <c r="L16" s="4" t="s">
        <v>236</v>
      </c>
      <c r="M16" s="4" t="s">
        <v>237</v>
      </c>
      <c r="N16" s="4" t="s">
        <v>169</v>
      </c>
      <c r="O16" s="4" t="s">
        <v>238</v>
      </c>
      <c r="P16" s="4" t="s">
        <v>252</v>
      </c>
      <c r="Q16" s="4" t="s">
        <v>240</v>
      </c>
      <c r="R16" s="4" t="s">
        <v>253</v>
      </c>
      <c r="S16" s="4" t="s">
        <v>174</v>
      </c>
      <c r="T16" s="4" t="s">
        <v>254</v>
      </c>
      <c r="U16" s="4" t="s">
        <v>244</v>
      </c>
      <c r="V16" s="4" t="s">
        <v>245</v>
      </c>
      <c r="W16" s="4" t="s">
        <v>162</v>
      </c>
      <c r="Y16" s="40" t="s">
        <v>249</v>
      </c>
      <c r="Z16" s="4" t="s">
        <v>252</v>
      </c>
      <c r="AB16" s="3">
        <f t="shared" si="2"/>
        <v>0</v>
      </c>
      <c r="AC16" s="3">
        <f t="shared" si="3"/>
        <v>0</v>
      </c>
      <c r="AD16" s="3">
        <f t="shared" si="4"/>
        <v>1</v>
      </c>
      <c r="AE16" s="3">
        <f t="shared" si="5"/>
        <v>1</v>
      </c>
      <c r="AF16" s="3">
        <f t="shared" si="6"/>
        <v>1</v>
      </c>
      <c r="AG16" s="3">
        <f t="shared" si="7"/>
        <v>0</v>
      </c>
      <c r="AH16" s="3">
        <f t="shared" si="8"/>
        <v>0</v>
      </c>
      <c r="AI16" s="3">
        <f t="shared" si="9"/>
        <v>1</v>
      </c>
      <c r="AJ16" s="3">
        <f t="shared" si="10"/>
        <v>0</v>
      </c>
      <c r="AK16" s="3">
        <f t="shared" si="11"/>
        <v>0</v>
      </c>
      <c r="AL16" s="3">
        <f t="shared" si="12"/>
        <v>1</v>
      </c>
      <c r="AM16" s="3">
        <f t="shared" si="13"/>
        <v>1</v>
      </c>
      <c r="AN16" s="3">
        <f t="shared" si="14"/>
        <v>1</v>
      </c>
      <c r="AO16" s="3">
        <f t="shared" si="15"/>
        <v>0</v>
      </c>
      <c r="AP16" s="3">
        <f t="shared" si="16"/>
        <v>0</v>
      </c>
      <c r="AQ16" s="3">
        <f t="shared" si="17"/>
        <v>0</v>
      </c>
      <c r="AR16" s="3">
        <f t="shared" si="18"/>
        <v>1</v>
      </c>
      <c r="AS16" s="3">
        <f t="shared" si="19"/>
        <v>0</v>
      </c>
      <c r="AT16" s="3">
        <f t="shared" si="20"/>
        <v>1</v>
      </c>
      <c r="AU16" s="3">
        <f t="shared" si="21"/>
        <v>0</v>
      </c>
      <c r="AW16" s="3" t="e">
        <f t="shared" si="22"/>
        <v>#N/A</v>
      </c>
      <c r="AX16" s="3">
        <f t="shared" si="23"/>
        <v>1</v>
      </c>
    </row>
    <row r="17" spans="1:50" x14ac:dyDescent="0.25">
      <c r="A17" s="8" t="s">
        <v>82</v>
      </c>
      <c r="B17" s="4">
        <f t="shared" si="0"/>
        <v>13</v>
      </c>
      <c r="C17" s="5">
        <f t="shared" si="1"/>
        <v>1</v>
      </c>
      <c r="D17" s="28" t="s">
        <v>231</v>
      </c>
      <c r="E17" s="4" t="s">
        <v>232</v>
      </c>
      <c r="F17" s="4" t="s">
        <v>257</v>
      </c>
      <c r="G17" s="4" t="s">
        <v>234</v>
      </c>
      <c r="H17" s="4" t="s">
        <v>199</v>
      </c>
      <c r="I17" s="4" t="s">
        <v>223</v>
      </c>
      <c r="J17" s="4" t="s">
        <v>249</v>
      </c>
      <c r="K17" s="4" t="s">
        <v>204</v>
      </c>
      <c r="L17" s="4" t="s">
        <v>258</v>
      </c>
      <c r="M17" s="4" t="s">
        <v>250</v>
      </c>
      <c r="N17" s="4" t="s">
        <v>251</v>
      </c>
      <c r="O17" s="4" t="s">
        <v>238</v>
      </c>
      <c r="P17" s="4" t="s">
        <v>252</v>
      </c>
      <c r="Q17" s="4" t="s">
        <v>124</v>
      </c>
      <c r="R17" s="4" t="s">
        <v>253</v>
      </c>
      <c r="S17" s="4" t="s">
        <v>242</v>
      </c>
      <c r="T17" s="4" t="s">
        <v>254</v>
      </c>
      <c r="U17" s="4" t="s">
        <v>256</v>
      </c>
      <c r="V17" s="4" t="s">
        <v>255</v>
      </c>
      <c r="W17" s="4" t="s">
        <v>246</v>
      </c>
      <c r="Y17" s="4" t="s">
        <v>232</v>
      </c>
      <c r="Z17" s="40" t="s">
        <v>255</v>
      </c>
      <c r="AB17" s="3">
        <f t="shared" si="2"/>
        <v>0</v>
      </c>
      <c r="AC17" s="3">
        <f t="shared" si="3"/>
        <v>1</v>
      </c>
      <c r="AD17" s="3">
        <f t="shared" si="4"/>
        <v>0</v>
      </c>
      <c r="AE17" s="3">
        <f t="shared" si="5"/>
        <v>1</v>
      </c>
      <c r="AF17" s="3">
        <f t="shared" si="6"/>
        <v>1</v>
      </c>
      <c r="AG17" s="3">
        <f t="shared" si="7"/>
        <v>0</v>
      </c>
      <c r="AH17" s="3">
        <f t="shared" si="8"/>
        <v>0</v>
      </c>
      <c r="AI17" s="3">
        <f t="shared" si="9"/>
        <v>1</v>
      </c>
      <c r="AJ17" s="3">
        <f t="shared" si="10"/>
        <v>1</v>
      </c>
      <c r="AK17" s="3">
        <f t="shared" si="11"/>
        <v>1</v>
      </c>
      <c r="AL17" s="3">
        <f t="shared" si="12"/>
        <v>0</v>
      </c>
      <c r="AM17" s="3">
        <f t="shared" si="13"/>
        <v>1</v>
      </c>
      <c r="AN17" s="3">
        <f t="shared" si="14"/>
        <v>1</v>
      </c>
      <c r="AO17" s="3">
        <f t="shared" si="15"/>
        <v>1</v>
      </c>
      <c r="AP17" s="3">
        <f t="shared" si="16"/>
        <v>0</v>
      </c>
      <c r="AQ17" s="3">
        <f t="shared" si="17"/>
        <v>1</v>
      </c>
      <c r="AR17" s="3">
        <f t="shared" si="18"/>
        <v>1</v>
      </c>
      <c r="AS17" s="3">
        <f t="shared" si="19"/>
        <v>1</v>
      </c>
      <c r="AT17" s="3">
        <f t="shared" si="20"/>
        <v>0</v>
      </c>
      <c r="AU17" s="3">
        <f t="shared" si="21"/>
        <v>1</v>
      </c>
      <c r="AW17" s="3">
        <f t="shared" si="22"/>
        <v>1</v>
      </c>
      <c r="AX17" s="3" t="e">
        <f t="shared" si="23"/>
        <v>#N/A</v>
      </c>
    </row>
    <row r="18" spans="1:50" x14ac:dyDescent="0.25">
      <c r="A18" s="8" t="s">
        <v>187</v>
      </c>
      <c r="B18" s="4">
        <f t="shared" si="0"/>
        <v>10</v>
      </c>
      <c r="C18" s="5">
        <f t="shared" si="1"/>
        <v>1</v>
      </c>
      <c r="D18" s="28" t="s">
        <v>231</v>
      </c>
      <c r="E18" s="4" t="s">
        <v>247</v>
      </c>
      <c r="F18" s="4" t="s">
        <v>233</v>
      </c>
      <c r="G18" s="4" t="s">
        <v>234</v>
      </c>
      <c r="H18" s="4" t="s">
        <v>199</v>
      </c>
      <c r="I18" s="4" t="s">
        <v>248</v>
      </c>
      <c r="J18" s="4" t="s">
        <v>170</v>
      </c>
      <c r="K18" s="4" t="s">
        <v>235</v>
      </c>
      <c r="L18" s="4" t="s">
        <v>236</v>
      </c>
      <c r="M18" s="4" t="s">
        <v>250</v>
      </c>
      <c r="N18" s="4" t="s">
        <v>251</v>
      </c>
      <c r="O18" s="4" t="s">
        <v>238</v>
      </c>
      <c r="P18" s="4" t="s">
        <v>239</v>
      </c>
      <c r="Q18" s="4" t="s">
        <v>240</v>
      </c>
      <c r="R18" s="4" t="s">
        <v>253</v>
      </c>
      <c r="S18" s="4" t="s">
        <v>242</v>
      </c>
      <c r="T18" s="4" t="s">
        <v>243</v>
      </c>
      <c r="U18" s="4" t="s">
        <v>244</v>
      </c>
      <c r="V18" s="4" t="s">
        <v>245</v>
      </c>
      <c r="W18" s="4" t="s">
        <v>246</v>
      </c>
      <c r="Y18" s="40" t="s">
        <v>236</v>
      </c>
      <c r="Z18" s="4" t="s">
        <v>245</v>
      </c>
      <c r="AB18" s="3">
        <f t="shared" si="2"/>
        <v>0</v>
      </c>
      <c r="AC18" s="3">
        <f t="shared" si="3"/>
        <v>0</v>
      </c>
      <c r="AD18" s="3">
        <f t="shared" si="4"/>
        <v>1</v>
      </c>
      <c r="AE18" s="3">
        <f t="shared" si="5"/>
        <v>1</v>
      </c>
      <c r="AF18" s="3">
        <f t="shared" si="6"/>
        <v>1</v>
      </c>
      <c r="AG18" s="3">
        <f t="shared" si="7"/>
        <v>1</v>
      </c>
      <c r="AH18" s="3">
        <f t="shared" si="8"/>
        <v>1</v>
      </c>
      <c r="AI18" s="3">
        <f t="shared" si="9"/>
        <v>0</v>
      </c>
      <c r="AJ18" s="3">
        <f t="shared" si="10"/>
        <v>0</v>
      </c>
      <c r="AK18" s="3">
        <f t="shared" si="11"/>
        <v>1</v>
      </c>
      <c r="AL18" s="3">
        <f t="shared" si="12"/>
        <v>0</v>
      </c>
      <c r="AM18" s="3">
        <f t="shared" si="13"/>
        <v>1</v>
      </c>
      <c r="AN18" s="3">
        <f t="shared" si="14"/>
        <v>0</v>
      </c>
      <c r="AO18" s="3">
        <f t="shared" si="15"/>
        <v>0</v>
      </c>
      <c r="AP18" s="3">
        <f t="shared" si="16"/>
        <v>0</v>
      </c>
      <c r="AQ18" s="3">
        <f t="shared" si="17"/>
        <v>1</v>
      </c>
      <c r="AR18" s="3">
        <f t="shared" si="18"/>
        <v>0</v>
      </c>
      <c r="AS18" s="3">
        <f t="shared" si="19"/>
        <v>0</v>
      </c>
      <c r="AT18" s="3">
        <f t="shared" si="20"/>
        <v>1</v>
      </c>
      <c r="AU18" s="3">
        <f t="shared" si="21"/>
        <v>1</v>
      </c>
      <c r="AW18" s="3" t="e">
        <f t="shared" si="22"/>
        <v>#N/A</v>
      </c>
      <c r="AX18" s="3">
        <f t="shared" si="23"/>
        <v>1</v>
      </c>
    </row>
    <row r="19" spans="1:50" x14ac:dyDescent="0.25">
      <c r="A19" s="8" t="s">
        <v>89</v>
      </c>
      <c r="B19" s="4">
        <f t="shared" si="0"/>
        <v>10</v>
      </c>
      <c r="C19" s="5">
        <f t="shared" si="1"/>
        <v>1</v>
      </c>
      <c r="D19" s="28" t="s">
        <v>176</v>
      </c>
      <c r="E19" s="4" t="s">
        <v>247</v>
      </c>
      <c r="F19" s="4" t="s">
        <v>233</v>
      </c>
      <c r="G19" s="4" t="s">
        <v>165</v>
      </c>
      <c r="H19" s="4" t="s">
        <v>199</v>
      </c>
      <c r="I19" s="4" t="s">
        <v>248</v>
      </c>
      <c r="J19" s="4" t="s">
        <v>249</v>
      </c>
      <c r="K19" s="4" t="s">
        <v>235</v>
      </c>
      <c r="L19" s="4" t="s">
        <v>236</v>
      </c>
      <c r="M19" s="4" t="s">
        <v>250</v>
      </c>
      <c r="N19" s="4" t="s">
        <v>251</v>
      </c>
      <c r="O19" s="4" t="s">
        <v>238</v>
      </c>
      <c r="P19" s="4" t="s">
        <v>239</v>
      </c>
      <c r="Q19" s="4" t="s">
        <v>240</v>
      </c>
      <c r="R19" s="4" t="s">
        <v>253</v>
      </c>
      <c r="S19" s="4" t="s">
        <v>242</v>
      </c>
      <c r="T19" s="4" t="s">
        <v>254</v>
      </c>
      <c r="U19" s="4" t="s">
        <v>244</v>
      </c>
      <c r="V19" s="4" t="s">
        <v>245</v>
      </c>
      <c r="W19" s="4" t="s">
        <v>246</v>
      </c>
      <c r="Y19" s="4" t="s">
        <v>245</v>
      </c>
      <c r="Z19" s="40" t="s">
        <v>247</v>
      </c>
      <c r="AB19" s="3">
        <f t="shared" si="2"/>
        <v>1</v>
      </c>
      <c r="AC19" s="3">
        <f t="shared" si="3"/>
        <v>0</v>
      </c>
      <c r="AD19" s="3">
        <f t="shared" si="4"/>
        <v>1</v>
      </c>
      <c r="AE19" s="3">
        <f t="shared" si="5"/>
        <v>0</v>
      </c>
      <c r="AF19" s="3">
        <f t="shared" si="6"/>
        <v>1</v>
      </c>
      <c r="AG19" s="3">
        <f t="shared" si="7"/>
        <v>1</v>
      </c>
      <c r="AH19" s="3">
        <f t="shared" si="8"/>
        <v>0</v>
      </c>
      <c r="AI19" s="3">
        <f t="shared" si="9"/>
        <v>0</v>
      </c>
      <c r="AJ19" s="3">
        <f t="shared" si="10"/>
        <v>0</v>
      </c>
      <c r="AK19" s="3">
        <f t="shared" si="11"/>
        <v>1</v>
      </c>
      <c r="AL19" s="3">
        <f t="shared" si="12"/>
        <v>0</v>
      </c>
      <c r="AM19" s="3">
        <f t="shared" si="13"/>
        <v>1</v>
      </c>
      <c r="AN19" s="3">
        <f t="shared" si="14"/>
        <v>0</v>
      </c>
      <c r="AO19" s="3">
        <f t="shared" si="15"/>
        <v>0</v>
      </c>
      <c r="AP19" s="3">
        <f t="shared" si="16"/>
        <v>0</v>
      </c>
      <c r="AQ19" s="3">
        <f t="shared" si="17"/>
        <v>1</v>
      </c>
      <c r="AR19" s="3">
        <f t="shared" si="18"/>
        <v>1</v>
      </c>
      <c r="AS19" s="3">
        <f t="shared" si="19"/>
        <v>0</v>
      </c>
      <c r="AT19" s="3">
        <f t="shared" si="20"/>
        <v>1</v>
      </c>
      <c r="AU19" s="3">
        <f t="shared" si="21"/>
        <v>1</v>
      </c>
      <c r="AW19" s="3">
        <f t="shared" si="22"/>
        <v>1</v>
      </c>
      <c r="AX19" s="3" t="e">
        <f t="shared" si="23"/>
        <v>#N/A</v>
      </c>
    </row>
    <row r="20" spans="1:50" x14ac:dyDescent="0.25">
      <c r="A20" s="8" t="s">
        <v>58</v>
      </c>
      <c r="B20" s="4">
        <f t="shared" si="0"/>
        <v>11</v>
      </c>
      <c r="C20" s="5">
        <f t="shared" si="1"/>
        <v>1</v>
      </c>
      <c r="D20" s="28" t="s">
        <v>231</v>
      </c>
      <c r="E20" s="4" t="s">
        <v>247</v>
      </c>
      <c r="F20" s="4" t="s">
        <v>233</v>
      </c>
      <c r="G20" s="4" t="s">
        <v>234</v>
      </c>
      <c r="H20" s="4" t="s">
        <v>203</v>
      </c>
      <c r="I20" s="4" t="s">
        <v>248</v>
      </c>
      <c r="J20" s="4" t="s">
        <v>249</v>
      </c>
      <c r="K20" s="4" t="s">
        <v>235</v>
      </c>
      <c r="L20" s="4" t="s">
        <v>236</v>
      </c>
      <c r="M20" s="4" t="s">
        <v>250</v>
      </c>
      <c r="N20" s="4" t="s">
        <v>169</v>
      </c>
      <c r="O20" s="4" t="s">
        <v>238</v>
      </c>
      <c r="P20" s="4" t="s">
        <v>252</v>
      </c>
      <c r="Q20" s="4" t="s">
        <v>240</v>
      </c>
      <c r="R20" s="4" t="s">
        <v>253</v>
      </c>
      <c r="S20" s="4" t="s">
        <v>242</v>
      </c>
      <c r="T20" s="4" t="s">
        <v>254</v>
      </c>
      <c r="U20" s="4" t="s">
        <v>244</v>
      </c>
      <c r="V20" s="4" t="s">
        <v>245</v>
      </c>
      <c r="W20" s="4" t="s">
        <v>246</v>
      </c>
      <c r="Y20" s="4" t="s">
        <v>245</v>
      </c>
      <c r="Z20" s="40" t="s">
        <v>249</v>
      </c>
      <c r="AB20" s="3">
        <f t="shared" si="2"/>
        <v>0</v>
      </c>
      <c r="AC20" s="3">
        <f t="shared" si="3"/>
        <v>0</v>
      </c>
      <c r="AD20" s="3">
        <f t="shared" si="4"/>
        <v>1</v>
      </c>
      <c r="AE20" s="3">
        <f t="shared" si="5"/>
        <v>1</v>
      </c>
      <c r="AF20" s="3">
        <f t="shared" si="6"/>
        <v>0</v>
      </c>
      <c r="AG20" s="3">
        <f t="shared" si="7"/>
        <v>1</v>
      </c>
      <c r="AH20" s="3">
        <f t="shared" si="8"/>
        <v>0</v>
      </c>
      <c r="AI20" s="3">
        <f t="shared" si="9"/>
        <v>0</v>
      </c>
      <c r="AJ20" s="3">
        <f t="shared" si="10"/>
        <v>0</v>
      </c>
      <c r="AK20" s="3">
        <f t="shared" si="11"/>
        <v>1</v>
      </c>
      <c r="AL20" s="3">
        <f t="shared" si="12"/>
        <v>1</v>
      </c>
      <c r="AM20" s="3">
        <f t="shared" si="13"/>
        <v>1</v>
      </c>
      <c r="AN20" s="3">
        <f t="shared" si="14"/>
        <v>1</v>
      </c>
      <c r="AO20" s="3">
        <f t="shared" si="15"/>
        <v>0</v>
      </c>
      <c r="AP20" s="3">
        <f t="shared" si="16"/>
        <v>0</v>
      </c>
      <c r="AQ20" s="3">
        <f t="shared" si="17"/>
        <v>1</v>
      </c>
      <c r="AR20" s="3">
        <f t="shared" si="18"/>
        <v>1</v>
      </c>
      <c r="AS20" s="3">
        <f t="shared" si="19"/>
        <v>0</v>
      </c>
      <c r="AT20" s="3">
        <f t="shared" si="20"/>
        <v>1</v>
      </c>
      <c r="AU20" s="3">
        <f t="shared" si="21"/>
        <v>1</v>
      </c>
      <c r="AW20" s="3">
        <f t="shared" si="22"/>
        <v>1</v>
      </c>
      <c r="AX20" s="3" t="e">
        <f t="shared" si="23"/>
        <v>#N/A</v>
      </c>
    </row>
    <row r="21" spans="1:50" x14ac:dyDescent="0.25">
      <c r="A21" s="8" t="s">
        <v>70</v>
      </c>
      <c r="B21" s="4">
        <f t="shared" si="0"/>
        <v>12</v>
      </c>
      <c r="C21" s="5">
        <f t="shared" si="1"/>
        <v>1</v>
      </c>
      <c r="D21" s="28" t="s">
        <v>231</v>
      </c>
      <c r="E21" s="4" t="s">
        <v>232</v>
      </c>
      <c r="F21" s="4" t="s">
        <v>257</v>
      </c>
      <c r="G21" s="4" t="s">
        <v>234</v>
      </c>
      <c r="H21" s="4" t="s">
        <v>203</v>
      </c>
      <c r="I21" s="4" t="s">
        <v>248</v>
      </c>
      <c r="J21" s="4" t="s">
        <v>249</v>
      </c>
      <c r="K21" s="4" t="s">
        <v>204</v>
      </c>
      <c r="L21" s="4" t="s">
        <v>258</v>
      </c>
      <c r="M21" s="4" t="s">
        <v>250</v>
      </c>
      <c r="N21" s="4" t="s">
        <v>251</v>
      </c>
      <c r="O21" s="4" t="s">
        <v>238</v>
      </c>
      <c r="P21" s="4" t="s">
        <v>252</v>
      </c>
      <c r="Q21" s="4" t="s">
        <v>240</v>
      </c>
      <c r="R21" s="4" t="s">
        <v>253</v>
      </c>
      <c r="S21" s="4" t="s">
        <v>242</v>
      </c>
      <c r="T21" s="4" t="s">
        <v>254</v>
      </c>
      <c r="U21" s="4" t="s">
        <v>256</v>
      </c>
      <c r="V21" s="4" t="s">
        <v>255</v>
      </c>
      <c r="W21" s="4" t="s">
        <v>246</v>
      </c>
      <c r="Y21" s="40" t="s">
        <v>253</v>
      </c>
      <c r="Z21" s="4" t="s">
        <v>252</v>
      </c>
      <c r="AB21" s="3">
        <f t="shared" si="2"/>
        <v>0</v>
      </c>
      <c r="AC21" s="3">
        <f t="shared" si="3"/>
        <v>1</v>
      </c>
      <c r="AD21" s="3">
        <f t="shared" si="4"/>
        <v>0</v>
      </c>
      <c r="AE21" s="3">
        <f t="shared" si="5"/>
        <v>1</v>
      </c>
      <c r="AF21" s="3">
        <f t="shared" si="6"/>
        <v>0</v>
      </c>
      <c r="AG21" s="3">
        <f t="shared" si="7"/>
        <v>1</v>
      </c>
      <c r="AH21" s="3">
        <f t="shared" si="8"/>
        <v>0</v>
      </c>
      <c r="AI21" s="3">
        <f t="shared" si="9"/>
        <v>1</v>
      </c>
      <c r="AJ21" s="3">
        <f t="shared" si="10"/>
        <v>1</v>
      </c>
      <c r="AK21" s="3">
        <f t="shared" si="11"/>
        <v>1</v>
      </c>
      <c r="AL21" s="3">
        <f t="shared" si="12"/>
        <v>0</v>
      </c>
      <c r="AM21" s="3">
        <f t="shared" si="13"/>
        <v>1</v>
      </c>
      <c r="AN21" s="3">
        <f t="shared" si="14"/>
        <v>1</v>
      </c>
      <c r="AO21" s="3">
        <f t="shared" si="15"/>
        <v>0</v>
      </c>
      <c r="AP21" s="3">
        <f t="shared" si="16"/>
        <v>0</v>
      </c>
      <c r="AQ21" s="3">
        <f t="shared" si="17"/>
        <v>1</v>
      </c>
      <c r="AR21" s="3">
        <f t="shared" si="18"/>
        <v>1</v>
      </c>
      <c r="AS21" s="3">
        <f t="shared" si="19"/>
        <v>1</v>
      </c>
      <c r="AT21" s="3">
        <f t="shared" si="20"/>
        <v>0</v>
      </c>
      <c r="AU21" s="3">
        <f t="shared" si="21"/>
        <v>1</v>
      </c>
      <c r="AW21" s="3" t="e">
        <f t="shared" si="22"/>
        <v>#N/A</v>
      </c>
      <c r="AX21" s="3">
        <f t="shared" si="23"/>
        <v>1</v>
      </c>
    </row>
    <row r="22" spans="1:50" x14ac:dyDescent="0.25">
      <c r="A22" s="8" t="s">
        <v>83</v>
      </c>
      <c r="B22" s="4">
        <f t="shared" si="0"/>
        <v>8</v>
      </c>
      <c r="C22" s="5">
        <f t="shared" si="1"/>
        <v>2</v>
      </c>
      <c r="D22" s="28" t="s">
        <v>176</v>
      </c>
      <c r="E22" s="4" t="s">
        <v>247</v>
      </c>
      <c r="F22" s="4" t="s">
        <v>233</v>
      </c>
      <c r="G22" s="4" t="s">
        <v>234</v>
      </c>
      <c r="H22" s="4" t="s">
        <v>203</v>
      </c>
      <c r="I22" s="4" t="s">
        <v>223</v>
      </c>
      <c r="J22" s="4" t="s">
        <v>170</v>
      </c>
      <c r="K22" s="4" t="s">
        <v>235</v>
      </c>
      <c r="L22" s="4" t="s">
        <v>236</v>
      </c>
      <c r="M22" s="4" t="s">
        <v>250</v>
      </c>
      <c r="N22" s="4" t="s">
        <v>251</v>
      </c>
      <c r="O22" s="4" t="s">
        <v>259</v>
      </c>
      <c r="P22" s="4" t="s">
        <v>239</v>
      </c>
      <c r="Q22" s="4" t="s">
        <v>240</v>
      </c>
      <c r="R22" s="4" t="s">
        <v>253</v>
      </c>
      <c r="S22" s="4" t="s">
        <v>174</v>
      </c>
      <c r="T22" s="4" t="s">
        <v>254</v>
      </c>
      <c r="U22" s="4" t="s">
        <v>244</v>
      </c>
      <c r="V22" s="4" t="s">
        <v>245</v>
      </c>
      <c r="W22" s="4" t="s">
        <v>246</v>
      </c>
      <c r="Y22" s="4" t="s">
        <v>246</v>
      </c>
      <c r="Z22" s="4" t="s">
        <v>176</v>
      </c>
      <c r="AB22" s="3">
        <f t="shared" si="2"/>
        <v>1</v>
      </c>
      <c r="AC22" s="3">
        <f t="shared" si="3"/>
        <v>0</v>
      </c>
      <c r="AD22" s="3">
        <f t="shared" si="4"/>
        <v>1</v>
      </c>
      <c r="AE22" s="3">
        <f t="shared" si="5"/>
        <v>1</v>
      </c>
      <c r="AF22" s="3">
        <f t="shared" si="6"/>
        <v>0</v>
      </c>
      <c r="AG22" s="3">
        <f t="shared" si="7"/>
        <v>0</v>
      </c>
      <c r="AH22" s="3">
        <f t="shared" si="8"/>
        <v>1</v>
      </c>
      <c r="AI22" s="3">
        <f t="shared" si="9"/>
        <v>0</v>
      </c>
      <c r="AJ22" s="3">
        <f t="shared" si="10"/>
        <v>0</v>
      </c>
      <c r="AK22" s="3">
        <f t="shared" si="11"/>
        <v>1</v>
      </c>
      <c r="AL22" s="3">
        <f t="shared" si="12"/>
        <v>0</v>
      </c>
      <c r="AM22" s="3">
        <f t="shared" si="13"/>
        <v>0</v>
      </c>
      <c r="AN22" s="3">
        <f t="shared" si="14"/>
        <v>0</v>
      </c>
      <c r="AO22" s="3">
        <f t="shared" si="15"/>
        <v>0</v>
      </c>
      <c r="AP22" s="3">
        <f t="shared" si="16"/>
        <v>0</v>
      </c>
      <c r="AQ22" s="3">
        <f t="shared" si="17"/>
        <v>0</v>
      </c>
      <c r="AR22" s="3">
        <f t="shared" si="18"/>
        <v>1</v>
      </c>
      <c r="AS22" s="3">
        <f t="shared" si="19"/>
        <v>0</v>
      </c>
      <c r="AT22" s="3">
        <f t="shared" si="20"/>
        <v>1</v>
      </c>
      <c r="AU22" s="3">
        <f t="shared" si="21"/>
        <v>1</v>
      </c>
      <c r="AW22" s="3">
        <f t="shared" si="22"/>
        <v>1</v>
      </c>
      <c r="AX22" s="3">
        <f t="shared" si="23"/>
        <v>1</v>
      </c>
    </row>
    <row r="23" spans="1:50" x14ac:dyDescent="0.25">
      <c r="A23" s="8" t="s">
        <v>84</v>
      </c>
      <c r="B23" s="4">
        <f t="shared" si="0"/>
        <v>10</v>
      </c>
      <c r="C23" s="5">
        <f t="shared" si="1"/>
        <v>2</v>
      </c>
      <c r="D23" s="28" t="s">
        <v>231</v>
      </c>
      <c r="E23" s="4" t="s">
        <v>247</v>
      </c>
      <c r="F23" s="4" t="s">
        <v>233</v>
      </c>
      <c r="G23" s="4" t="s">
        <v>234</v>
      </c>
      <c r="H23" s="4" t="s">
        <v>203</v>
      </c>
      <c r="I23" s="4" t="s">
        <v>248</v>
      </c>
      <c r="J23" s="4" t="s">
        <v>249</v>
      </c>
      <c r="K23" s="4" t="s">
        <v>235</v>
      </c>
      <c r="L23" s="4" t="s">
        <v>236</v>
      </c>
      <c r="M23" s="4" t="s">
        <v>237</v>
      </c>
      <c r="N23" s="4" t="s">
        <v>169</v>
      </c>
      <c r="O23" s="4" t="s">
        <v>238</v>
      </c>
      <c r="P23" s="4" t="s">
        <v>252</v>
      </c>
      <c r="Q23" s="4" t="s">
        <v>240</v>
      </c>
      <c r="R23" s="4" t="s">
        <v>253</v>
      </c>
      <c r="S23" s="4" t="s">
        <v>174</v>
      </c>
      <c r="T23" s="4" t="s">
        <v>254</v>
      </c>
      <c r="U23" s="4" t="s">
        <v>256</v>
      </c>
      <c r="V23" s="4" t="s">
        <v>245</v>
      </c>
      <c r="W23" s="4" t="s">
        <v>246</v>
      </c>
      <c r="Y23" s="4" t="s">
        <v>245</v>
      </c>
      <c r="Z23" s="4" t="s">
        <v>246</v>
      </c>
      <c r="AB23" s="3">
        <f t="shared" si="2"/>
        <v>0</v>
      </c>
      <c r="AC23" s="3">
        <f t="shared" si="3"/>
        <v>0</v>
      </c>
      <c r="AD23" s="3">
        <f t="shared" si="4"/>
        <v>1</v>
      </c>
      <c r="AE23" s="3">
        <f t="shared" si="5"/>
        <v>1</v>
      </c>
      <c r="AF23" s="3">
        <f t="shared" si="6"/>
        <v>0</v>
      </c>
      <c r="AG23" s="3">
        <f t="shared" si="7"/>
        <v>1</v>
      </c>
      <c r="AH23" s="3">
        <f t="shared" si="8"/>
        <v>0</v>
      </c>
      <c r="AI23" s="3">
        <f t="shared" si="9"/>
        <v>0</v>
      </c>
      <c r="AJ23" s="3">
        <f t="shared" si="10"/>
        <v>0</v>
      </c>
      <c r="AK23" s="3">
        <f t="shared" si="11"/>
        <v>0</v>
      </c>
      <c r="AL23" s="3">
        <f t="shared" si="12"/>
        <v>1</v>
      </c>
      <c r="AM23" s="3">
        <f t="shared" si="13"/>
        <v>1</v>
      </c>
      <c r="AN23" s="3">
        <f t="shared" si="14"/>
        <v>1</v>
      </c>
      <c r="AO23" s="3">
        <f t="shared" si="15"/>
        <v>0</v>
      </c>
      <c r="AP23" s="3">
        <f t="shared" si="16"/>
        <v>0</v>
      </c>
      <c r="AQ23" s="3">
        <f t="shared" si="17"/>
        <v>0</v>
      </c>
      <c r="AR23" s="3">
        <f t="shared" si="18"/>
        <v>1</v>
      </c>
      <c r="AS23" s="3">
        <f t="shared" si="19"/>
        <v>1</v>
      </c>
      <c r="AT23" s="3">
        <f t="shared" si="20"/>
        <v>1</v>
      </c>
      <c r="AU23" s="3">
        <f t="shared" si="21"/>
        <v>1</v>
      </c>
      <c r="AW23" s="3">
        <f t="shared" si="22"/>
        <v>1</v>
      </c>
      <c r="AX23" s="3">
        <f t="shared" si="23"/>
        <v>1</v>
      </c>
    </row>
    <row r="24" spans="1:50" x14ac:dyDescent="0.25">
      <c r="A24" s="8" t="s">
        <v>85</v>
      </c>
      <c r="B24" s="4">
        <f t="shared" si="0"/>
        <v>10</v>
      </c>
      <c r="C24" s="5">
        <f t="shared" si="1"/>
        <v>0</v>
      </c>
      <c r="D24" s="28" t="s">
        <v>176</v>
      </c>
      <c r="E24" s="4" t="s">
        <v>247</v>
      </c>
      <c r="F24" s="4" t="s">
        <v>233</v>
      </c>
      <c r="G24" s="4" t="s">
        <v>165</v>
      </c>
      <c r="H24" s="4" t="s">
        <v>203</v>
      </c>
      <c r="I24" s="4" t="s">
        <v>248</v>
      </c>
      <c r="J24" s="4" t="s">
        <v>170</v>
      </c>
      <c r="K24" s="4" t="s">
        <v>204</v>
      </c>
      <c r="L24" s="4" t="s">
        <v>236</v>
      </c>
      <c r="M24" s="4" t="s">
        <v>250</v>
      </c>
      <c r="N24" s="4" t="s">
        <v>251</v>
      </c>
      <c r="O24" s="4" t="s">
        <v>238</v>
      </c>
      <c r="P24" s="4" t="s">
        <v>239</v>
      </c>
      <c r="Q24" s="4" t="s">
        <v>240</v>
      </c>
      <c r="R24" s="4" t="s">
        <v>253</v>
      </c>
      <c r="S24" s="4" t="s">
        <v>242</v>
      </c>
      <c r="T24" s="4" t="s">
        <v>243</v>
      </c>
      <c r="U24" s="4" t="s">
        <v>244</v>
      </c>
      <c r="V24" s="4" t="s">
        <v>245</v>
      </c>
      <c r="W24" s="4" t="s">
        <v>246</v>
      </c>
      <c r="Y24" s="40" t="s">
        <v>244</v>
      </c>
      <c r="Z24" s="40" t="s">
        <v>243</v>
      </c>
      <c r="AB24" s="3">
        <f t="shared" si="2"/>
        <v>1</v>
      </c>
      <c r="AC24" s="3">
        <f t="shared" si="3"/>
        <v>0</v>
      </c>
      <c r="AD24" s="3">
        <f t="shared" si="4"/>
        <v>1</v>
      </c>
      <c r="AE24" s="3">
        <f t="shared" si="5"/>
        <v>0</v>
      </c>
      <c r="AF24" s="3">
        <f t="shared" si="6"/>
        <v>0</v>
      </c>
      <c r="AG24" s="3">
        <f t="shared" si="7"/>
        <v>1</v>
      </c>
      <c r="AH24" s="3">
        <f t="shared" si="8"/>
        <v>1</v>
      </c>
      <c r="AI24" s="3">
        <f t="shared" si="9"/>
        <v>1</v>
      </c>
      <c r="AJ24" s="3">
        <f t="shared" si="10"/>
        <v>0</v>
      </c>
      <c r="AK24" s="3">
        <f t="shared" si="11"/>
        <v>1</v>
      </c>
      <c r="AL24" s="3">
        <f t="shared" si="12"/>
        <v>0</v>
      </c>
      <c r="AM24" s="3">
        <f t="shared" si="13"/>
        <v>1</v>
      </c>
      <c r="AN24" s="3">
        <f t="shared" si="14"/>
        <v>0</v>
      </c>
      <c r="AO24" s="3">
        <f t="shared" si="15"/>
        <v>0</v>
      </c>
      <c r="AP24" s="3">
        <f t="shared" si="16"/>
        <v>0</v>
      </c>
      <c r="AQ24" s="3">
        <f t="shared" si="17"/>
        <v>1</v>
      </c>
      <c r="AR24" s="3">
        <f t="shared" si="18"/>
        <v>0</v>
      </c>
      <c r="AS24" s="3">
        <f t="shared" si="19"/>
        <v>0</v>
      </c>
      <c r="AT24" s="3">
        <f t="shared" si="20"/>
        <v>1</v>
      </c>
      <c r="AU24" s="3">
        <f t="shared" si="21"/>
        <v>1</v>
      </c>
      <c r="AW24" s="3" t="e">
        <f t="shared" si="22"/>
        <v>#N/A</v>
      </c>
      <c r="AX24" s="3" t="e">
        <f t="shared" si="23"/>
        <v>#N/A</v>
      </c>
    </row>
    <row r="25" spans="1:50" x14ac:dyDescent="0.25">
      <c r="A25" s="8" t="s">
        <v>86</v>
      </c>
      <c r="B25" s="4">
        <f t="shared" si="0"/>
        <v>10</v>
      </c>
      <c r="C25" s="5">
        <f t="shared" si="1"/>
        <v>1</v>
      </c>
      <c r="D25" s="28" t="s">
        <v>231</v>
      </c>
      <c r="E25" s="4" t="s">
        <v>247</v>
      </c>
      <c r="F25" s="4" t="s">
        <v>233</v>
      </c>
      <c r="G25" s="4" t="s">
        <v>165</v>
      </c>
      <c r="H25" s="4" t="s">
        <v>199</v>
      </c>
      <c r="I25" s="4" t="s">
        <v>248</v>
      </c>
      <c r="J25" s="4" t="s">
        <v>249</v>
      </c>
      <c r="K25" s="4" t="s">
        <v>235</v>
      </c>
      <c r="L25" s="4" t="s">
        <v>236</v>
      </c>
      <c r="M25" s="4" t="s">
        <v>237</v>
      </c>
      <c r="N25" s="4" t="s">
        <v>169</v>
      </c>
      <c r="O25" s="4" t="s">
        <v>259</v>
      </c>
      <c r="P25" s="4" t="s">
        <v>252</v>
      </c>
      <c r="Q25" s="4" t="s">
        <v>240</v>
      </c>
      <c r="R25" s="4" t="s">
        <v>253</v>
      </c>
      <c r="S25" s="4" t="s">
        <v>242</v>
      </c>
      <c r="T25" s="4" t="s">
        <v>254</v>
      </c>
      <c r="U25" s="4" t="s">
        <v>256</v>
      </c>
      <c r="V25" s="4" t="s">
        <v>245</v>
      </c>
      <c r="W25" s="4" t="s">
        <v>246</v>
      </c>
      <c r="Y25" s="4" t="s">
        <v>254</v>
      </c>
      <c r="Z25" s="40" t="s">
        <v>249</v>
      </c>
      <c r="AB25" s="3">
        <f t="shared" si="2"/>
        <v>0</v>
      </c>
      <c r="AC25" s="3">
        <f t="shared" si="3"/>
        <v>0</v>
      </c>
      <c r="AD25" s="3">
        <f t="shared" si="4"/>
        <v>1</v>
      </c>
      <c r="AE25" s="3">
        <f t="shared" si="5"/>
        <v>0</v>
      </c>
      <c r="AF25" s="3">
        <f t="shared" si="6"/>
        <v>1</v>
      </c>
      <c r="AG25" s="3">
        <f t="shared" si="7"/>
        <v>1</v>
      </c>
      <c r="AH25" s="3">
        <f t="shared" si="8"/>
        <v>0</v>
      </c>
      <c r="AI25" s="3">
        <f t="shared" si="9"/>
        <v>0</v>
      </c>
      <c r="AJ25" s="3">
        <f t="shared" si="10"/>
        <v>0</v>
      </c>
      <c r="AK25" s="3">
        <f t="shared" si="11"/>
        <v>0</v>
      </c>
      <c r="AL25" s="3">
        <f t="shared" si="12"/>
        <v>1</v>
      </c>
      <c r="AM25" s="3">
        <f t="shared" si="13"/>
        <v>0</v>
      </c>
      <c r="AN25" s="3">
        <f t="shared" si="14"/>
        <v>1</v>
      </c>
      <c r="AO25" s="3">
        <f t="shared" si="15"/>
        <v>0</v>
      </c>
      <c r="AP25" s="3">
        <f t="shared" si="16"/>
        <v>0</v>
      </c>
      <c r="AQ25" s="3">
        <f t="shared" si="17"/>
        <v>1</v>
      </c>
      <c r="AR25" s="3">
        <f t="shared" si="18"/>
        <v>1</v>
      </c>
      <c r="AS25" s="3">
        <f t="shared" si="19"/>
        <v>1</v>
      </c>
      <c r="AT25" s="3">
        <f t="shared" si="20"/>
        <v>1</v>
      </c>
      <c r="AU25" s="3">
        <f t="shared" si="21"/>
        <v>1</v>
      </c>
      <c r="AW25" s="3">
        <f t="shared" si="22"/>
        <v>1</v>
      </c>
      <c r="AX25" s="3" t="e">
        <f t="shared" si="23"/>
        <v>#N/A</v>
      </c>
    </row>
    <row r="26" spans="1:50" x14ac:dyDescent="0.25">
      <c r="A26" s="8" t="s">
        <v>224</v>
      </c>
      <c r="B26" s="4">
        <f t="shared" si="0"/>
        <v>10</v>
      </c>
      <c r="C26" s="5">
        <f t="shared" si="1"/>
        <v>2</v>
      </c>
      <c r="D26" s="28" t="s">
        <v>176</v>
      </c>
      <c r="E26" s="4" t="s">
        <v>247</v>
      </c>
      <c r="F26" s="4" t="s">
        <v>257</v>
      </c>
      <c r="G26" s="4" t="s">
        <v>234</v>
      </c>
      <c r="H26" s="4" t="s">
        <v>199</v>
      </c>
      <c r="I26" s="4" t="s">
        <v>223</v>
      </c>
      <c r="J26" s="4" t="s">
        <v>170</v>
      </c>
      <c r="K26" s="4" t="s">
        <v>235</v>
      </c>
      <c r="L26" s="4" t="s">
        <v>236</v>
      </c>
      <c r="M26" s="4" t="s">
        <v>250</v>
      </c>
      <c r="N26" s="4" t="s">
        <v>251</v>
      </c>
      <c r="O26" s="4" t="s">
        <v>238</v>
      </c>
      <c r="P26" s="4" t="s">
        <v>239</v>
      </c>
      <c r="Q26" s="4" t="s">
        <v>240</v>
      </c>
      <c r="R26" s="4" t="s">
        <v>253</v>
      </c>
      <c r="S26" s="4" t="s">
        <v>242</v>
      </c>
      <c r="T26" s="4" t="s">
        <v>254</v>
      </c>
      <c r="U26" s="4" t="s">
        <v>256</v>
      </c>
      <c r="V26" s="4" t="s">
        <v>255</v>
      </c>
      <c r="W26" s="4" t="s">
        <v>246</v>
      </c>
      <c r="Y26" s="4" t="s">
        <v>170</v>
      </c>
      <c r="Z26" s="4" t="s">
        <v>176</v>
      </c>
      <c r="AB26" s="3">
        <f t="shared" si="2"/>
        <v>1</v>
      </c>
      <c r="AC26" s="3">
        <f t="shared" si="3"/>
        <v>0</v>
      </c>
      <c r="AD26" s="3">
        <f t="shared" si="4"/>
        <v>0</v>
      </c>
      <c r="AE26" s="3">
        <f t="shared" si="5"/>
        <v>1</v>
      </c>
      <c r="AF26" s="3">
        <f t="shared" si="6"/>
        <v>1</v>
      </c>
      <c r="AG26" s="3">
        <f t="shared" si="7"/>
        <v>0</v>
      </c>
      <c r="AH26" s="3">
        <f t="shared" si="8"/>
        <v>1</v>
      </c>
      <c r="AI26" s="3">
        <f t="shared" si="9"/>
        <v>0</v>
      </c>
      <c r="AJ26" s="3">
        <f t="shared" si="10"/>
        <v>0</v>
      </c>
      <c r="AK26" s="3">
        <f t="shared" si="11"/>
        <v>1</v>
      </c>
      <c r="AL26" s="3">
        <f t="shared" si="12"/>
        <v>0</v>
      </c>
      <c r="AM26" s="3">
        <f t="shared" si="13"/>
        <v>1</v>
      </c>
      <c r="AN26" s="3">
        <f t="shared" si="14"/>
        <v>0</v>
      </c>
      <c r="AO26" s="3">
        <f t="shared" si="15"/>
        <v>0</v>
      </c>
      <c r="AP26" s="3">
        <f t="shared" si="16"/>
        <v>0</v>
      </c>
      <c r="AQ26" s="3">
        <f t="shared" si="17"/>
        <v>1</v>
      </c>
      <c r="AR26" s="3">
        <f t="shared" si="18"/>
        <v>1</v>
      </c>
      <c r="AS26" s="3">
        <f t="shared" si="19"/>
        <v>1</v>
      </c>
      <c r="AT26" s="3">
        <f t="shared" si="20"/>
        <v>0</v>
      </c>
      <c r="AU26" s="3">
        <f t="shared" si="21"/>
        <v>1</v>
      </c>
      <c r="AW26" s="3">
        <f t="shared" si="22"/>
        <v>1</v>
      </c>
      <c r="AX26" s="3">
        <f t="shared" si="23"/>
        <v>1</v>
      </c>
    </row>
    <row r="27" spans="1:50" x14ac:dyDescent="0.25">
      <c r="A27" s="8" t="s">
        <v>79</v>
      </c>
      <c r="B27" s="4">
        <f t="shared" si="0"/>
        <v>12</v>
      </c>
      <c r="C27" s="5">
        <f t="shared" si="1"/>
        <v>0</v>
      </c>
      <c r="D27" s="28" t="s">
        <v>231</v>
      </c>
      <c r="E27" s="4" t="s">
        <v>232</v>
      </c>
      <c r="F27" s="4" t="s">
        <v>233</v>
      </c>
      <c r="G27" s="4" t="s">
        <v>234</v>
      </c>
      <c r="H27" s="4" t="s">
        <v>199</v>
      </c>
      <c r="I27" s="4" t="s">
        <v>248</v>
      </c>
      <c r="J27" s="4" t="s">
        <v>249</v>
      </c>
      <c r="K27" s="4" t="s">
        <v>235</v>
      </c>
      <c r="L27" s="4" t="s">
        <v>236</v>
      </c>
      <c r="M27" s="4" t="s">
        <v>250</v>
      </c>
      <c r="N27" s="4" t="s">
        <v>251</v>
      </c>
      <c r="O27" s="4" t="s">
        <v>238</v>
      </c>
      <c r="P27" s="4" t="s">
        <v>239</v>
      </c>
      <c r="Q27" s="4" t="s">
        <v>124</v>
      </c>
      <c r="R27" s="4" t="s">
        <v>241</v>
      </c>
      <c r="S27" s="4" t="s">
        <v>242</v>
      </c>
      <c r="T27" s="4" t="s">
        <v>243</v>
      </c>
      <c r="U27" s="4" t="s">
        <v>244</v>
      </c>
      <c r="V27" s="4" t="s">
        <v>245</v>
      </c>
      <c r="W27" s="4" t="s">
        <v>246</v>
      </c>
      <c r="Y27" s="40" t="s">
        <v>244</v>
      </c>
      <c r="Z27" s="40" t="s">
        <v>251</v>
      </c>
      <c r="AB27" s="3">
        <f t="shared" si="2"/>
        <v>0</v>
      </c>
      <c r="AC27" s="3">
        <f t="shared" si="3"/>
        <v>1</v>
      </c>
      <c r="AD27" s="3">
        <f t="shared" si="4"/>
        <v>1</v>
      </c>
      <c r="AE27" s="3">
        <f t="shared" si="5"/>
        <v>1</v>
      </c>
      <c r="AF27" s="3">
        <f t="shared" si="6"/>
        <v>1</v>
      </c>
      <c r="AG27" s="3">
        <f t="shared" si="7"/>
        <v>1</v>
      </c>
      <c r="AH27" s="3">
        <f t="shared" si="8"/>
        <v>0</v>
      </c>
      <c r="AI27" s="3">
        <f t="shared" si="9"/>
        <v>0</v>
      </c>
      <c r="AJ27" s="3">
        <f t="shared" si="10"/>
        <v>0</v>
      </c>
      <c r="AK27" s="3">
        <f t="shared" si="11"/>
        <v>1</v>
      </c>
      <c r="AL27" s="3">
        <f t="shared" si="12"/>
        <v>0</v>
      </c>
      <c r="AM27" s="3">
        <f t="shared" si="13"/>
        <v>1</v>
      </c>
      <c r="AN27" s="3">
        <f t="shared" si="14"/>
        <v>0</v>
      </c>
      <c r="AO27" s="3">
        <f t="shared" si="15"/>
        <v>1</v>
      </c>
      <c r="AP27" s="3">
        <f t="shared" si="16"/>
        <v>1</v>
      </c>
      <c r="AQ27" s="3">
        <f t="shared" si="17"/>
        <v>1</v>
      </c>
      <c r="AR27" s="3">
        <f t="shared" si="18"/>
        <v>0</v>
      </c>
      <c r="AS27" s="3">
        <f t="shared" si="19"/>
        <v>0</v>
      </c>
      <c r="AT27" s="3">
        <f t="shared" si="20"/>
        <v>1</v>
      </c>
      <c r="AU27" s="3">
        <f t="shared" si="21"/>
        <v>1</v>
      </c>
      <c r="AW27" s="3" t="e">
        <f t="shared" si="22"/>
        <v>#N/A</v>
      </c>
      <c r="AX27" s="3" t="e">
        <f t="shared" si="23"/>
        <v>#N/A</v>
      </c>
    </row>
    <row r="28" spans="1:50" x14ac:dyDescent="0.25">
      <c r="A28" s="8" t="s">
        <v>62</v>
      </c>
      <c r="B28" s="4">
        <f t="shared" si="0"/>
        <v>7</v>
      </c>
      <c r="C28" s="5">
        <f t="shared" si="1"/>
        <v>1</v>
      </c>
      <c r="D28" s="28" t="s">
        <v>231</v>
      </c>
      <c r="E28" s="4" t="s">
        <v>247</v>
      </c>
      <c r="F28" s="4" t="s">
        <v>257</v>
      </c>
      <c r="G28" s="4" t="s">
        <v>234</v>
      </c>
      <c r="H28" s="4" t="s">
        <v>203</v>
      </c>
      <c r="I28" s="4" t="s">
        <v>248</v>
      </c>
      <c r="J28" s="4" t="s">
        <v>249</v>
      </c>
      <c r="K28" s="4" t="s">
        <v>235</v>
      </c>
      <c r="L28" s="4" t="s">
        <v>236</v>
      </c>
      <c r="M28" s="4" t="s">
        <v>250</v>
      </c>
      <c r="N28" s="4" t="s">
        <v>251</v>
      </c>
      <c r="O28" s="4" t="s">
        <v>238</v>
      </c>
      <c r="P28" s="4" t="s">
        <v>239</v>
      </c>
      <c r="Q28" s="4" t="s">
        <v>240</v>
      </c>
      <c r="R28" s="4" t="s">
        <v>253</v>
      </c>
      <c r="S28" s="4" t="s">
        <v>242</v>
      </c>
      <c r="T28" s="4" t="s">
        <v>254</v>
      </c>
      <c r="U28" s="4" t="s">
        <v>244</v>
      </c>
      <c r="V28" s="4" t="s">
        <v>255</v>
      </c>
      <c r="W28" s="4" t="s">
        <v>246</v>
      </c>
      <c r="Y28" s="4" t="s">
        <v>254</v>
      </c>
      <c r="Z28" s="40" t="s">
        <v>235</v>
      </c>
      <c r="AB28" s="3">
        <f t="shared" si="2"/>
        <v>0</v>
      </c>
      <c r="AC28" s="3">
        <f t="shared" si="3"/>
        <v>0</v>
      </c>
      <c r="AD28" s="3">
        <f t="shared" si="4"/>
        <v>0</v>
      </c>
      <c r="AE28" s="3">
        <f t="shared" si="5"/>
        <v>1</v>
      </c>
      <c r="AF28" s="3">
        <f t="shared" si="6"/>
        <v>0</v>
      </c>
      <c r="AG28" s="3">
        <f t="shared" si="7"/>
        <v>1</v>
      </c>
      <c r="AH28" s="3">
        <f t="shared" si="8"/>
        <v>0</v>
      </c>
      <c r="AI28" s="3">
        <f t="shared" si="9"/>
        <v>0</v>
      </c>
      <c r="AJ28" s="3">
        <f t="shared" si="10"/>
        <v>0</v>
      </c>
      <c r="AK28" s="3">
        <f t="shared" si="11"/>
        <v>1</v>
      </c>
      <c r="AL28" s="3">
        <f t="shared" si="12"/>
        <v>0</v>
      </c>
      <c r="AM28" s="3">
        <f t="shared" si="13"/>
        <v>1</v>
      </c>
      <c r="AN28" s="3">
        <f t="shared" si="14"/>
        <v>0</v>
      </c>
      <c r="AO28" s="3">
        <f t="shared" si="15"/>
        <v>0</v>
      </c>
      <c r="AP28" s="3">
        <f t="shared" si="16"/>
        <v>0</v>
      </c>
      <c r="AQ28" s="3">
        <f t="shared" si="17"/>
        <v>1</v>
      </c>
      <c r="AR28" s="3">
        <f t="shared" si="18"/>
        <v>1</v>
      </c>
      <c r="AS28" s="3">
        <f t="shared" si="19"/>
        <v>0</v>
      </c>
      <c r="AT28" s="3">
        <f t="shared" si="20"/>
        <v>0</v>
      </c>
      <c r="AU28" s="3">
        <f t="shared" si="21"/>
        <v>1</v>
      </c>
      <c r="AW28" s="3">
        <f t="shared" si="22"/>
        <v>1</v>
      </c>
      <c r="AX28" s="3" t="e">
        <f t="shared" si="23"/>
        <v>#N/A</v>
      </c>
    </row>
    <row r="29" spans="1:50" x14ac:dyDescent="0.25">
      <c r="A29" s="8" t="s">
        <v>67</v>
      </c>
      <c r="B29" s="4">
        <f t="shared" si="0"/>
        <v>12</v>
      </c>
      <c r="C29" s="5">
        <f t="shared" si="1"/>
        <v>1</v>
      </c>
      <c r="D29" s="28" t="s">
        <v>176</v>
      </c>
      <c r="E29" s="4" t="s">
        <v>232</v>
      </c>
      <c r="F29" s="4" t="s">
        <v>257</v>
      </c>
      <c r="G29" s="4" t="s">
        <v>234</v>
      </c>
      <c r="H29" s="4" t="s">
        <v>199</v>
      </c>
      <c r="I29" s="4" t="s">
        <v>223</v>
      </c>
      <c r="J29" s="4" t="s">
        <v>249</v>
      </c>
      <c r="K29" s="4" t="s">
        <v>204</v>
      </c>
      <c r="L29" s="4" t="s">
        <v>236</v>
      </c>
      <c r="M29" s="4" t="s">
        <v>250</v>
      </c>
      <c r="N29" s="4" t="s">
        <v>251</v>
      </c>
      <c r="O29" s="4" t="s">
        <v>238</v>
      </c>
      <c r="P29" s="4" t="s">
        <v>239</v>
      </c>
      <c r="Q29" s="4" t="s">
        <v>240</v>
      </c>
      <c r="R29" s="4" t="s">
        <v>253</v>
      </c>
      <c r="S29" s="4" t="s">
        <v>242</v>
      </c>
      <c r="T29" s="4" t="s">
        <v>254</v>
      </c>
      <c r="U29" s="4" t="s">
        <v>256</v>
      </c>
      <c r="V29" s="4" t="s">
        <v>245</v>
      </c>
      <c r="W29" s="4" t="s">
        <v>246</v>
      </c>
      <c r="Y29" s="40" t="s">
        <v>253</v>
      </c>
      <c r="Z29" s="4" t="s">
        <v>246</v>
      </c>
      <c r="AB29" s="3">
        <f t="shared" si="2"/>
        <v>1</v>
      </c>
      <c r="AC29" s="3">
        <f t="shared" si="3"/>
        <v>1</v>
      </c>
      <c r="AD29" s="3">
        <f t="shared" si="4"/>
        <v>0</v>
      </c>
      <c r="AE29" s="3">
        <f t="shared" si="5"/>
        <v>1</v>
      </c>
      <c r="AF29" s="3">
        <f t="shared" si="6"/>
        <v>1</v>
      </c>
      <c r="AG29" s="3">
        <f t="shared" si="7"/>
        <v>0</v>
      </c>
      <c r="AH29" s="3">
        <f t="shared" si="8"/>
        <v>0</v>
      </c>
      <c r="AI29" s="3">
        <f t="shared" si="9"/>
        <v>1</v>
      </c>
      <c r="AJ29" s="3">
        <f t="shared" si="10"/>
        <v>0</v>
      </c>
      <c r="AK29" s="3">
        <f t="shared" si="11"/>
        <v>1</v>
      </c>
      <c r="AL29" s="3">
        <f t="shared" si="12"/>
        <v>0</v>
      </c>
      <c r="AM29" s="3">
        <f t="shared" si="13"/>
        <v>1</v>
      </c>
      <c r="AN29" s="3">
        <f t="shared" si="14"/>
        <v>0</v>
      </c>
      <c r="AO29" s="3">
        <f t="shared" si="15"/>
        <v>0</v>
      </c>
      <c r="AP29" s="3">
        <f t="shared" si="16"/>
        <v>0</v>
      </c>
      <c r="AQ29" s="3">
        <f t="shared" si="17"/>
        <v>1</v>
      </c>
      <c r="AR29" s="3">
        <f t="shared" si="18"/>
        <v>1</v>
      </c>
      <c r="AS29" s="3">
        <f t="shared" si="19"/>
        <v>1</v>
      </c>
      <c r="AT29" s="3">
        <f t="shared" si="20"/>
        <v>1</v>
      </c>
      <c r="AU29" s="3">
        <f t="shared" si="21"/>
        <v>1</v>
      </c>
      <c r="AW29" s="3" t="e">
        <f t="shared" si="22"/>
        <v>#N/A</v>
      </c>
      <c r="AX29" s="3">
        <f t="shared" si="23"/>
        <v>1</v>
      </c>
    </row>
    <row r="30" spans="1:50" x14ac:dyDescent="0.25">
      <c r="A30" s="8" t="s">
        <v>64</v>
      </c>
      <c r="B30" s="4">
        <f t="shared" si="0"/>
        <v>13</v>
      </c>
      <c r="C30" s="5">
        <f t="shared" si="1"/>
        <v>0</v>
      </c>
      <c r="D30" s="28" t="s">
        <v>176</v>
      </c>
      <c r="E30" s="4" t="s">
        <v>247</v>
      </c>
      <c r="F30" s="4" t="s">
        <v>233</v>
      </c>
      <c r="G30" s="4" t="s">
        <v>234</v>
      </c>
      <c r="H30" s="4" t="s">
        <v>199</v>
      </c>
      <c r="I30" s="4" t="s">
        <v>248</v>
      </c>
      <c r="J30" s="4" t="s">
        <v>170</v>
      </c>
      <c r="K30" s="4" t="s">
        <v>235</v>
      </c>
      <c r="L30" s="4" t="s">
        <v>258</v>
      </c>
      <c r="M30" s="4" t="s">
        <v>237</v>
      </c>
      <c r="N30" s="4" t="s">
        <v>251</v>
      </c>
      <c r="O30" s="4" t="s">
        <v>238</v>
      </c>
      <c r="P30" s="4" t="s">
        <v>239</v>
      </c>
      <c r="Q30" s="4" t="s">
        <v>240</v>
      </c>
      <c r="R30" s="4" t="s">
        <v>253</v>
      </c>
      <c r="S30" s="4" t="s">
        <v>242</v>
      </c>
      <c r="T30" s="4" t="s">
        <v>254</v>
      </c>
      <c r="U30" s="4" t="s">
        <v>256</v>
      </c>
      <c r="V30" s="4" t="s">
        <v>245</v>
      </c>
      <c r="W30" s="4" t="s">
        <v>246</v>
      </c>
      <c r="Y30" s="40" t="s">
        <v>236</v>
      </c>
      <c r="Z30" s="40" t="s">
        <v>174</v>
      </c>
      <c r="AB30" s="3">
        <f t="shared" si="2"/>
        <v>1</v>
      </c>
      <c r="AC30" s="3">
        <f t="shared" si="3"/>
        <v>0</v>
      </c>
      <c r="AD30" s="3">
        <f t="shared" si="4"/>
        <v>1</v>
      </c>
      <c r="AE30" s="3">
        <f t="shared" si="5"/>
        <v>1</v>
      </c>
      <c r="AF30" s="3">
        <f t="shared" si="6"/>
        <v>1</v>
      </c>
      <c r="AG30" s="3">
        <f t="shared" si="7"/>
        <v>1</v>
      </c>
      <c r="AH30" s="3">
        <f t="shared" si="8"/>
        <v>1</v>
      </c>
      <c r="AI30" s="3">
        <f t="shared" si="9"/>
        <v>0</v>
      </c>
      <c r="AJ30" s="3">
        <f t="shared" si="10"/>
        <v>1</v>
      </c>
      <c r="AK30" s="3">
        <f t="shared" si="11"/>
        <v>0</v>
      </c>
      <c r="AL30" s="3">
        <f t="shared" si="12"/>
        <v>0</v>
      </c>
      <c r="AM30" s="3">
        <f t="shared" si="13"/>
        <v>1</v>
      </c>
      <c r="AN30" s="3">
        <f t="shared" si="14"/>
        <v>0</v>
      </c>
      <c r="AO30" s="3">
        <f t="shared" si="15"/>
        <v>0</v>
      </c>
      <c r="AP30" s="3">
        <f t="shared" si="16"/>
        <v>0</v>
      </c>
      <c r="AQ30" s="3">
        <f t="shared" si="17"/>
        <v>1</v>
      </c>
      <c r="AR30" s="3">
        <f t="shared" si="18"/>
        <v>1</v>
      </c>
      <c r="AS30" s="3">
        <f t="shared" si="19"/>
        <v>1</v>
      </c>
      <c r="AT30" s="3">
        <f t="shared" si="20"/>
        <v>1</v>
      </c>
      <c r="AU30" s="3">
        <f t="shared" si="21"/>
        <v>1</v>
      </c>
      <c r="AW30" s="3" t="e">
        <f t="shared" si="22"/>
        <v>#N/A</v>
      </c>
      <c r="AX30" s="3" t="e">
        <f t="shared" si="23"/>
        <v>#N/A</v>
      </c>
    </row>
    <row r="31" spans="1:50" x14ac:dyDescent="0.25">
      <c r="A31" s="8" t="s">
        <v>65</v>
      </c>
      <c r="B31" s="4">
        <f t="shared" si="0"/>
        <v>10</v>
      </c>
      <c r="C31" s="5">
        <f t="shared" si="1"/>
        <v>1</v>
      </c>
      <c r="D31" s="28" t="s">
        <v>231</v>
      </c>
      <c r="E31" s="4" t="s">
        <v>232</v>
      </c>
      <c r="F31" s="4" t="s">
        <v>233</v>
      </c>
      <c r="G31" s="4" t="s">
        <v>234</v>
      </c>
      <c r="H31" s="4" t="s">
        <v>199</v>
      </c>
      <c r="I31" s="4" t="s">
        <v>223</v>
      </c>
      <c r="J31" s="4" t="s">
        <v>249</v>
      </c>
      <c r="K31" s="4" t="s">
        <v>204</v>
      </c>
      <c r="L31" s="4" t="s">
        <v>236</v>
      </c>
      <c r="M31" s="4" t="s">
        <v>237</v>
      </c>
      <c r="N31" s="4" t="s">
        <v>251</v>
      </c>
      <c r="O31" s="4" t="s">
        <v>238</v>
      </c>
      <c r="P31" s="4" t="s">
        <v>239</v>
      </c>
      <c r="Q31" s="4" t="s">
        <v>124</v>
      </c>
      <c r="R31" s="4" t="s">
        <v>253</v>
      </c>
      <c r="S31" s="4" t="s">
        <v>242</v>
      </c>
      <c r="T31" s="4" t="s">
        <v>254</v>
      </c>
      <c r="U31" s="4" t="s">
        <v>244</v>
      </c>
      <c r="V31" s="4" t="s">
        <v>255</v>
      </c>
      <c r="W31" s="4" t="s">
        <v>246</v>
      </c>
      <c r="Y31" s="4" t="s">
        <v>254</v>
      </c>
      <c r="Z31" s="40" t="s">
        <v>251</v>
      </c>
      <c r="AB31" s="3">
        <f t="shared" si="2"/>
        <v>0</v>
      </c>
      <c r="AC31" s="3">
        <f t="shared" si="3"/>
        <v>1</v>
      </c>
      <c r="AD31" s="3">
        <f t="shared" si="4"/>
        <v>1</v>
      </c>
      <c r="AE31" s="3">
        <f t="shared" si="5"/>
        <v>1</v>
      </c>
      <c r="AF31" s="3">
        <f t="shared" si="6"/>
        <v>1</v>
      </c>
      <c r="AG31" s="3">
        <f t="shared" si="7"/>
        <v>0</v>
      </c>
      <c r="AH31" s="3">
        <f t="shared" si="8"/>
        <v>0</v>
      </c>
      <c r="AI31" s="3">
        <f t="shared" si="9"/>
        <v>1</v>
      </c>
      <c r="AJ31" s="3">
        <f t="shared" si="10"/>
        <v>0</v>
      </c>
      <c r="AK31" s="3">
        <f t="shared" si="11"/>
        <v>0</v>
      </c>
      <c r="AL31" s="3">
        <f t="shared" si="12"/>
        <v>0</v>
      </c>
      <c r="AM31" s="3">
        <f t="shared" si="13"/>
        <v>1</v>
      </c>
      <c r="AN31" s="3">
        <f t="shared" si="14"/>
        <v>0</v>
      </c>
      <c r="AO31" s="3">
        <f t="shared" si="15"/>
        <v>1</v>
      </c>
      <c r="AP31" s="3">
        <f t="shared" si="16"/>
        <v>0</v>
      </c>
      <c r="AQ31" s="3">
        <f t="shared" si="17"/>
        <v>1</v>
      </c>
      <c r="AR31" s="3">
        <f t="shared" si="18"/>
        <v>1</v>
      </c>
      <c r="AS31" s="3">
        <f t="shared" si="19"/>
        <v>0</v>
      </c>
      <c r="AT31" s="3">
        <f t="shared" si="20"/>
        <v>0</v>
      </c>
      <c r="AU31" s="3">
        <f t="shared" si="21"/>
        <v>1</v>
      </c>
      <c r="AW31" s="3">
        <f t="shared" si="22"/>
        <v>1</v>
      </c>
      <c r="AX31" s="3" t="e">
        <f t="shared" si="23"/>
        <v>#N/A</v>
      </c>
    </row>
    <row r="32" spans="1:50" x14ac:dyDescent="0.25">
      <c r="A32" s="8" t="s">
        <v>87</v>
      </c>
      <c r="B32" s="4">
        <f t="shared" si="0"/>
        <v>10</v>
      </c>
      <c r="C32" s="5">
        <f t="shared" si="1"/>
        <v>1</v>
      </c>
      <c r="D32" s="28" t="s">
        <v>231</v>
      </c>
      <c r="E32" s="4" t="s">
        <v>247</v>
      </c>
      <c r="F32" s="4" t="s">
        <v>233</v>
      </c>
      <c r="G32" s="4" t="s">
        <v>234</v>
      </c>
      <c r="H32" s="4" t="s">
        <v>199</v>
      </c>
      <c r="I32" s="4" t="s">
        <v>248</v>
      </c>
      <c r="J32" s="4" t="s">
        <v>249</v>
      </c>
      <c r="K32" s="4" t="s">
        <v>235</v>
      </c>
      <c r="L32" s="4" t="s">
        <v>236</v>
      </c>
      <c r="M32" s="4" t="s">
        <v>250</v>
      </c>
      <c r="N32" s="4" t="s">
        <v>251</v>
      </c>
      <c r="O32" s="4" t="s">
        <v>238</v>
      </c>
      <c r="P32" s="4" t="s">
        <v>252</v>
      </c>
      <c r="Q32" s="4" t="s">
        <v>240</v>
      </c>
      <c r="R32" s="4" t="s">
        <v>253</v>
      </c>
      <c r="S32" s="4" t="s">
        <v>242</v>
      </c>
      <c r="T32" s="4" t="s">
        <v>243</v>
      </c>
      <c r="U32" s="4" t="s">
        <v>244</v>
      </c>
      <c r="V32" s="4" t="s">
        <v>245</v>
      </c>
      <c r="W32" s="4" t="s">
        <v>246</v>
      </c>
      <c r="Y32" s="40" t="s">
        <v>244</v>
      </c>
      <c r="Z32" s="4" t="s">
        <v>245</v>
      </c>
      <c r="AB32" s="3">
        <f t="shared" si="2"/>
        <v>0</v>
      </c>
      <c r="AC32" s="3">
        <f t="shared" si="3"/>
        <v>0</v>
      </c>
      <c r="AD32" s="3">
        <f t="shared" si="4"/>
        <v>1</v>
      </c>
      <c r="AE32" s="3">
        <f t="shared" si="5"/>
        <v>1</v>
      </c>
      <c r="AF32" s="3">
        <f t="shared" si="6"/>
        <v>1</v>
      </c>
      <c r="AG32" s="3">
        <f t="shared" si="7"/>
        <v>1</v>
      </c>
      <c r="AH32" s="3">
        <f t="shared" si="8"/>
        <v>0</v>
      </c>
      <c r="AI32" s="3">
        <f t="shared" si="9"/>
        <v>0</v>
      </c>
      <c r="AJ32" s="3">
        <f t="shared" si="10"/>
        <v>0</v>
      </c>
      <c r="AK32" s="3">
        <f t="shared" si="11"/>
        <v>1</v>
      </c>
      <c r="AL32" s="3">
        <f t="shared" si="12"/>
        <v>0</v>
      </c>
      <c r="AM32" s="3">
        <f t="shared" si="13"/>
        <v>1</v>
      </c>
      <c r="AN32" s="3">
        <f t="shared" si="14"/>
        <v>1</v>
      </c>
      <c r="AO32" s="3">
        <f t="shared" si="15"/>
        <v>0</v>
      </c>
      <c r="AP32" s="3">
        <f t="shared" si="16"/>
        <v>0</v>
      </c>
      <c r="AQ32" s="3">
        <f t="shared" si="17"/>
        <v>1</v>
      </c>
      <c r="AR32" s="3">
        <f t="shared" si="18"/>
        <v>0</v>
      </c>
      <c r="AS32" s="3">
        <f t="shared" si="19"/>
        <v>0</v>
      </c>
      <c r="AT32" s="3">
        <f t="shared" si="20"/>
        <v>1</v>
      </c>
      <c r="AU32" s="3">
        <f t="shared" si="21"/>
        <v>1</v>
      </c>
      <c r="AW32" s="3" t="e">
        <f t="shared" si="22"/>
        <v>#N/A</v>
      </c>
      <c r="AX32" s="3">
        <f t="shared" si="23"/>
        <v>1</v>
      </c>
    </row>
    <row r="33" spans="1:50" x14ac:dyDescent="0.25">
      <c r="A33" s="8" t="s">
        <v>78</v>
      </c>
      <c r="B33" s="4">
        <f t="shared" si="0"/>
        <v>9</v>
      </c>
      <c r="C33" s="5">
        <f t="shared" si="1"/>
        <v>1</v>
      </c>
      <c r="D33" s="28" t="s">
        <v>231</v>
      </c>
      <c r="E33" s="4" t="s">
        <v>247</v>
      </c>
      <c r="F33" s="4" t="s">
        <v>233</v>
      </c>
      <c r="G33" s="4" t="s">
        <v>234</v>
      </c>
      <c r="H33" s="4" t="s">
        <v>203</v>
      </c>
      <c r="I33" s="4" t="s">
        <v>248</v>
      </c>
      <c r="J33" s="4" t="s">
        <v>249</v>
      </c>
      <c r="K33" s="4" t="s">
        <v>235</v>
      </c>
      <c r="L33" s="4" t="s">
        <v>236</v>
      </c>
      <c r="M33" s="4" t="s">
        <v>250</v>
      </c>
      <c r="N33" s="4" t="s">
        <v>169</v>
      </c>
      <c r="O33" s="4" t="s">
        <v>238</v>
      </c>
      <c r="P33" s="4" t="s">
        <v>239</v>
      </c>
      <c r="Q33" s="4" t="s">
        <v>240</v>
      </c>
      <c r="R33" s="4" t="s">
        <v>253</v>
      </c>
      <c r="S33" s="4" t="s">
        <v>242</v>
      </c>
      <c r="T33" s="4" t="s">
        <v>254</v>
      </c>
      <c r="U33" s="4" t="s">
        <v>244</v>
      </c>
      <c r="V33" s="4" t="s">
        <v>245</v>
      </c>
      <c r="W33" s="4" t="s">
        <v>162</v>
      </c>
      <c r="Y33" s="4" t="s">
        <v>245</v>
      </c>
      <c r="Z33" s="40" t="s">
        <v>247</v>
      </c>
      <c r="AB33" s="3">
        <f t="shared" si="2"/>
        <v>0</v>
      </c>
      <c r="AC33" s="3">
        <f t="shared" si="3"/>
        <v>0</v>
      </c>
      <c r="AD33" s="3">
        <f t="shared" si="4"/>
        <v>1</v>
      </c>
      <c r="AE33" s="3">
        <f t="shared" si="5"/>
        <v>1</v>
      </c>
      <c r="AF33" s="3">
        <f t="shared" si="6"/>
        <v>0</v>
      </c>
      <c r="AG33" s="3">
        <f t="shared" si="7"/>
        <v>1</v>
      </c>
      <c r="AH33" s="3">
        <f t="shared" si="8"/>
        <v>0</v>
      </c>
      <c r="AI33" s="3">
        <f t="shared" si="9"/>
        <v>0</v>
      </c>
      <c r="AJ33" s="3">
        <f t="shared" si="10"/>
        <v>0</v>
      </c>
      <c r="AK33" s="3">
        <f t="shared" si="11"/>
        <v>1</v>
      </c>
      <c r="AL33" s="3">
        <f t="shared" si="12"/>
        <v>1</v>
      </c>
      <c r="AM33" s="3">
        <f t="shared" si="13"/>
        <v>1</v>
      </c>
      <c r="AN33" s="3">
        <f t="shared" si="14"/>
        <v>0</v>
      </c>
      <c r="AO33" s="3">
        <f t="shared" si="15"/>
        <v>0</v>
      </c>
      <c r="AP33" s="3">
        <f t="shared" si="16"/>
        <v>0</v>
      </c>
      <c r="AQ33" s="3">
        <f t="shared" si="17"/>
        <v>1</v>
      </c>
      <c r="AR33" s="3">
        <f t="shared" si="18"/>
        <v>1</v>
      </c>
      <c r="AS33" s="3">
        <f t="shared" si="19"/>
        <v>0</v>
      </c>
      <c r="AT33" s="3">
        <f t="shared" si="20"/>
        <v>1</v>
      </c>
      <c r="AU33" s="3">
        <f t="shared" si="21"/>
        <v>0</v>
      </c>
      <c r="AW33" s="3">
        <f t="shared" si="22"/>
        <v>1</v>
      </c>
      <c r="AX33" s="3" t="e">
        <f t="shared" si="23"/>
        <v>#N/A</v>
      </c>
    </row>
    <row r="34" spans="1:50" x14ac:dyDescent="0.25">
      <c r="A34" s="8" t="s">
        <v>68</v>
      </c>
      <c r="B34" s="4">
        <f t="shared" si="0"/>
        <v>13</v>
      </c>
      <c r="C34" s="5">
        <f t="shared" si="1"/>
        <v>0</v>
      </c>
      <c r="D34" s="28" t="s">
        <v>231</v>
      </c>
      <c r="E34" s="4" t="s">
        <v>232</v>
      </c>
      <c r="F34" s="4" t="s">
        <v>233</v>
      </c>
      <c r="G34" s="4" t="s">
        <v>234</v>
      </c>
      <c r="H34" s="4" t="s">
        <v>199</v>
      </c>
      <c r="I34" s="4" t="s">
        <v>248</v>
      </c>
      <c r="J34" s="4" t="s">
        <v>170</v>
      </c>
      <c r="K34" s="4" t="s">
        <v>235</v>
      </c>
      <c r="L34" s="4" t="s">
        <v>258</v>
      </c>
      <c r="M34" s="4" t="s">
        <v>250</v>
      </c>
      <c r="N34" s="4" t="s">
        <v>251</v>
      </c>
      <c r="O34" s="4" t="s">
        <v>238</v>
      </c>
      <c r="P34" s="4" t="s">
        <v>239</v>
      </c>
      <c r="Q34" s="4" t="s">
        <v>240</v>
      </c>
      <c r="R34" s="4" t="s">
        <v>241</v>
      </c>
      <c r="S34" s="4" t="s">
        <v>242</v>
      </c>
      <c r="T34" s="4" t="s">
        <v>243</v>
      </c>
      <c r="U34" s="4" t="s">
        <v>244</v>
      </c>
      <c r="V34" s="4" t="s">
        <v>245</v>
      </c>
      <c r="W34" s="4" t="s">
        <v>246</v>
      </c>
      <c r="Y34" s="40" t="s">
        <v>251</v>
      </c>
      <c r="Z34" s="40" t="s">
        <v>231</v>
      </c>
      <c r="AB34" s="3">
        <f t="shared" si="2"/>
        <v>0</v>
      </c>
      <c r="AC34" s="3">
        <f t="shared" si="3"/>
        <v>1</v>
      </c>
      <c r="AD34" s="3">
        <f t="shared" si="4"/>
        <v>1</v>
      </c>
      <c r="AE34" s="3">
        <f t="shared" si="5"/>
        <v>1</v>
      </c>
      <c r="AF34" s="3">
        <f t="shared" si="6"/>
        <v>1</v>
      </c>
      <c r="AG34" s="3">
        <f t="shared" si="7"/>
        <v>1</v>
      </c>
      <c r="AH34" s="3">
        <f t="shared" si="8"/>
        <v>1</v>
      </c>
      <c r="AI34" s="3">
        <f t="shared" si="9"/>
        <v>0</v>
      </c>
      <c r="AJ34" s="3">
        <f t="shared" si="10"/>
        <v>1</v>
      </c>
      <c r="AK34" s="3">
        <f t="shared" si="11"/>
        <v>1</v>
      </c>
      <c r="AL34" s="3">
        <f t="shared" si="12"/>
        <v>0</v>
      </c>
      <c r="AM34" s="3">
        <f t="shared" si="13"/>
        <v>1</v>
      </c>
      <c r="AN34" s="3">
        <f t="shared" si="14"/>
        <v>0</v>
      </c>
      <c r="AO34" s="3">
        <f t="shared" si="15"/>
        <v>0</v>
      </c>
      <c r="AP34" s="3">
        <f t="shared" si="16"/>
        <v>1</v>
      </c>
      <c r="AQ34" s="3">
        <f t="shared" si="17"/>
        <v>1</v>
      </c>
      <c r="AR34" s="3">
        <f t="shared" si="18"/>
        <v>0</v>
      </c>
      <c r="AS34" s="3">
        <f t="shared" si="19"/>
        <v>0</v>
      </c>
      <c r="AT34" s="3">
        <f t="shared" si="20"/>
        <v>1</v>
      </c>
      <c r="AU34" s="3">
        <f t="shared" si="21"/>
        <v>1</v>
      </c>
      <c r="AW34" s="3" t="e">
        <f t="shared" si="22"/>
        <v>#N/A</v>
      </c>
      <c r="AX34" s="3" t="e">
        <f t="shared" si="23"/>
        <v>#N/A</v>
      </c>
    </row>
    <row r="35" spans="1:50" x14ac:dyDescent="0.25">
      <c r="A35" s="8" t="s">
        <v>57</v>
      </c>
      <c r="B35" s="4">
        <f t="shared" si="0"/>
        <v>8</v>
      </c>
      <c r="C35" s="5">
        <f t="shared" si="1"/>
        <v>1</v>
      </c>
      <c r="D35" s="28" t="s">
        <v>231</v>
      </c>
      <c r="E35" s="4" t="s">
        <v>247</v>
      </c>
      <c r="F35" s="4" t="s">
        <v>257</v>
      </c>
      <c r="G35" s="4" t="s">
        <v>165</v>
      </c>
      <c r="H35" s="4" t="s">
        <v>203</v>
      </c>
      <c r="I35" s="4" t="s">
        <v>248</v>
      </c>
      <c r="J35" s="4" t="s">
        <v>170</v>
      </c>
      <c r="K35" s="4" t="s">
        <v>204</v>
      </c>
      <c r="L35" s="4" t="s">
        <v>236</v>
      </c>
      <c r="M35" s="4" t="s">
        <v>250</v>
      </c>
      <c r="N35" s="4" t="s">
        <v>169</v>
      </c>
      <c r="O35" s="4" t="s">
        <v>238</v>
      </c>
      <c r="P35" s="4" t="s">
        <v>239</v>
      </c>
      <c r="Q35" s="4" t="s">
        <v>240</v>
      </c>
      <c r="R35" s="4" t="s">
        <v>253</v>
      </c>
      <c r="S35" s="4" t="s">
        <v>174</v>
      </c>
      <c r="T35" s="4" t="s">
        <v>254</v>
      </c>
      <c r="U35" s="4" t="s">
        <v>244</v>
      </c>
      <c r="V35" s="4" t="s">
        <v>245</v>
      </c>
      <c r="W35" s="4" t="s">
        <v>162</v>
      </c>
      <c r="Y35" s="4" t="s">
        <v>254</v>
      </c>
      <c r="Z35" s="40" t="s">
        <v>257</v>
      </c>
      <c r="AB35" s="3">
        <f t="shared" si="2"/>
        <v>0</v>
      </c>
      <c r="AC35" s="3">
        <f t="shared" si="3"/>
        <v>0</v>
      </c>
      <c r="AD35" s="3">
        <f t="shared" si="4"/>
        <v>0</v>
      </c>
      <c r="AE35" s="3">
        <f t="shared" si="5"/>
        <v>0</v>
      </c>
      <c r="AF35" s="3">
        <f t="shared" si="6"/>
        <v>0</v>
      </c>
      <c r="AG35" s="3">
        <f t="shared" si="7"/>
        <v>1</v>
      </c>
      <c r="AH35" s="3">
        <f t="shared" si="8"/>
        <v>1</v>
      </c>
      <c r="AI35" s="3">
        <f t="shared" si="9"/>
        <v>1</v>
      </c>
      <c r="AJ35" s="3">
        <f t="shared" si="10"/>
        <v>0</v>
      </c>
      <c r="AK35" s="3">
        <f t="shared" si="11"/>
        <v>1</v>
      </c>
      <c r="AL35" s="3">
        <f t="shared" si="12"/>
        <v>1</v>
      </c>
      <c r="AM35" s="3">
        <f t="shared" si="13"/>
        <v>1</v>
      </c>
      <c r="AN35" s="3">
        <f t="shared" si="14"/>
        <v>0</v>
      </c>
      <c r="AO35" s="3">
        <f t="shared" si="15"/>
        <v>0</v>
      </c>
      <c r="AP35" s="3">
        <f t="shared" si="16"/>
        <v>0</v>
      </c>
      <c r="AQ35" s="3">
        <f t="shared" si="17"/>
        <v>0</v>
      </c>
      <c r="AR35" s="3">
        <f t="shared" si="18"/>
        <v>1</v>
      </c>
      <c r="AS35" s="3">
        <f t="shared" si="19"/>
        <v>0</v>
      </c>
      <c r="AT35" s="3">
        <f t="shared" si="20"/>
        <v>1</v>
      </c>
      <c r="AU35" s="3">
        <f t="shared" si="21"/>
        <v>0</v>
      </c>
      <c r="AW35" s="3">
        <f t="shared" si="22"/>
        <v>1</v>
      </c>
      <c r="AX35" s="3" t="e">
        <f t="shared" si="23"/>
        <v>#N/A</v>
      </c>
    </row>
    <row r="36" spans="1:50" x14ac:dyDescent="0.25">
      <c r="A36" s="8" t="s">
        <v>88</v>
      </c>
      <c r="B36" s="4">
        <f t="shared" si="0"/>
        <v>8</v>
      </c>
      <c r="C36" s="5">
        <f t="shared" si="1"/>
        <v>1</v>
      </c>
      <c r="D36" s="28" t="s">
        <v>231</v>
      </c>
      <c r="E36" s="4" t="s">
        <v>247</v>
      </c>
      <c r="F36" s="4" t="s">
        <v>233</v>
      </c>
      <c r="G36" s="4" t="s">
        <v>165</v>
      </c>
      <c r="H36" s="4" t="s">
        <v>199</v>
      </c>
      <c r="I36" s="4" t="s">
        <v>223</v>
      </c>
      <c r="J36" s="4" t="s">
        <v>249</v>
      </c>
      <c r="K36" s="4" t="s">
        <v>235</v>
      </c>
      <c r="L36" s="4" t="s">
        <v>236</v>
      </c>
      <c r="M36" s="4" t="s">
        <v>237</v>
      </c>
      <c r="N36" s="4" t="s">
        <v>251</v>
      </c>
      <c r="O36" s="4" t="s">
        <v>238</v>
      </c>
      <c r="P36" s="4" t="s">
        <v>252</v>
      </c>
      <c r="Q36" s="4" t="s">
        <v>240</v>
      </c>
      <c r="R36" s="4" t="s">
        <v>253</v>
      </c>
      <c r="S36" s="4" t="s">
        <v>242</v>
      </c>
      <c r="T36" s="4" t="s">
        <v>254</v>
      </c>
      <c r="U36" s="4" t="s">
        <v>244</v>
      </c>
      <c r="V36" s="4" t="s">
        <v>245</v>
      </c>
      <c r="W36" s="4" t="s">
        <v>246</v>
      </c>
      <c r="Y36" s="40" t="s">
        <v>253</v>
      </c>
      <c r="Z36" s="4" t="s">
        <v>233</v>
      </c>
      <c r="AB36" s="3">
        <f t="shared" si="2"/>
        <v>0</v>
      </c>
      <c r="AC36" s="3">
        <f t="shared" si="3"/>
        <v>0</v>
      </c>
      <c r="AD36" s="3">
        <f t="shared" si="4"/>
        <v>1</v>
      </c>
      <c r="AE36" s="3">
        <f t="shared" si="5"/>
        <v>0</v>
      </c>
      <c r="AF36" s="3">
        <f t="shared" si="6"/>
        <v>1</v>
      </c>
      <c r="AG36" s="3">
        <f t="shared" si="7"/>
        <v>0</v>
      </c>
      <c r="AH36" s="3">
        <f t="shared" si="8"/>
        <v>0</v>
      </c>
      <c r="AI36" s="3">
        <f t="shared" si="9"/>
        <v>0</v>
      </c>
      <c r="AJ36" s="3">
        <f t="shared" si="10"/>
        <v>0</v>
      </c>
      <c r="AK36" s="3">
        <f t="shared" si="11"/>
        <v>0</v>
      </c>
      <c r="AL36" s="3">
        <f t="shared" si="12"/>
        <v>0</v>
      </c>
      <c r="AM36" s="3">
        <f t="shared" si="13"/>
        <v>1</v>
      </c>
      <c r="AN36" s="3">
        <f t="shared" si="14"/>
        <v>1</v>
      </c>
      <c r="AO36" s="3">
        <f t="shared" si="15"/>
        <v>0</v>
      </c>
      <c r="AP36" s="3">
        <f t="shared" si="16"/>
        <v>0</v>
      </c>
      <c r="AQ36" s="3">
        <f t="shared" si="17"/>
        <v>1</v>
      </c>
      <c r="AR36" s="3">
        <f t="shared" si="18"/>
        <v>1</v>
      </c>
      <c r="AS36" s="3">
        <f t="shared" si="19"/>
        <v>0</v>
      </c>
      <c r="AT36" s="3">
        <f t="shared" si="20"/>
        <v>1</v>
      </c>
      <c r="AU36" s="3">
        <f t="shared" si="21"/>
        <v>1</v>
      </c>
      <c r="AW36" s="3" t="e">
        <f t="shared" si="22"/>
        <v>#N/A</v>
      </c>
      <c r="AX36" s="3">
        <f t="shared" si="23"/>
        <v>1</v>
      </c>
    </row>
    <row r="37" spans="1:50" x14ac:dyDescent="0.25">
      <c r="A37" s="8" t="s">
        <v>97</v>
      </c>
      <c r="B37" s="4">
        <f t="shared" si="0"/>
        <v>10</v>
      </c>
      <c r="C37" s="5">
        <f t="shared" si="1"/>
        <v>1</v>
      </c>
      <c r="D37" s="28" t="s">
        <v>231</v>
      </c>
      <c r="E37" s="4" t="s">
        <v>247</v>
      </c>
      <c r="F37" s="4" t="s">
        <v>233</v>
      </c>
      <c r="G37" s="4" t="s">
        <v>165</v>
      </c>
      <c r="H37" s="4" t="s">
        <v>199</v>
      </c>
      <c r="I37" s="4" t="s">
        <v>248</v>
      </c>
      <c r="J37" s="4" t="s">
        <v>170</v>
      </c>
      <c r="K37" s="4" t="s">
        <v>235</v>
      </c>
      <c r="L37" s="4" t="s">
        <v>236</v>
      </c>
      <c r="M37" s="4" t="s">
        <v>250</v>
      </c>
      <c r="N37" s="4" t="s">
        <v>169</v>
      </c>
      <c r="O37" s="4" t="s">
        <v>259</v>
      </c>
      <c r="P37" s="4" t="s">
        <v>252</v>
      </c>
      <c r="Q37" s="4" t="s">
        <v>240</v>
      </c>
      <c r="R37" s="4" t="s">
        <v>253</v>
      </c>
      <c r="S37" s="4" t="s">
        <v>242</v>
      </c>
      <c r="T37" s="4" t="s">
        <v>254</v>
      </c>
      <c r="U37" s="4" t="s">
        <v>244</v>
      </c>
      <c r="V37" s="4" t="s">
        <v>245</v>
      </c>
      <c r="W37" s="4" t="s">
        <v>162</v>
      </c>
      <c r="Y37" s="4" t="s">
        <v>245</v>
      </c>
      <c r="Z37" s="40" t="s">
        <v>247</v>
      </c>
      <c r="AB37" s="3">
        <f t="shared" si="2"/>
        <v>0</v>
      </c>
      <c r="AC37" s="3">
        <f t="shared" si="3"/>
        <v>0</v>
      </c>
      <c r="AD37" s="3">
        <f t="shared" si="4"/>
        <v>1</v>
      </c>
      <c r="AE37" s="3">
        <f t="shared" si="5"/>
        <v>0</v>
      </c>
      <c r="AF37" s="3">
        <f t="shared" si="6"/>
        <v>1</v>
      </c>
      <c r="AG37" s="3">
        <f t="shared" si="7"/>
        <v>1</v>
      </c>
      <c r="AH37" s="3">
        <f t="shared" si="8"/>
        <v>1</v>
      </c>
      <c r="AI37" s="3">
        <f t="shared" si="9"/>
        <v>0</v>
      </c>
      <c r="AJ37" s="3">
        <f t="shared" si="10"/>
        <v>0</v>
      </c>
      <c r="AK37" s="3">
        <f t="shared" si="11"/>
        <v>1</v>
      </c>
      <c r="AL37" s="3">
        <f t="shared" si="12"/>
        <v>1</v>
      </c>
      <c r="AM37" s="3">
        <f t="shared" si="13"/>
        <v>0</v>
      </c>
      <c r="AN37" s="3">
        <f t="shared" si="14"/>
        <v>1</v>
      </c>
      <c r="AO37" s="3">
        <f t="shared" si="15"/>
        <v>0</v>
      </c>
      <c r="AP37" s="3">
        <f t="shared" si="16"/>
        <v>0</v>
      </c>
      <c r="AQ37" s="3">
        <f t="shared" si="17"/>
        <v>1</v>
      </c>
      <c r="AR37" s="3">
        <f t="shared" si="18"/>
        <v>1</v>
      </c>
      <c r="AS37" s="3">
        <f t="shared" si="19"/>
        <v>0</v>
      </c>
      <c r="AT37" s="3">
        <f t="shared" si="20"/>
        <v>1</v>
      </c>
      <c r="AU37" s="3">
        <f t="shared" si="21"/>
        <v>0</v>
      </c>
      <c r="AW37" s="3">
        <f t="shared" si="22"/>
        <v>1</v>
      </c>
      <c r="AX37" s="3" t="e">
        <f t="shared" si="23"/>
        <v>#N/A</v>
      </c>
    </row>
    <row r="38" spans="1:50" x14ac:dyDescent="0.25">
      <c r="A38" s="8" t="s">
        <v>138</v>
      </c>
      <c r="B38" s="4">
        <f t="shared" si="0"/>
        <v>12</v>
      </c>
      <c r="C38" s="5">
        <f t="shared" si="1"/>
        <v>0</v>
      </c>
      <c r="D38" s="28" t="s">
        <v>176</v>
      </c>
      <c r="E38" s="4" t="s">
        <v>247</v>
      </c>
      <c r="F38" s="4" t="s">
        <v>233</v>
      </c>
      <c r="G38" s="4" t="s">
        <v>165</v>
      </c>
      <c r="H38" s="4" t="s">
        <v>199</v>
      </c>
      <c r="I38" s="4" t="s">
        <v>248</v>
      </c>
      <c r="J38" s="4" t="s">
        <v>249</v>
      </c>
      <c r="K38" s="4" t="s">
        <v>204</v>
      </c>
      <c r="L38" s="4" t="s">
        <v>236</v>
      </c>
      <c r="M38" s="4" t="s">
        <v>237</v>
      </c>
      <c r="N38" s="4" t="s">
        <v>169</v>
      </c>
      <c r="O38" s="4" t="s">
        <v>238</v>
      </c>
      <c r="P38" s="4" t="s">
        <v>252</v>
      </c>
      <c r="Q38" s="4" t="s">
        <v>124</v>
      </c>
      <c r="R38" s="4" t="s">
        <v>253</v>
      </c>
      <c r="S38" s="4" t="s">
        <v>242</v>
      </c>
      <c r="T38" s="4" t="s">
        <v>243</v>
      </c>
      <c r="U38" s="4" t="s">
        <v>244</v>
      </c>
      <c r="V38" s="4" t="s">
        <v>245</v>
      </c>
      <c r="W38" s="4" t="s">
        <v>246</v>
      </c>
      <c r="Y38" s="40" t="s">
        <v>244</v>
      </c>
      <c r="Z38" s="40" t="s">
        <v>243</v>
      </c>
      <c r="AB38" s="3">
        <f t="shared" si="2"/>
        <v>1</v>
      </c>
      <c r="AC38" s="3">
        <f t="shared" si="3"/>
        <v>0</v>
      </c>
      <c r="AD38" s="3">
        <f t="shared" si="4"/>
        <v>1</v>
      </c>
      <c r="AE38" s="3">
        <f t="shared" si="5"/>
        <v>0</v>
      </c>
      <c r="AF38" s="3">
        <f t="shared" si="6"/>
        <v>1</v>
      </c>
      <c r="AG38" s="3">
        <f t="shared" si="7"/>
        <v>1</v>
      </c>
      <c r="AH38" s="3">
        <f t="shared" si="8"/>
        <v>0</v>
      </c>
      <c r="AI38" s="3">
        <f t="shared" si="9"/>
        <v>1</v>
      </c>
      <c r="AJ38" s="3">
        <f t="shared" si="10"/>
        <v>0</v>
      </c>
      <c r="AK38" s="3">
        <f t="shared" si="11"/>
        <v>0</v>
      </c>
      <c r="AL38" s="3">
        <f t="shared" si="12"/>
        <v>1</v>
      </c>
      <c r="AM38" s="3">
        <f t="shared" si="13"/>
        <v>1</v>
      </c>
      <c r="AN38" s="3">
        <f t="shared" si="14"/>
        <v>1</v>
      </c>
      <c r="AO38" s="3">
        <f t="shared" si="15"/>
        <v>1</v>
      </c>
      <c r="AP38" s="3">
        <f t="shared" si="16"/>
        <v>0</v>
      </c>
      <c r="AQ38" s="3">
        <f t="shared" si="17"/>
        <v>1</v>
      </c>
      <c r="AR38" s="3">
        <f t="shared" si="18"/>
        <v>0</v>
      </c>
      <c r="AS38" s="3">
        <f t="shared" si="19"/>
        <v>0</v>
      </c>
      <c r="AT38" s="3">
        <f t="shared" si="20"/>
        <v>1</v>
      </c>
      <c r="AU38" s="3">
        <f t="shared" si="21"/>
        <v>1</v>
      </c>
      <c r="AW38" s="3" t="e">
        <f t="shared" si="22"/>
        <v>#N/A</v>
      </c>
      <c r="AX38" s="3" t="e">
        <f t="shared" si="23"/>
        <v>#N/A</v>
      </c>
    </row>
    <row r="39" spans="1:50" x14ac:dyDescent="0.25">
      <c r="A39" s="8" t="s">
        <v>59</v>
      </c>
      <c r="B39" s="4">
        <f t="shared" si="0"/>
        <v>10</v>
      </c>
      <c r="C39" s="5">
        <f t="shared" si="1"/>
        <v>1</v>
      </c>
      <c r="D39" s="28" t="s">
        <v>231</v>
      </c>
      <c r="E39" s="4" t="s">
        <v>247</v>
      </c>
      <c r="F39" s="4" t="s">
        <v>233</v>
      </c>
      <c r="G39" s="4" t="s">
        <v>234</v>
      </c>
      <c r="H39" s="4" t="s">
        <v>199</v>
      </c>
      <c r="I39" s="4" t="s">
        <v>248</v>
      </c>
      <c r="J39" s="4" t="s">
        <v>170</v>
      </c>
      <c r="K39" s="4" t="s">
        <v>235</v>
      </c>
      <c r="L39" s="4" t="s">
        <v>236</v>
      </c>
      <c r="M39" s="4" t="s">
        <v>250</v>
      </c>
      <c r="N39" s="4" t="s">
        <v>251</v>
      </c>
      <c r="O39" s="4" t="s">
        <v>238</v>
      </c>
      <c r="P39" s="4" t="s">
        <v>239</v>
      </c>
      <c r="Q39" s="4" t="s">
        <v>240</v>
      </c>
      <c r="R39" s="4" t="s">
        <v>253</v>
      </c>
      <c r="S39" s="4" t="s">
        <v>242</v>
      </c>
      <c r="T39" s="4" t="s">
        <v>254</v>
      </c>
      <c r="U39" s="4" t="s">
        <v>244</v>
      </c>
      <c r="V39" s="4" t="s">
        <v>245</v>
      </c>
      <c r="W39" s="4" t="s">
        <v>162</v>
      </c>
      <c r="Y39" s="40" t="s">
        <v>253</v>
      </c>
      <c r="Z39" s="4" t="s">
        <v>242</v>
      </c>
      <c r="AB39" s="3">
        <f t="shared" si="2"/>
        <v>0</v>
      </c>
      <c r="AC39" s="3">
        <f t="shared" si="3"/>
        <v>0</v>
      </c>
      <c r="AD39" s="3">
        <f t="shared" si="4"/>
        <v>1</v>
      </c>
      <c r="AE39" s="3">
        <f t="shared" si="5"/>
        <v>1</v>
      </c>
      <c r="AF39" s="3">
        <f t="shared" si="6"/>
        <v>1</v>
      </c>
      <c r="AG39" s="3">
        <f t="shared" si="7"/>
        <v>1</v>
      </c>
      <c r="AH39" s="3">
        <f t="shared" si="8"/>
        <v>1</v>
      </c>
      <c r="AI39" s="3">
        <f t="shared" si="9"/>
        <v>0</v>
      </c>
      <c r="AJ39" s="3">
        <f t="shared" si="10"/>
        <v>0</v>
      </c>
      <c r="AK39" s="3">
        <f t="shared" si="11"/>
        <v>1</v>
      </c>
      <c r="AL39" s="3">
        <f t="shared" si="12"/>
        <v>0</v>
      </c>
      <c r="AM39" s="3">
        <f t="shared" si="13"/>
        <v>1</v>
      </c>
      <c r="AN39" s="3">
        <f t="shared" si="14"/>
        <v>0</v>
      </c>
      <c r="AO39" s="3">
        <f t="shared" si="15"/>
        <v>0</v>
      </c>
      <c r="AP39" s="3">
        <f t="shared" si="16"/>
        <v>0</v>
      </c>
      <c r="AQ39" s="3">
        <f t="shared" si="17"/>
        <v>1</v>
      </c>
      <c r="AR39" s="3">
        <f t="shared" si="18"/>
        <v>1</v>
      </c>
      <c r="AS39" s="3">
        <f t="shared" si="19"/>
        <v>0</v>
      </c>
      <c r="AT39" s="3">
        <f t="shared" si="20"/>
        <v>1</v>
      </c>
      <c r="AU39" s="3">
        <f t="shared" si="21"/>
        <v>0</v>
      </c>
      <c r="AW39" s="3" t="e">
        <f t="shared" si="22"/>
        <v>#N/A</v>
      </c>
      <c r="AX39" s="3">
        <f t="shared" si="23"/>
        <v>1</v>
      </c>
    </row>
    <row r="40" spans="1:50" x14ac:dyDescent="0.25">
      <c r="A40" s="8" t="s">
        <v>77</v>
      </c>
      <c r="B40" s="4">
        <f t="shared" si="0"/>
        <v>13</v>
      </c>
      <c r="C40" s="5">
        <f t="shared" si="1"/>
        <v>2</v>
      </c>
      <c r="D40" s="28" t="s">
        <v>176</v>
      </c>
      <c r="E40" s="4" t="s">
        <v>247</v>
      </c>
      <c r="F40" s="4" t="s">
        <v>233</v>
      </c>
      <c r="G40" s="4" t="s">
        <v>165</v>
      </c>
      <c r="H40" s="4" t="s">
        <v>199</v>
      </c>
      <c r="I40" s="4" t="s">
        <v>248</v>
      </c>
      <c r="J40" s="4" t="s">
        <v>249</v>
      </c>
      <c r="K40" s="4" t="s">
        <v>235</v>
      </c>
      <c r="L40" s="4" t="s">
        <v>258</v>
      </c>
      <c r="M40" s="4" t="s">
        <v>250</v>
      </c>
      <c r="N40" s="4" t="s">
        <v>169</v>
      </c>
      <c r="O40" s="4" t="s">
        <v>259</v>
      </c>
      <c r="P40" s="4" t="s">
        <v>239</v>
      </c>
      <c r="Q40" s="4" t="s">
        <v>240</v>
      </c>
      <c r="R40" s="4" t="s">
        <v>241</v>
      </c>
      <c r="S40" s="4" t="s">
        <v>242</v>
      </c>
      <c r="T40" s="4" t="s">
        <v>254</v>
      </c>
      <c r="U40" s="4" t="s">
        <v>256</v>
      </c>
      <c r="V40" s="4" t="s">
        <v>245</v>
      </c>
      <c r="W40" s="4" t="s">
        <v>246</v>
      </c>
      <c r="Y40" s="4" t="s">
        <v>242</v>
      </c>
      <c r="Z40" s="4" t="s">
        <v>245</v>
      </c>
      <c r="AB40" s="3">
        <f t="shared" si="2"/>
        <v>1</v>
      </c>
      <c r="AC40" s="3">
        <f t="shared" si="3"/>
        <v>0</v>
      </c>
      <c r="AD40" s="3">
        <f t="shared" si="4"/>
        <v>1</v>
      </c>
      <c r="AE40" s="3">
        <f t="shared" si="5"/>
        <v>0</v>
      </c>
      <c r="AF40" s="3">
        <f t="shared" si="6"/>
        <v>1</v>
      </c>
      <c r="AG40" s="3">
        <f t="shared" si="7"/>
        <v>1</v>
      </c>
      <c r="AH40" s="3">
        <f t="shared" si="8"/>
        <v>0</v>
      </c>
      <c r="AI40" s="3">
        <f t="shared" si="9"/>
        <v>0</v>
      </c>
      <c r="AJ40" s="3">
        <f t="shared" si="10"/>
        <v>1</v>
      </c>
      <c r="AK40" s="3">
        <f t="shared" si="11"/>
        <v>1</v>
      </c>
      <c r="AL40" s="3">
        <f t="shared" si="12"/>
        <v>1</v>
      </c>
      <c r="AM40" s="3">
        <f t="shared" si="13"/>
        <v>0</v>
      </c>
      <c r="AN40" s="3">
        <f t="shared" si="14"/>
        <v>0</v>
      </c>
      <c r="AO40" s="3">
        <f t="shared" si="15"/>
        <v>0</v>
      </c>
      <c r="AP40" s="3">
        <f t="shared" si="16"/>
        <v>1</v>
      </c>
      <c r="AQ40" s="3">
        <f t="shared" si="17"/>
        <v>1</v>
      </c>
      <c r="AR40" s="3">
        <f t="shared" si="18"/>
        <v>1</v>
      </c>
      <c r="AS40" s="3">
        <f t="shared" si="19"/>
        <v>1</v>
      </c>
      <c r="AT40" s="3">
        <f t="shared" si="20"/>
        <v>1</v>
      </c>
      <c r="AU40" s="3">
        <f t="shared" si="21"/>
        <v>1</v>
      </c>
      <c r="AW40" s="3">
        <f t="shared" si="22"/>
        <v>1</v>
      </c>
      <c r="AX40" s="3">
        <f t="shared" si="23"/>
        <v>1</v>
      </c>
    </row>
    <row r="41" spans="1:50" ht="15.75" thickBot="1" x14ac:dyDescent="0.3">
      <c r="A41" s="29" t="s">
        <v>55</v>
      </c>
      <c r="B41" s="6">
        <f t="shared" si="0"/>
        <v>10</v>
      </c>
      <c r="C41" s="7">
        <f t="shared" si="1"/>
        <v>1</v>
      </c>
      <c r="D41" s="28" t="str">
        <f>IF(D51&gt;0.5, D47, D48)</f>
        <v>NEB (-9.5)</v>
      </c>
      <c r="E41" s="4" t="str">
        <f t="shared" ref="E41:W41" si="24">IF(E51&gt;0.5, E47, E48)</f>
        <v>OSU (-40.5)</v>
      </c>
      <c r="F41" s="4" t="str">
        <f t="shared" si="24"/>
        <v>CLEM (-20.5)</v>
      </c>
      <c r="G41" s="4" t="str">
        <f t="shared" si="24"/>
        <v>CIN (-3.5)</v>
      </c>
      <c r="H41" s="4" t="str">
        <f t="shared" si="24"/>
        <v>WVU (-2.5)</v>
      </c>
      <c r="I41" s="4" t="str">
        <f t="shared" si="24"/>
        <v>ISU (-20.5)</v>
      </c>
      <c r="J41" s="4" t="str">
        <f t="shared" si="24"/>
        <v>USC (-5.5)</v>
      </c>
      <c r="K41" s="4" t="str">
        <f t="shared" si="24"/>
        <v>LSU (-24.5)</v>
      </c>
      <c r="L41" s="4" t="str">
        <f t="shared" si="24"/>
        <v>ND (-28)</v>
      </c>
      <c r="M41" s="4" t="str">
        <f t="shared" si="24"/>
        <v>LOU (-10.5)</v>
      </c>
      <c r="N41" s="4" t="str">
        <f t="shared" si="24"/>
        <v>AUB (-3)</v>
      </c>
      <c r="O41" s="4" t="str">
        <f t="shared" si="24"/>
        <v>TTU (-3)</v>
      </c>
      <c r="P41" s="4" t="str">
        <f t="shared" si="24"/>
        <v>OKST</v>
      </c>
      <c r="Q41" s="4" t="str">
        <f t="shared" si="24"/>
        <v>MIZ (-20.5)</v>
      </c>
      <c r="R41" s="4" t="str">
        <f t="shared" si="24"/>
        <v>TCU (-2.5)</v>
      </c>
      <c r="S41" s="4" t="str">
        <f t="shared" si="24"/>
        <v>MIA (-16.5)</v>
      </c>
      <c r="T41" s="4" t="str">
        <f t="shared" si="24"/>
        <v>TENN (-7)</v>
      </c>
      <c r="U41" s="4" t="str">
        <f t="shared" si="24"/>
        <v>TAMU (-23)</v>
      </c>
      <c r="V41" s="4" t="str">
        <f t="shared" si="24"/>
        <v>TEX (-44.5)</v>
      </c>
      <c r="W41" s="4" t="str">
        <f t="shared" si="24"/>
        <v>COL (-2)</v>
      </c>
      <c r="Y41" s="4" t="s">
        <v>245</v>
      </c>
      <c r="Z41" s="40" t="s">
        <v>247</v>
      </c>
      <c r="AB41" s="3">
        <f t="shared" si="2"/>
        <v>0</v>
      </c>
      <c r="AC41" s="3">
        <f t="shared" si="3"/>
        <v>0</v>
      </c>
      <c r="AD41" s="3">
        <f t="shared" si="4"/>
        <v>1</v>
      </c>
      <c r="AE41" s="3">
        <f t="shared" si="5"/>
        <v>1</v>
      </c>
      <c r="AF41" s="3">
        <f t="shared" si="6"/>
        <v>1</v>
      </c>
      <c r="AG41" s="3">
        <f t="shared" si="7"/>
        <v>1</v>
      </c>
      <c r="AH41" s="3">
        <f t="shared" si="8"/>
        <v>0</v>
      </c>
      <c r="AI41" s="3">
        <f t="shared" si="9"/>
        <v>0</v>
      </c>
      <c r="AJ41" s="3">
        <f t="shared" si="10"/>
        <v>0</v>
      </c>
      <c r="AK41" s="3">
        <f t="shared" si="11"/>
        <v>1</v>
      </c>
      <c r="AL41" s="3">
        <f t="shared" si="12"/>
        <v>0</v>
      </c>
      <c r="AM41" s="3">
        <f t="shared" si="13"/>
        <v>1</v>
      </c>
      <c r="AN41" s="3">
        <f t="shared" si="14"/>
        <v>0</v>
      </c>
      <c r="AO41" s="3">
        <f t="shared" si="15"/>
        <v>0</v>
      </c>
      <c r="AP41" s="3">
        <f t="shared" si="16"/>
        <v>0</v>
      </c>
      <c r="AQ41" s="3">
        <f t="shared" si="17"/>
        <v>1</v>
      </c>
      <c r="AR41" s="3">
        <f t="shared" si="18"/>
        <v>1</v>
      </c>
      <c r="AS41" s="3">
        <f t="shared" si="19"/>
        <v>0</v>
      </c>
      <c r="AT41" s="3">
        <f t="shared" si="20"/>
        <v>1</v>
      </c>
      <c r="AU41" s="3">
        <f t="shared" si="21"/>
        <v>1</v>
      </c>
      <c r="AW41" s="3">
        <f t="shared" si="22"/>
        <v>1</v>
      </c>
      <c r="AX41" s="3" t="e">
        <f t="shared" si="23"/>
        <v>#N/A</v>
      </c>
    </row>
    <row r="42" spans="1:50" x14ac:dyDescent="0.25">
      <c r="A42" s="3" t="s">
        <v>225</v>
      </c>
    </row>
    <row r="43" spans="1:50" x14ac:dyDescent="0.25">
      <c r="D43" s="4" t="s">
        <v>176</v>
      </c>
      <c r="E43" s="4" t="s">
        <v>232</v>
      </c>
      <c r="F43" s="4" t="s">
        <v>233</v>
      </c>
      <c r="G43" s="4" t="s">
        <v>234</v>
      </c>
      <c r="H43" s="4" t="s">
        <v>199</v>
      </c>
      <c r="I43" s="4" t="s">
        <v>248</v>
      </c>
      <c r="J43" s="4" t="s">
        <v>170</v>
      </c>
      <c r="K43" s="4" t="s">
        <v>204</v>
      </c>
      <c r="L43" s="4" t="s">
        <v>258</v>
      </c>
      <c r="M43" s="4" t="s">
        <v>250</v>
      </c>
      <c r="N43" s="4" t="s">
        <v>169</v>
      </c>
      <c r="O43" s="4" t="s">
        <v>238</v>
      </c>
      <c r="P43" s="4" t="s">
        <v>252</v>
      </c>
      <c r="Q43" s="4" t="s">
        <v>124</v>
      </c>
      <c r="R43" s="4" t="s">
        <v>241</v>
      </c>
      <c r="S43" s="4" t="s">
        <v>242</v>
      </c>
      <c r="T43" s="4" t="s">
        <v>254</v>
      </c>
      <c r="U43" s="4" t="s">
        <v>256</v>
      </c>
      <c r="V43" s="4" t="s">
        <v>245</v>
      </c>
      <c r="W43" s="4" t="s">
        <v>246</v>
      </c>
    </row>
    <row r="44" spans="1:50" x14ac:dyDescent="0.25">
      <c r="A44"/>
      <c r="D44" s="3">
        <v>1</v>
      </c>
      <c r="E44" s="3">
        <v>1</v>
      </c>
      <c r="F44" s="3">
        <v>1</v>
      </c>
      <c r="G44" s="3">
        <v>1</v>
      </c>
      <c r="H44" s="3">
        <v>1</v>
      </c>
      <c r="I44" s="3">
        <v>1</v>
      </c>
      <c r="J44" s="3">
        <v>1</v>
      </c>
      <c r="K44" s="3">
        <v>1</v>
      </c>
      <c r="L44" s="3">
        <v>1</v>
      </c>
      <c r="M44" s="3">
        <v>1</v>
      </c>
      <c r="N44" s="3">
        <v>1</v>
      </c>
      <c r="O44" s="3">
        <v>1</v>
      </c>
      <c r="P44" s="3">
        <v>1</v>
      </c>
      <c r="Q44" s="3">
        <v>1</v>
      </c>
      <c r="R44" s="3">
        <v>1</v>
      </c>
      <c r="S44" s="3">
        <v>1</v>
      </c>
      <c r="T44" s="3">
        <v>1</v>
      </c>
      <c r="U44" s="3">
        <v>1</v>
      </c>
      <c r="V44" s="3">
        <v>1</v>
      </c>
      <c r="W44" s="3">
        <v>1</v>
      </c>
    </row>
    <row r="46" spans="1:50" s="35" customFormat="1" x14ac:dyDescent="0.25">
      <c r="A46" s="33" t="s">
        <v>91</v>
      </c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</row>
    <row r="47" spans="1:50" x14ac:dyDescent="0.25">
      <c r="A47" s="36" t="s">
        <v>92</v>
      </c>
      <c r="D47" s="3" t="s">
        <v>231</v>
      </c>
      <c r="E47" s="3" t="s">
        <v>247</v>
      </c>
      <c r="F47" s="3" t="s">
        <v>233</v>
      </c>
      <c r="G47" s="3" t="s">
        <v>234</v>
      </c>
      <c r="H47" s="3" t="s">
        <v>199</v>
      </c>
      <c r="I47" s="3" t="s">
        <v>248</v>
      </c>
      <c r="J47" s="3" t="s">
        <v>249</v>
      </c>
      <c r="K47" s="3" t="s">
        <v>235</v>
      </c>
      <c r="L47" s="3" t="s">
        <v>236</v>
      </c>
      <c r="M47" s="3" t="s">
        <v>250</v>
      </c>
      <c r="N47" s="3" t="s">
        <v>251</v>
      </c>
      <c r="O47" s="3" t="s">
        <v>238</v>
      </c>
      <c r="P47" s="3" t="s">
        <v>252</v>
      </c>
      <c r="Q47" s="3" t="s">
        <v>240</v>
      </c>
      <c r="R47" s="3" t="s">
        <v>253</v>
      </c>
      <c r="S47" s="3" t="s">
        <v>242</v>
      </c>
      <c r="T47" s="3" t="s">
        <v>254</v>
      </c>
      <c r="U47" s="3" t="s">
        <v>244</v>
      </c>
      <c r="V47" s="3" t="s">
        <v>245</v>
      </c>
      <c r="W47" s="3" t="s">
        <v>246</v>
      </c>
      <c r="AV47"/>
      <c r="AW47"/>
      <c r="AX47"/>
    </row>
    <row r="48" spans="1:50" x14ac:dyDescent="0.25">
      <c r="A48" s="36" t="s">
        <v>93</v>
      </c>
      <c r="D48" s="3" t="s">
        <v>176</v>
      </c>
      <c r="E48" s="3" t="s">
        <v>232</v>
      </c>
      <c r="F48" s="3" t="s">
        <v>257</v>
      </c>
      <c r="G48" s="3" t="s">
        <v>165</v>
      </c>
      <c r="H48" s="3" t="s">
        <v>203</v>
      </c>
      <c r="I48" s="3" t="s">
        <v>223</v>
      </c>
      <c r="J48" s="3" t="s">
        <v>170</v>
      </c>
      <c r="K48" s="3" t="s">
        <v>204</v>
      </c>
      <c r="L48" s="3" t="s">
        <v>258</v>
      </c>
      <c r="M48" s="3" t="s">
        <v>237</v>
      </c>
      <c r="N48" s="3" t="s">
        <v>169</v>
      </c>
      <c r="O48" s="3" t="s">
        <v>259</v>
      </c>
      <c r="P48" s="3" t="s">
        <v>239</v>
      </c>
      <c r="Q48" s="3" t="s">
        <v>124</v>
      </c>
      <c r="R48" s="3" t="s">
        <v>241</v>
      </c>
      <c r="S48" s="3" t="s">
        <v>174</v>
      </c>
      <c r="T48" s="3" t="s">
        <v>243</v>
      </c>
      <c r="U48" s="3" t="s">
        <v>256</v>
      </c>
      <c r="V48" s="3" t="s">
        <v>255</v>
      </c>
      <c r="W48" s="3" t="s">
        <v>162</v>
      </c>
      <c r="AV48"/>
      <c r="AW48"/>
      <c r="AX48"/>
    </row>
    <row r="49" spans="1:50" x14ac:dyDescent="0.25">
      <c r="A49" s="36" t="s">
        <v>94</v>
      </c>
      <c r="D49" s="3">
        <f t="shared" ref="D49:W49" si="25">COUNTIF(D3:D40,D47)</f>
        <v>23</v>
      </c>
      <c r="E49" s="3">
        <f t="shared" si="25"/>
        <v>29</v>
      </c>
      <c r="F49" s="3">
        <f t="shared" si="25"/>
        <v>28</v>
      </c>
      <c r="G49" s="3">
        <f t="shared" si="25"/>
        <v>28</v>
      </c>
      <c r="H49" s="3">
        <f t="shared" si="25"/>
        <v>26</v>
      </c>
      <c r="I49" s="3">
        <f t="shared" si="25"/>
        <v>27</v>
      </c>
      <c r="J49" s="3">
        <f t="shared" si="25"/>
        <v>26</v>
      </c>
      <c r="K49" s="3">
        <f t="shared" si="25"/>
        <v>26</v>
      </c>
      <c r="L49" s="3">
        <f t="shared" si="25"/>
        <v>32</v>
      </c>
      <c r="M49" s="3">
        <f t="shared" si="25"/>
        <v>26</v>
      </c>
      <c r="N49" s="3">
        <f t="shared" si="25"/>
        <v>25</v>
      </c>
      <c r="O49" s="3">
        <f t="shared" si="25"/>
        <v>31</v>
      </c>
      <c r="P49" s="3">
        <f t="shared" si="25"/>
        <v>18</v>
      </c>
      <c r="Q49" s="3">
        <f t="shared" si="25"/>
        <v>31</v>
      </c>
      <c r="R49" s="3">
        <f t="shared" si="25"/>
        <v>33</v>
      </c>
      <c r="S49" s="3">
        <f t="shared" si="25"/>
        <v>34</v>
      </c>
      <c r="T49" s="3">
        <f t="shared" si="25"/>
        <v>26</v>
      </c>
      <c r="U49" s="3">
        <f t="shared" si="25"/>
        <v>26</v>
      </c>
      <c r="V49" s="3">
        <f t="shared" si="25"/>
        <v>30</v>
      </c>
      <c r="W49" s="3">
        <f t="shared" si="25"/>
        <v>27</v>
      </c>
      <c r="AV49"/>
      <c r="AW49"/>
      <c r="AX49"/>
    </row>
    <row r="50" spans="1:50" x14ac:dyDescent="0.25">
      <c r="A50" s="36" t="s">
        <v>95</v>
      </c>
      <c r="D50" s="3">
        <f t="shared" ref="D50:W50" si="26">COUNTIF(D3:D40,D48)</f>
        <v>15</v>
      </c>
      <c r="E50" s="3">
        <f t="shared" si="26"/>
        <v>9</v>
      </c>
      <c r="F50" s="3">
        <f t="shared" si="26"/>
        <v>10</v>
      </c>
      <c r="G50" s="3">
        <f t="shared" si="26"/>
        <v>10</v>
      </c>
      <c r="H50" s="3">
        <f t="shared" si="26"/>
        <v>12</v>
      </c>
      <c r="I50" s="3">
        <f t="shared" si="26"/>
        <v>11</v>
      </c>
      <c r="J50" s="3">
        <f t="shared" si="26"/>
        <v>12</v>
      </c>
      <c r="K50" s="3">
        <f t="shared" si="26"/>
        <v>12</v>
      </c>
      <c r="L50" s="3">
        <f t="shared" si="26"/>
        <v>6</v>
      </c>
      <c r="M50" s="3">
        <f t="shared" si="26"/>
        <v>12</v>
      </c>
      <c r="N50" s="3">
        <f t="shared" si="26"/>
        <v>13</v>
      </c>
      <c r="O50" s="3">
        <f t="shared" si="26"/>
        <v>7</v>
      </c>
      <c r="P50" s="3">
        <f t="shared" si="26"/>
        <v>20</v>
      </c>
      <c r="Q50" s="3">
        <f t="shared" si="26"/>
        <v>7</v>
      </c>
      <c r="R50" s="3">
        <f t="shared" si="26"/>
        <v>5</v>
      </c>
      <c r="S50" s="3">
        <f t="shared" si="26"/>
        <v>4</v>
      </c>
      <c r="T50" s="3">
        <f t="shared" si="26"/>
        <v>12</v>
      </c>
      <c r="U50" s="3">
        <f t="shared" si="26"/>
        <v>12</v>
      </c>
      <c r="V50" s="3">
        <f t="shared" si="26"/>
        <v>8</v>
      </c>
      <c r="W50" s="3">
        <f t="shared" si="26"/>
        <v>11</v>
      </c>
      <c r="AV50"/>
      <c r="AW50"/>
      <c r="AX50"/>
    </row>
    <row r="51" spans="1:50" x14ac:dyDescent="0.25">
      <c r="A51" s="36" t="s">
        <v>96</v>
      </c>
      <c r="D51" s="37">
        <f>D49/SUM(D49:D50)</f>
        <v>0.60526315789473684</v>
      </c>
      <c r="E51" s="37">
        <f t="shared" ref="E51:W51" si="27">E49/SUM(E49:E50)</f>
        <v>0.76315789473684215</v>
      </c>
      <c r="F51" s="37">
        <f t="shared" si="27"/>
        <v>0.73684210526315785</v>
      </c>
      <c r="G51" s="37">
        <f t="shared" si="27"/>
        <v>0.73684210526315785</v>
      </c>
      <c r="H51" s="37">
        <f t="shared" si="27"/>
        <v>0.68421052631578949</v>
      </c>
      <c r="I51" s="37">
        <f t="shared" si="27"/>
        <v>0.71052631578947367</v>
      </c>
      <c r="J51" s="37">
        <f t="shared" si="27"/>
        <v>0.68421052631578949</v>
      </c>
      <c r="K51" s="37">
        <f t="shared" si="27"/>
        <v>0.68421052631578949</v>
      </c>
      <c r="L51" s="37">
        <f t="shared" si="27"/>
        <v>0.84210526315789469</v>
      </c>
      <c r="M51" s="37">
        <f t="shared" si="27"/>
        <v>0.68421052631578949</v>
      </c>
      <c r="N51" s="37">
        <f t="shared" si="27"/>
        <v>0.65789473684210531</v>
      </c>
      <c r="O51" s="37">
        <f t="shared" si="27"/>
        <v>0.81578947368421051</v>
      </c>
      <c r="P51" s="37">
        <f t="shared" si="27"/>
        <v>0.47368421052631576</v>
      </c>
      <c r="Q51" s="37">
        <f t="shared" si="27"/>
        <v>0.81578947368421051</v>
      </c>
      <c r="R51" s="37">
        <f t="shared" si="27"/>
        <v>0.86842105263157898</v>
      </c>
      <c r="S51" s="37">
        <f t="shared" si="27"/>
        <v>0.89473684210526316</v>
      </c>
      <c r="T51" s="37">
        <f t="shared" si="27"/>
        <v>0.68421052631578949</v>
      </c>
      <c r="U51" s="37">
        <f t="shared" si="27"/>
        <v>0.68421052631578949</v>
      </c>
      <c r="V51" s="37">
        <f t="shared" si="27"/>
        <v>0.78947368421052633</v>
      </c>
      <c r="W51" s="37">
        <f t="shared" si="27"/>
        <v>0.71052631578947367</v>
      </c>
      <c r="AV51"/>
      <c r="AW51"/>
      <c r="AX51"/>
    </row>
    <row r="52" spans="1:50" x14ac:dyDescent="0.25">
      <c r="AV52"/>
      <c r="AW52"/>
      <c r="AX52"/>
    </row>
    <row r="53" spans="1:50" s="35" customFormat="1" x14ac:dyDescent="0.25">
      <c r="A53" s="33" t="s">
        <v>36</v>
      </c>
      <c r="B53" s="34">
        <f>COUNTIF(D43:W43,"*(-*")</f>
        <v>11</v>
      </c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</row>
  </sheetData>
  <conditionalFormatting sqref="D3:D41">
    <cfRule type="cellIs" dxfId="245" priority="182" operator="notEqual">
      <formula>$D$43</formula>
    </cfRule>
  </conditionalFormatting>
  <conditionalFormatting sqref="E3:E41">
    <cfRule type="cellIs" dxfId="244" priority="184" operator="notEqual">
      <formula>$E$43</formula>
    </cfRule>
  </conditionalFormatting>
  <conditionalFormatting sqref="F3:F41">
    <cfRule type="cellIs" dxfId="243" priority="186" operator="notEqual">
      <formula>$F$43</formula>
    </cfRule>
  </conditionalFormatting>
  <conditionalFormatting sqref="G3:G41">
    <cfRule type="cellIs" dxfId="242" priority="188" operator="notEqual">
      <formula>$G$43</formula>
    </cfRule>
  </conditionalFormatting>
  <conditionalFormatting sqref="H3:H41">
    <cfRule type="cellIs" dxfId="241" priority="190" operator="notEqual">
      <formula>$H$43</formula>
    </cfRule>
  </conditionalFormatting>
  <conditionalFormatting sqref="I3:I41">
    <cfRule type="cellIs" dxfId="240" priority="192" operator="notEqual">
      <formula>$I$43</formula>
    </cfRule>
  </conditionalFormatting>
  <conditionalFormatting sqref="J3:J41">
    <cfRule type="cellIs" dxfId="239" priority="194" operator="notEqual">
      <formula>$J$43</formula>
    </cfRule>
  </conditionalFormatting>
  <conditionalFormatting sqref="K3:K41">
    <cfRule type="cellIs" dxfId="238" priority="196" operator="notEqual">
      <formula>$K$43</formula>
    </cfRule>
  </conditionalFormatting>
  <conditionalFormatting sqref="L3:L41">
    <cfRule type="cellIs" dxfId="237" priority="198" operator="notEqual">
      <formula>$L$43</formula>
    </cfRule>
  </conditionalFormatting>
  <conditionalFormatting sqref="M3:M41">
    <cfRule type="cellIs" dxfId="236" priority="200" operator="notEqual">
      <formula>$M$43</formula>
    </cfRule>
  </conditionalFormatting>
  <conditionalFormatting sqref="N3:N41">
    <cfRule type="cellIs" dxfId="235" priority="202" operator="notEqual">
      <formula>$N$43</formula>
    </cfRule>
  </conditionalFormatting>
  <conditionalFormatting sqref="O3:O41">
    <cfRule type="cellIs" dxfId="234" priority="204" operator="notEqual">
      <formula>$O$43</formula>
    </cfRule>
  </conditionalFormatting>
  <conditionalFormatting sqref="P3:P41">
    <cfRule type="cellIs" dxfId="233" priority="206" operator="notEqual">
      <formula>$P$43</formula>
    </cfRule>
  </conditionalFormatting>
  <conditionalFormatting sqref="Q3:Q41">
    <cfRule type="cellIs" dxfId="232" priority="208" operator="notEqual">
      <formula>$Q$43</formula>
    </cfRule>
  </conditionalFormatting>
  <conditionalFormatting sqref="R3:R41">
    <cfRule type="cellIs" dxfId="231" priority="210" operator="notEqual">
      <formula>$R$43</formula>
    </cfRule>
  </conditionalFormatting>
  <conditionalFormatting sqref="S3:S41">
    <cfRule type="cellIs" dxfId="230" priority="212" operator="notEqual">
      <formula>$S$43</formula>
    </cfRule>
  </conditionalFormatting>
  <conditionalFormatting sqref="T3:T41">
    <cfRule type="cellIs" dxfId="229" priority="214" operator="notEqual">
      <formula>$T$43</formula>
    </cfRule>
  </conditionalFormatting>
  <conditionalFormatting sqref="U3:U41">
    <cfRule type="cellIs" dxfId="228" priority="216" operator="notEqual">
      <formula>$U$43</formula>
    </cfRule>
  </conditionalFormatting>
  <conditionalFormatting sqref="V3:V41">
    <cfRule type="cellIs" dxfId="227" priority="218" operator="notEqual">
      <formula>$V$43</formula>
    </cfRule>
  </conditionalFormatting>
  <conditionalFormatting sqref="W3:W41">
    <cfRule type="cellIs" dxfId="226" priority="220" operator="notEqual">
      <formula>$W$43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53"/>
  <sheetViews>
    <sheetView zoomScaleNormal="100" workbookViewId="0">
      <selection activeCell="F1" sqref="F1"/>
    </sheetView>
  </sheetViews>
  <sheetFormatPr defaultColWidth="8.85546875" defaultRowHeight="15" x14ac:dyDescent="0.25"/>
  <cols>
    <col min="1" max="1" width="19.7109375" style="1" customWidth="1"/>
    <col min="2" max="2" width="7.42578125" style="3" bestFit="1" customWidth="1"/>
    <col min="3" max="3" width="5.85546875" style="3" customWidth="1"/>
    <col min="4" max="4" width="9.140625" style="3" bestFit="1" customWidth="1"/>
    <col min="5" max="5" width="11.42578125" style="3" bestFit="1" customWidth="1"/>
    <col min="6" max="6" width="9.28515625" style="3" bestFit="1" customWidth="1"/>
    <col min="7" max="7" width="8" style="3" bestFit="1" customWidth="1"/>
    <col min="8" max="9" width="10.42578125" style="3" bestFit="1" customWidth="1"/>
    <col min="10" max="11" width="8.85546875" style="3" bestFit="1" customWidth="1"/>
    <col min="12" max="12" width="11.42578125" style="3" bestFit="1" customWidth="1"/>
    <col min="13" max="13" width="7" style="3" bestFit="1" customWidth="1"/>
    <col min="14" max="14" width="10.28515625" style="3" bestFit="1" customWidth="1"/>
    <col min="15" max="15" width="9.28515625" style="3" bestFit="1" customWidth="1"/>
    <col min="16" max="16" width="11.85546875" style="3" bestFit="1" customWidth="1"/>
    <col min="17" max="18" width="10" style="3" bestFit="1" customWidth="1"/>
    <col min="19" max="19" width="10.42578125" style="3" bestFit="1" customWidth="1"/>
    <col min="20" max="20" width="8.7109375" style="3" bestFit="1" customWidth="1"/>
    <col min="21" max="21" width="7.85546875" style="3" bestFit="1" customWidth="1"/>
    <col min="22" max="22" width="9.42578125" style="3" bestFit="1" customWidth="1"/>
    <col min="23" max="23" width="12" style="3" bestFit="1" customWidth="1"/>
    <col min="24" max="24" width="2.7109375" style="3" customWidth="1"/>
    <col min="25" max="26" width="12" style="3" bestFit="1" customWidth="1"/>
    <col min="27" max="27" width="2.7109375" style="3" customWidth="1"/>
    <col min="28" max="42" width="2" style="3" bestFit="1" customWidth="1"/>
    <col min="43" max="44" width="2" style="3" customWidth="1"/>
    <col min="45" max="45" width="4.140625" style="3" bestFit="1" customWidth="1"/>
    <col min="46" max="47" width="2" style="3" customWidth="1"/>
    <col min="48" max="48" width="2.7109375" style="3" customWidth="1"/>
    <col min="49" max="50" width="5.42578125" style="3" bestFit="1" customWidth="1"/>
  </cols>
  <sheetData>
    <row r="1" spans="1:50" ht="15.75" x14ac:dyDescent="0.25">
      <c r="A1" s="24" t="s">
        <v>230</v>
      </c>
      <c r="B1" s="25"/>
    </row>
    <row r="2" spans="1:50" ht="15.75" thickBot="1" x14ac:dyDescent="0.3">
      <c r="A2" s="2"/>
      <c r="B2" s="2" t="s">
        <v>0</v>
      </c>
      <c r="C2" s="2" t="s">
        <v>1</v>
      </c>
      <c r="Y2" s="2" t="s">
        <v>1</v>
      </c>
    </row>
    <row r="3" spans="1:50" x14ac:dyDescent="0.25">
      <c r="A3" s="23" t="s">
        <v>73</v>
      </c>
      <c r="B3" s="26">
        <f t="shared" ref="B3:B41" si="0">SUM(AB3:AU3)</f>
        <v>11.5</v>
      </c>
      <c r="C3" s="27">
        <f t="shared" ref="C3:C11" si="1">COUNT(AW3:AX3)</f>
        <v>1</v>
      </c>
      <c r="D3" s="28" t="s">
        <v>262</v>
      </c>
      <c r="E3" s="4" t="s">
        <v>263</v>
      </c>
      <c r="F3" s="4" t="s">
        <v>264</v>
      </c>
      <c r="G3" s="4" t="s">
        <v>265</v>
      </c>
      <c r="H3" s="4" t="s">
        <v>266</v>
      </c>
      <c r="I3" s="4" t="s">
        <v>267</v>
      </c>
      <c r="J3" s="4" t="s">
        <v>268</v>
      </c>
      <c r="K3" s="4" t="s">
        <v>269</v>
      </c>
      <c r="L3" s="4" t="s">
        <v>197</v>
      </c>
      <c r="M3" s="4" t="s">
        <v>270</v>
      </c>
      <c r="N3" s="4" t="s">
        <v>271</v>
      </c>
      <c r="O3" s="4" t="s">
        <v>272</v>
      </c>
      <c r="P3" s="4" t="s">
        <v>122</v>
      </c>
      <c r="Q3" s="4" t="s">
        <v>165</v>
      </c>
      <c r="R3" s="4" t="s">
        <v>273</v>
      </c>
      <c r="S3" s="4" t="s">
        <v>176</v>
      </c>
      <c r="T3" s="4" t="s">
        <v>274</v>
      </c>
      <c r="U3" s="38" t="s">
        <v>275</v>
      </c>
      <c r="V3" s="4" t="s">
        <v>276</v>
      </c>
      <c r="W3" s="4" t="s">
        <v>277</v>
      </c>
      <c r="Y3" s="4" t="s">
        <v>274</v>
      </c>
      <c r="Z3" s="40" t="s">
        <v>277</v>
      </c>
      <c r="AB3" s="3">
        <f t="shared" ref="AB3:AB41" si="2">IF(D3=$D$43,1,0)</f>
        <v>0</v>
      </c>
      <c r="AC3" s="3">
        <f t="shared" ref="AC3:AC41" si="3">IF(E3=$E$43,1,0)</f>
        <v>1</v>
      </c>
      <c r="AD3" s="3">
        <f t="shared" ref="AD3:AD41" si="4">IF(F3=$F$43,1,0)</f>
        <v>0</v>
      </c>
      <c r="AE3" s="3">
        <f t="shared" ref="AE3:AE41" si="5">IF(G3=$G$43,1,0)</f>
        <v>1</v>
      </c>
      <c r="AF3" s="3">
        <f t="shared" ref="AF3:AF41" si="6">IF(H3=$H$43,1,0)</f>
        <v>1</v>
      </c>
      <c r="AG3" s="3">
        <f t="shared" ref="AG3:AG41" si="7">IF(I3=$I$43,1,0)</f>
        <v>1</v>
      </c>
      <c r="AH3" s="3">
        <f t="shared" ref="AH3:AH41" si="8">IF(J3=$J$43,1,0)</f>
        <v>1</v>
      </c>
      <c r="AI3" s="3">
        <f t="shared" ref="AI3:AI41" si="9">IF(K3=$K$43,1,0)</f>
        <v>1</v>
      </c>
      <c r="AJ3" s="3">
        <f t="shared" ref="AJ3:AJ41" si="10">IF(L3=$L$43,1,0)</f>
        <v>1</v>
      </c>
      <c r="AK3" s="3">
        <f t="shared" ref="AK3:AK41" si="11">IF(M3=$M$43,1,0)</f>
        <v>0</v>
      </c>
      <c r="AL3" s="3">
        <f t="shared" ref="AL3:AL41" si="12">IF(N3=$N$43,1,0)</f>
        <v>1</v>
      </c>
      <c r="AM3" s="3">
        <f t="shared" ref="AM3:AM41" si="13">IF(O3=$O$43,1,0)</f>
        <v>0</v>
      </c>
      <c r="AN3" s="3">
        <f t="shared" ref="AN3:AN41" si="14">IF(P3=$P$43,1,0)</f>
        <v>0</v>
      </c>
      <c r="AO3" s="3">
        <f t="shared" ref="AO3:AO41" si="15">IF(Q3=$Q$43,1,0)</f>
        <v>0</v>
      </c>
      <c r="AP3" s="3">
        <f t="shared" ref="AP3:AP41" si="16">IF(R3=$R$43,1,0)</f>
        <v>0</v>
      </c>
      <c r="AQ3" s="3">
        <f t="shared" ref="AQ3:AQ41" si="17">IF(S3=$S$43,1,0)</f>
        <v>1</v>
      </c>
      <c r="AR3" s="3">
        <f t="shared" ref="AR3:AR41" si="18">IF(T3=$T$43,1,0)</f>
        <v>1</v>
      </c>
      <c r="AS3" s="39">
        <v>0.5</v>
      </c>
      <c r="AT3" s="3">
        <f t="shared" ref="AT3:AT41" si="19">IF(V3=$V$43,1,0)</f>
        <v>1</v>
      </c>
      <c r="AU3" s="3">
        <f t="shared" ref="AU3:AU41" si="20">IF(W3=$W$43,1,0)</f>
        <v>0</v>
      </c>
      <c r="AW3" s="3">
        <f t="shared" ref="AW3:AW11" si="21">HLOOKUP(Y3,$D$43:$W$44,2,FALSE)</f>
        <v>1</v>
      </c>
      <c r="AX3" s="3" t="e">
        <f t="shared" ref="AX3:AX11" si="22">HLOOKUP(Z3,$D$43:$W$44,2,FALSE)</f>
        <v>#N/A</v>
      </c>
    </row>
    <row r="4" spans="1:50" x14ac:dyDescent="0.25">
      <c r="A4" s="8" t="s">
        <v>61</v>
      </c>
      <c r="B4" s="4">
        <f t="shared" si="0"/>
        <v>10.5</v>
      </c>
      <c r="C4" s="5">
        <f t="shared" si="1"/>
        <v>2</v>
      </c>
      <c r="D4" s="28" t="s">
        <v>262</v>
      </c>
      <c r="E4" s="4" t="s">
        <v>278</v>
      </c>
      <c r="F4" s="4" t="s">
        <v>264</v>
      </c>
      <c r="G4" s="4" t="s">
        <v>265</v>
      </c>
      <c r="H4" s="4" t="s">
        <v>266</v>
      </c>
      <c r="I4" s="4" t="s">
        <v>267</v>
      </c>
      <c r="J4" s="4" t="s">
        <v>268</v>
      </c>
      <c r="K4" s="4" t="s">
        <v>279</v>
      </c>
      <c r="L4" s="4" t="s">
        <v>197</v>
      </c>
      <c r="M4" s="4" t="s">
        <v>270</v>
      </c>
      <c r="N4" s="4" t="s">
        <v>280</v>
      </c>
      <c r="O4" s="4" t="s">
        <v>281</v>
      </c>
      <c r="P4" s="4" t="s">
        <v>282</v>
      </c>
      <c r="Q4" s="4" t="s">
        <v>283</v>
      </c>
      <c r="R4" s="4" t="s">
        <v>273</v>
      </c>
      <c r="S4" s="4" t="s">
        <v>284</v>
      </c>
      <c r="T4" s="4" t="s">
        <v>274</v>
      </c>
      <c r="U4" s="38" t="s">
        <v>238</v>
      </c>
      <c r="V4" s="4" t="s">
        <v>276</v>
      </c>
      <c r="W4" s="4" t="s">
        <v>277</v>
      </c>
      <c r="Y4" s="4" t="s">
        <v>283</v>
      </c>
      <c r="Z4" s="4" t="s">
        <v>265</v>
      </c>
      <c r="AB4" s="3">
        <f t="shared" si="2"/>
        <v>0</v>
      </c>
      <c r="AC4" s="3">
        <f t="shared" si="3"/>
        <v>0</v>
      </c>
      <c r="AD4" s="3">
        <f t="shared" si="4"/>
        <v>0</v>
      </c>
      <c r="AE4" s="3">
        <f t="shared" si="5"/>
        <v>1</v>
      </c>
      <c r="AF4" s="3">
        <f t="shared" si="6"/>
        <v>1</v>
      </c>
      <c r="AG4" s="3">
        <f t="shared" si="7"/>
        <v>1</v>
      </c>
      <c r="AH4" s="3">
        <f t="shared" si="8"/>
        <v>1</v>
      </c>
      <c r="AI4" s="3">
        <f t="shared" si="9"/>
        <v>0</v>
      </c>
      <c r="AJ4" s="3">
        <f t="shared" si="10"/>
        <v>1</v>
      </c>
      <c r="AK4" s="3">
        <f t="shared" si="11"/>
        <v>0</v>
      </c>
      <c r="AL4" s="3">
        <f t="shared" si="12"/>
        <v>0</v>
      </c>
      <c r="AM4" s="3">
        <f t="shared" si="13"/>
        <v>1</v>
      </c>
      <c r="AN4" s="3">
        <f t="shared" si="14"/>
        <v>1</v>
      </c>
      <c r="AO4" s="3">
        <f t="shared" si="15"/>
        <v>1</v>
      </c>
      <c r="AP4" s="3">
        <f t="shared" si="16"/>
        <v>0</v>
      </c>
      <c r="AQ4" s="3">
        <f t="shared" si="17"/>
        <v>0</v>
      </c>
      <c r="AR4" s="3">
        <f t="shared" si="18"/>
        <v>1</v>
      </c>
      <c r="AS4" s="39">
        <v>0.5</v>
      </c>
      <c r="AT4" s="3">
        <f t="shared" si="19"/>
        <v>1</v>
      </c>
      <c r="AU4" s="3">
        <f t="shared" si="20"/>
        <v>0</v>
      </c>
      <c r="AW4" s="3">
        <f t="shared" si="21"/>
        <v>1</v>
      </c>
      <c r="AX4" s="3">
        <f t="shared" si="22"/>
        <v>1</v>
      </c>
    </row>
    <row r="5" spans="1:50" x14ac:dyDescent="0.25">
      <c r="A5" s="8" t="s">
        <v>80</v>
      </c>
      <c r="B5" s="4">
        <f t="shared" si="0"/>
        <v>10.5</v>
      </c>
      <c r="C5" s="5">
        <f t="shared" si="1"/>
        <v>0</v>
      </c>
      <c r="D5" s="28" t="s">
        <v>262</v>
      </c>
      <c r="E5" s="4" t="s">
        <v>278</v>
      </c>
      <c r="F5" s="4" t="s">
        <v>264</v>
      </c>
      <c r="G5" s="4" t="s">
        <v>265</v>
      </c>
      <c r="H5" s="4" t="s">
        <v>285</v>
      </c>
      <c r="I5" s="4" t="s">
        <v>267</v>
      </c>
      <c r="J5" s="4" t="s">
        <v>268</v>
      </c>
      <c r="K5" s="4" t="s">
        <v>269</v>
      </c>
      <c r="L5" s="4" t="s">
        <v>197</v>
      </c>
      <c r="M5" s="4" t="s">
        <v>270</v>
      </c>
      <c r="N5" s="4" t="s">
        <v>280</v>
      </c>
      <c r="O5" s="4" t="s">
        <v>281</v>
      </c>
      <c r="P5" s="4" t="s">
        <v>282</v>
      </c>
      <c r="Q5" s="4" t="s">
        <v>283</v>
      </c>
      <c r="R5" s="4" t="s">
        <v>273</v>
      </c>
      <c r="S5" s="4" t="s">
        <v>284</v>
      </c>
      <c r="T5" s="4" t="s">
        <v>274</v>
      </c>
      <c r="U5" s="38" t="s">
        <v>238</v>
      </c>
      <c r="V5" s="4" t="s">
        <v>276</v>
      </c>
      <c r="W5" s="4" t="s">
        <v>277</v>
      </c>
      <c r="Y5" s="40" t="s">
        <v>273</v>
      </c>
      <c r="Z5" s="40" t="s">
        <v>280</v>
      </c>
      <c r="AB5" s="3">
        <f t="shared" si="2"/>
        <v>0</v>
      </c>
      <c r="AC5" s="3">
        <f t="shared" si="3"/>
        <v>0</v>
      </c>
      <c r="AD5" s="3">
        <f t="shared" si="4"/>
        <v>0</v>
      </c>
      <c r="AE5" s="3">
        <f t="shared" si="5"/>
        <v>1</v>
      </c>
      <c r="AF5" s="3">
        <f t="shared" si="6"/>
        <v>0</v>
      </c>
      <c r="AG5" s="3">
        <f t="shared" si="7"/>
        <v>1</v>
      </c>
      <c r="AH5" s="3">
        <f t="shared" si="8"/>
        <v>1</v>
      </c>
      <c r="AI5" s="3">
        <f t="shared" si="9"/>
        <v>1</v>
      </c>
      <c r="AJ5" s="3">
        <f t="shared" si="10"/>
        <v>1</v>
      </c>
      <c r="AK5" s="3">
        <f t="shared" si="11"/>
        <v>0</v>
      </c>
      <c r="AL5" s="3">
        <f t="shared" si="12"/>
        <v>0</v>
      </c>
      <c r="AM5" s="3">
        <f t="shared" si="13"/>
        <v>1</v>
      </c>
      <c r="AN5" s="3">
        <f t="shared" si="14"/>
        <v>1</v>
      </c>
      <c r="AO5" s="3">
        <f t="shared" si="15"/>
        <v>1</v>
      </c>
      <c r="AP5" s="3">
        <f t="shared" si="16"/>
        <v>0</v>
      </c>
      <c r="AQ5" s="3">
        <f t="shared" si="17"/>
        <v>0</v>
      </c>
      <c r="AR5" s="3">
        <f t="shared" si="18"/>
        <v>1</v>
      </c>
      <c r="AS5" s="39">
        <v>0.5</v>
      </c>
      <c r="AT5" s="3">
        <f t="shared" si="19"/>
        <v>1</v>
      </c>
      <c r="AU5" s="3">
        <f t="shared" si="20"/>
        <v>0</v>
      </c>
      <c r="AW5" s="3" t="e">
        <f t="shared" si="21"/>
        <v>#N/A</v>
      </c>
      <c r="AX5" s="3" t="e">
        <f t="shared" si="22"/>
        <v>#N/A</v>
      </c>
    </row>
    <row r="6" spans="1:50" x14ac:dyDescent="0.25">
      <c r="A6" s="8" t="s">
        <v>66</v>
      </c>
      <c r="B6" s="4">
        <f t="shared" si="0"/>
        <v>14.5</v>
      </c>
      <c r="C6" s="5">
        <f t="shared" si="1"/>
        <v>0</v>
      </c>
      <c r="D6" s="28" t="s">
        <v>262</v>
      </c>
      <c r="E6" s="4" t="s">
        <v>278</v>
      </c>
      <c r="F6" s="4" t="s">
        <v>264</v>
      </c>
      <c r="G6" s="4" t="s">
        <v>265</v>
      </c>
      <c r="H6" s="4" t="s">
        <v>266</v>
      </c>
      <c r="I6" s="4" t="s">
        <v>267</v>
      </c>
      <c r="J6" s="4" t="s">
        <v>268</v>
      </c>
      <c r="K6" s="4" t="s">
        <v>269</v>
      </c>
      <c r="L6" s="4" t="s">
        <v>197</v>
      </c>
      <c r="M6" s="4" t="s">
        <v>286</v>
      </c>
      <c r="N6" s="4" t="s">
        <v>280</v>
      </c>
      <c r="O6" s="4" t="s">
        <v>281</v>
      </c>
      <c r="P6" s="4" t="s">
        <v>282</v>
      </c>
      <c r="Q6" s="4" t="s">
        <v>283</v>
      </c>
      <c r="R6" s="4" t="s">
        <v>287</v>
      </c>
      <c r="S6" s="4" t="s">
        <v>176</v>
      </c>
      <c r="T6" s="4" t="s">
        <v>274</v>
      </c>
      <c r="U6" s="38" t="s">
        <v>275</v>
      </c>
      <c r="V6" s="4" t="s">
        <v>276</v>
      </c>
      <c r="W6" s="4" t="s">
        <v>277</v>
      </c>
      <c r="Y6" s="40" t="s">
        <v>262</v>
      </c>
      <c r="Z6" s="40" t="s">
        <v>280</v>
      </c>
      <c r="AB6" s="3">
        <f t="shared" si="2"/>
        <v>0</v>
      </c>
      <c r="AC6" s="3">
        <f t="shared" si="3"/>
        <v>0</v>
      </c>
      <c r="AD6" s="3">
        <f t="shared" si="4"/>
        <v>0</v>
      </c>
      <c r="AE6" s="3">
        <f t="shared" si="5"/>
        <v>1</v>
      </c>
      <c r="AF6" s="3">
        <f t="shared" si="6"/>
        <v>1</v>
      </c>
      <c r="AG6" s="3">
        <f t="shared" si="7"/>
        <v>1</v>
      </c>
      <c r="AH6" s="3">
        <f t="shared" si="8"/>
        <v>1</v>
      </c>
      <c r="AI6" s="3">
        <f t="shared" si="9"/>
        <v>1</v>
      </c>
      <c r="AJ6" s="3">
        <f t="shared" si="10"/>
        <v>1</v>
      </c>
      <c r="AK6" s="3">
        <f t="shared" si="11"/>
        <v>1</v>
      </c>
      <c r="AL6" s="3">
        <f t="shared" si="12"/>
        <v>0</v>
      </c>
      <c r="AM6" s="3">
        <f t="shared" si="13"/>
        <v>1</v>
      </c>
      <c r="AN6" s="3">
        <f t="shared" si="14"/>
        <v>1</v>
      </c>
      <c r="AO6" s="3">
        <f t="shared" si="15"/>
        <v>1</v>
      </c>
      <c r="AP6" s="3">
        <f t="shared" si="16"/>
        <v>1</v>
      </c>
      <c r="AQ6" s="3">
        <f t="shared" si="17"/>
        <v>1</v>
      </c>
      <c r="AR6" s="3">
        <f t="shared" si="18"/>
        <v>1</v>
      </c>
      <c r="AS6" s="39">
        <v>0.5</v>
      </c>
      <c r="AT6" s="3">
        <f t="shared" si="19"/>
        <v>1</v>
      </c>
      <c r="AU6" s="3">
        <f t="shared" si="20"/>
        <v>0</v>
      </c>
      <c r="AW6" s="3" t="e">
        <f t="shared" si="21"/>
        <v>#N/A</v>
      </c>
      <c r="AX6" s="3" t="e">
        <f t="shared" si="22"/>
        <v>#N/A</v>
      </c>
    </row>
    <row r="7" spans="1:50" x14ac:dyDescent="0.25">
      <c r="A7" s="8" t="s">
        <v>76</v>
      </c>
      <c r="B7" s="4">
        <f t="shared" si="0"/>
        <v>14.5</v>
      </c>
      <c r="C7" s="5">
        <f t="shared" si="1"/>
        <v>1</v>
      </c>
      <c r="D7" s="28" t="s">
        <v>262</v>
      </c>
      <c r="E7" s="4" t="s">
        <v>278</v>
      </c>
      <c r="F7" s="4" t="s">
        <v>264</v>
      </c>
      <c r="G7" s="4" t="s">
        <v>265</v>
      </c>
      <c r="H7" s="4" t="s">
        <v>266</v>
      </c>
      <c r="I7" s="4" t="s">
        <v>267</v>
      </c>
      <c r="J7" s="4" t="s">
        <v>268</v>
      </c>
      <c r="K7" s="4" t="s">
        <v>269</v>
      </c>
      <c r="L7" s="4" t="s">
        <v>197</v>
      </c>
      <c r="M7" s="4" t="s">
        <v>286</v>
      </c>
      <c r="N7" s="4" t="s">
        <v>280</v>
      </c>
      <c r="O7" s="4" t="s">
        <v>281</v>
      </c>
      <c r="P7" s="4" t="s">
        <v>282</v>
      </c>
      <c r="Q7" s="4" t="s">
        <v>283</v>
      </c>
      <c r="R7" s="4" t="s">
        <v>287</v>
      </c>
      <c r="S7" s="4" t="s">
        <v>176</v>
      </c>
      <c r="T7" s="4" t="s">
        <v>274</v>
      </c>
      <c r="U7" s="38" t="s">
        <v>275</v>
      </c>
      <c r="V7" s="4" t="s">
        <v>217</v>
      </c>
      <c r="W7" s="4" t="s">
        <v>288</v>
      </c>
      <c r="Y7" s="40" t="s">
        <v>280</v>
      </c>
      <c r="Z7" s="4" t="s">
        <v>281</v>
      </c>
      <c r="AB7" s="3">
        <f t="shared" si="2"/>
        <v>0</v>
      </c>
      <c r="AC7" s="3">
        <f t="shared" si="3"/>
        <v>0</v>
      </c>
      <c r="AD7" s="3">
        <f t="shared" si="4"/>
        <v>0</v>
      </c>
      <c r="AE7" s="3">
        <f t="shared" si="5"/>
        <v>1</v>
      </c>
      <c r="AF7" s="3">
        <f t="shared" si="6"/>
        <v>1</v>
      </c>
      <c r="AG7" s="3">
        <f t="shared" si="7"/>
        <v>1</v>
      </c>
      <c r="AH7" s="3">
        <f t="shared" si="8"/>
        <v>1</v>
      </c>
      <c r="AI7" s="3">
        <f t="shared" si="9"/>
        <v>1</v>
      </c>
      <c r="AJ7" s="3">
        <f t="shared" si="10"/>
        <v>1</v>
      </c>
      <c r="AK7" s="3">
        <f t="shared" si="11"/>
        <v>1</v>
      </c>
      <c r="AL7" s="3">
        <f t="shared" si="12"/>
        <v>0</v>
      </c>
      <c r="AM7" s="3">
        <f t="shared" si="13"/>
        <v>1</v>
      </c>
      <c r="AN7" s="3">
        <f t="shared" si="14"/>
        <v>1</v>
      </c>
      <c r="AO7" s="3">
        <f t="shared" si="15"/>
        <v>1</v>
      </c>
      <c r="AP7" s="3">
        <f t="shared" si="16"/>
        <v>1</v>
      </c>
      <c r="AQ7" s="3">
        <f t="shared" si="17"/>
        <v>1</v>
      </c>
      <c r="AR7" s="3">
        <f t="shared" si="18"/>
        <v>1</v>
      </c>
      <c r="AS7" s="39">
        <v>0.5</v>
      </c>
      <c r="AT7" s="3">
        <f t="shared" si="19"/>
        <v>0</v>
      </c>
      <c r="AU7" s="3">
        <f t="shared" si="20"/>
        <v>1</v>
      </c>
      <c r="AW7" s="3" t="e">
        <f t="shared" si="21"/>
        <v>#N/A</v>
      </c>
      <c r="AX7" s="3">
        <f t="shared" si="22"/>
        <v>1</v>
      </c>
    </row>
    <row r="8" spans="1:50" x14ac:dyDescent="0.25">
      <c r="A8" s="8" t="s">
        <v>186</v>
      </c>
      <c r="B8" s="4">
        <f t="shared" si="0"/>
        <v>12.5</v>
      </c>
      <c r="C8" s="5">
        <f t="shared" si="1"/>
        <v>2</v>
      </c>
      <c r="D8" s="28" t="s">
        <v>289</v>
      </c>
      <c r="E8" s="4" t="s">
        <v>263</v>
      </c>
      <c r="F8" s="4" t="s">
        <v>264</v>
      </c>
      <c r="G8" s="4" t="s">
        <v>265</v>
      </c>
      <c r="H8" s="4" t="s">
        <v>266</v>
      </c>
      <c r="I8" s="4" t="s">
        <v>190</v>
      </c>
      <c r="J8" s="4" t="s">
        <v>268</v>
      </c>
      <c r="K8" s="4" t="s">
        <v>279</v>
      </c>
      <c r="L8" s="4" t="s">
        <v>169</v>
      </c>
      <c r="M8" s="4" t="s">
        <v>286</v>
      </c>
      <c r="N8" s="4" t="s">
        <v>271</v>
      </c>
      <c r="O8" s="4" t="s">
        <v>272</v>
      </c>
      <c r="P8" s="4" t="s">
        <v>282</v>
      </c>
      <c r="Q8" s="4" t="s">
        <v>165</v>
      </c>
      <c r="R8" s="4" t="s">
        <v>287</v>
      </c>
      <c r="S8" s="4" t="s">
        <v>176</v>
      </c>
      <c r="T8" s="4" t="s">
        <v>274</v>
      </c>
      <c r="U8" s="38" t="s">
        <v>238</v>
      </c>
      <c r="V8" s="4" t="s">
        <v>217</v>
      </c>
      <c r="W8" s="4" t="s">
        <v>288</v>
      </c>
      <c r="Y8" s="4" t="s">
        <v>289</v>
      </c>
      <c r="Z8" s="4" t="s">
        <v>263</v>
      </c>
      <c r="AB8" s="3">
        <f t="shared" si="2"/>
        <v>1</v>
      </c>
      <c r="AC8" s="3">
        <f t="shared" si="3"/>
        <v>1</v>
      </c>
      <c r="AD8" s="3">
        <f t="shared" si="4"/>
        <v>0</v>
      </c>
      <c r="AE8" s="3">
        <f t="shared" si="5"/>
        <v>1</v>
      </c>
      <c r="AF8" s="3">
        <f t="shared" si="6"/>
        <v>1</v>
      </c>
      <c r="AG8" s="3">
        <f t="shared" si="7"/>
        <v>0</v>
      </c>
      <c r="AH8" s="3">
        <f t="shared" si="8"/>
        <v>1</v>
      </c>
      <c r="AI8" s="3">
        <f t="shared" si="9"/>
        <v>0</v>
      </c>
      <c r="AJ8" s="3">
        <f t="shared" si="10"/>
        <v>0</v>
      </c>
      <c r="AK8" s="3">
        <f t="shared" si="11"/>
        <v>1</v>
      </c>
      <c r="AL8" s="3">
        <f t="shared" si="12"/>
        <v>1</v>
      </c>
      <c r="AM8" s="3">
        <f t="shared" si="13"/>
        <v>0</v>
      </c>
      <c r="AN8" s="3">
        <f t="shared" si="14"/>
        <v>1</v>
      </c>
      <c r="AO8" s="3">
        <f t="shared" si="15"/>
        <v>0</v>
      </c>
      <c r="AP8" s="3">
        <f t="shared" si="16"/>
        <v>1</v>
      </c>
      <c r="AQ8" s="3">
        <f t="shared" si="17"/>
        <v>1</v>
      </c>
      <c r="AR8" s="3">
        <f t="shared" si="18"/>
        <v>1</v>
      </c>
      <c r="AS8" s="39">
        <v>0.5</v>
      </c>
      <c r="AT8" s="3">
        <f t="shared" si="19"/>
        <v>0</v>
      </c>
      <c r="AU8" s="3">
        <f t="shared" si="20"/>
        <v>1</v>
      </c>
      <c r="AW8" s="3">
        <f t="shared" si="21"/>
        <v>1</v>
      </c>
      <c r="AX8" s="3">
        <f t="shared" si="22"/>
        <v>1</v>
      </c>
    </row>
    <row r="9" spans="1:50" x14ac:dyDescent="0.25">
      <c r="A9" s="8" t="s">
        <v>69</v>
      </c>
      <c r="B9" s="4">
        <f t="shared" si="0"/>
        <v>11.5</v>
      </c>
      <c r="C9" s="5">
        <f t="shared" si="1"/>
        <v>1</v>
      </c>
      <c r="D9" s="28" t="s">
        <v>262</v>
      </c>
      <c r="E9" s="4" t="s">
        <v>278</v>
      </c>
      <c r="F9" s="4" t="s">
        <v>264</v>
      </c>
      <c r="G9" s="4" t="s">
        <v>239</v>
      </c>
      <c r="H9" s="4" t="s">
        <v>266</v>
      </c>
      <c r="I9" s="4" t="s">
        <v>267</v>
      </c>
      <c r="J9" s="4" t="s">
        <v>268</v>
      </c>
      <c r="K9" s="4" t="s">
        <v>269</v>
      </c>
      <c r="L9" s="4" t="s">
        <v>169</v>
      </c>
      <c r="M9" s="4" t="s">
        <v>270</v>
      </c>
      <c r="N9" s="4" t="s">
        <v>271</v>
      </c>
      <c r="O9" s="4" t="s">
        <v>281</v>
      </c>
      <c r="P9" s="4" t="s">
        <v>282</v>
      </c>
      <c r="Q9" s="4" t="s">
        <v>165</v>
      </c>
      <c r="R9" s="4" t="s">
        <v>287</v>
      </c>
      <c r="S9" s="4" t="s">
        <v>176</v>
      </c>
      <c r="T9" s="4" t="s">
        <v>274</v>
      </c>
      <c r="U9" s="38" t="s">
        <v>238</v>
      </c>
      <c r="V9" s="4" t="s">
        <v>276</v>
      </c>
      <c r="W9" s="4" t="s">
        <v>277</v>
      </c>
      <c r="Y9" s="40" t="s">
        <v>277</v>
      </c>
      <c r="Z9" s="4" t="s">
        <v>281</v>
      </c>
      <c r="AB9" s="3">
        <f t="shared" si="2"/>
        <v>0</v>
      </c>
      <c r="AC9" s="3">
        <f t="shared" si="3"/>
        <v>0</v>
      </c>
      <c r="AD9" s="3">
        <f t="shared" si="4"/>
        <v>0</v>
      </c>
      <c r="AE9" s="3">
        <f t="shared" si="5"/>
        <v>0</v>
      </c>
      <c r="AF9" s="3">
        <f t="shared" si="6"/>
        <v>1</v>
      </c>
      <c r="AG9" s="3">
        <f t="shared" si="7"/>
        <v>1</v>
      </c>
      <c r="AH9" s="3">
        <f t="shared" si="8"/>
        <v>1</v>
      </c>
      <c r="AI9" s="3">
        <f t="shared" si="9"/>
        <v>1</v>
      </c>
      <c r="AJ9" s="3">
        <f t="shared" si="10"/>
        <v>0</v>
      </c>
      <c r="AK9" s="3">
        <f t="shared" si="11"/>
        <v>0</v>
      </c>
      <c r="AL9" s="3">
        <f t="shared" si="12"/>
        <v>1</v>
      </c>
      <c r="AM9" s="3">
        <f t="shared" si="13"/>
        <v>1</v>
      </c>
      <c r="AN9" s="3">
        <f t="shared" si="14"/>
        <v>1</v>
      </c>
      <c r="AO9" s="3">
        <f t="shared" si="15"/>
        <v>0</v>
      </c>
      <c r="AP9" s="3">
        <f t="shared" si="16"/>
        <v>1</v>
      </c>
      <c r="AQ9" s="3">
        <f t="shared" si="17"/>
        <v>1</v>
      </c>
      <c r="AR9" s="3">
        <f t="shared" si="18"/>
        <v>1</v>
      </c>
      <c r="AS9" s="39">
        <v>0.5</v>
      </c>
      <c r="AT9" s="3">
        <f t="shared" si="19"/>
        <v>1</v>
      </c>
      <c r="AU9" s="3">
        <f t="shared" si="20"/>
        <v>0</v>
      </c>
      <c r="AW9" s="3" t="e">
        <f t="shared" si="21"/>
        <v>#N/A</v>
      </c>
      <c r="AX9" s="3">
        <f t="shared" si="22"/>
        <v>1</v>
      </c>
    </row>
    <row r="10" spans="1:50" x14ac:dyDescent="0.25">
      <c r="A10" s="8" t="s">
        <v>81</v>
      </c>
      <c r="B10" s="4">
        <f t="shared" si="0"/>
        <v>10.5</v>
      </c>
      <c r="C10" s="5">
        <f t="shared" si="1"/>
        <v>1</v>
      </c>
      <c r="D10" s="28" t="s">
        <v>262</v>
      </c>
      <c r="E10" s="4" t="s">
        <v>278</v>
      </c>
      <c r="F10" s="4" t="s">
        <v>264</v>
      </c>
      <c r="G10" s="4" t="s">
        <v>239</v>
      </c>
      <c r="H10" s="4" t="s">
        <v>266</v>
      </c>
      <c r="I10" s="4" t="s">
        <v>267</v>
      </c>
      <c r="J10" s="4" t="s">
        <v>290</v>
      </c>
      <c r="K10" s="4" t="s">
        <v>269</v>
      </c>
      <c r="L10" s="4" t="s">
        <v>197</v>
      </c>
      <c r="M10" s="4" t="s">
        <v>286</v>
      </c>
      <c r="N10" s="4" t="s">
        <v>280</v>
      </c>
      <c r="O10" s="4" t="s">
        <v>281</v>
      </c>
      <c r="P10" s="4" t="s">
        <v>282</v>
      </c>
      <c r="Q10" s="4" t="s">
        <v>283</v>
      </c>
      <c r="R10" s="4" t="s">
        <v>273</v>
      </c>
      <c r="S10" s="4" t="s">
        <v>284</v>
      </c>
      <c r="T10" s="4" t="s">
        <v>274</v>
      </c>
      <c r="U10" s="38" t="s">
        <v>238</v>
      </c>
      <c r="V10" s="4" t="s">
        <v>276</v>
      </c>
      <c r="W10" s="4" t="s">
        <v>277</v>
      </c>
      <c r="Y10" s="40" t="s">
        <v>280</v>
      </c>
      <c r="Z10" s="4" t="s">
        <v>281</v>
      </c>
      <c r="AB10" s="3">
        <f t="shared" si="2"/>
        <v>0</v>
      </c>
      <c r="AC10" s="3">
        <f t="shared" si="3"/>
        <v>0</v>
      </c>
      <c r="AD10" s="3">
        <f t="shared" si="4"/>
        <v>0</v>
      </c>
      <c r="AE10" s="3">
        <f t="shared" si="5"/>
        <v>0</v>
      </c>
      <c r="AF10" s="3">
        <f t="shared" si="6"/>
        <v>1</v>
      </c>
      <c r="AG10" s="3">
        <f t="shared" si="7"/>
        <v>1</v>
      </c>
      <c r="AH10" s="3">
        <f t="shared" si="8"/>
        <v>0</v>
      </c>
      <c r="AI10" s="3">
        <f t="shared" si="9"/>
        <v>1</v>
      </c>
      <c r="AJ10" s="3">
        <f t="shared" si="10"/>
        <v>1</v>
      </c>
      <c r="AK10" s="3">
        <f t="shared" si="11"/>
        <v>1</v>
      </c>
      <c r="AL10" s="3">
        <f t="shared" si="12"/>
        <v>0</v>
      </c>
      <c r="AM10" s="3">
        <f t="shared" si="13"/>
        <v>1</v>
      </c>
      <c r="AN10" s="3">
        <f t="shared" si="14"/>
        <v>1</v>
      </c>
      <c r="AO10" s="3">
        <f t="shared" si="15"/>
        <v>1</v>
      </c>
      <c r="AP10" s="3">
        <f t="shared" si="16"/>
        <v>0</v>
      </c>
      <c r="AQ10" s="3">
        <f t="shared" si="17"/>
        <v>0</v>
      </c>
      <c r="AR10" s="3">
        <f t="shared" si="18"/>
        <v>1</v>
      </c>
      <c r="AS10" s="39">
        <v>0.5</v>
      </c>
      <c r="AT10" s="3">
        <f t="shared" si="19"/>
        <v>1</v>
      </c>
      <c r="AU10" s="3">
        <f t="shared" si="20"/>
        <v>0</v>
      </c>
      <c r="AW10" s="3" t="e">
        <f t="shared" si="21"/>
        <v>#N/A</v>
      </c>
      <c r="AX10" s="3">
        <f t="shared" si="22"/>
        <v>1</v>
      </c>
    </row>
    <row r="11" spans="1:50" x14ac:dyDescent="0.25">
      <c r="A11" s="8" t="s">
        <v>74</v>
      </c>
      <c r="B11" s="4">
        <f t="shared" si="0"/>
        <v>11.5</v>
      </c>
      <c r="C11" s="5">
        <f t="shared" si="1"/>
        <v>1</v>
      </c>
      <c r="D11" s="28" t="s">
        <v>262</v>
      </c>
      <c r="E11" s="4" t="s">
        <v>263</v>
      </c>
      <c r="F11" s="4" t="s">
        <v>264</v>
      </c>
      <c r="G11" s="4" t="s">
        <v>265</v>
      </c>
      <c r="H11" s="4" t="s">
        <v>266</v>
      </c>
      <c r="I11" s="4" t="s">
        <v>267</v>
      </c>
      <c r="J11" s="4" t="s">
        <v>268</v>
      </c>
      <c r="K11" s="4" t="s">
        <v>269</v>
      </c>
      <c r="L11" s="4" t="s">
        <v>197</v>
      </c>
      <c r="M11" s="4" t="s">
        <v>270</v>
      </c>
      <c r="N11" s="4" t="s">
        <v>280</v>
      </c>
      <c r="O11" s="4" t="s">
        <v>272</v>
      </c>
      <c r="P11" s="4" t="s">
        <v>282</v>
      </c>
      <c r="Q11" s="4" t="s">
        <v>283</v>
      </c>
      <c r="R11" s="4" t="s">
        <v>287</v>
      </c>
      <c r="S11" s="4" t="s">
        <v>284</v>
      </c>
      <c r="T11" s="4" t="s">
        <v>291</v>
      </c>
      <c r="U11" s="38" t="s">
        <v>238</v>
      </c>
      <c r="V11" s="4" t="s">
        <v>276</v>
      </c>
      <c r="W11" s="4" t="s">
        <v>277</v>
      </c>
      <c r="Y11" s="4" t="s">
        <v>283</v>
      </c>
      <c r="Z11" s="40" t="s">
        <v>280</v>
      </c>
      <c r="AB11" s="3">
        <f t="shared" si="2"/>
        <v>0</v>
      </c>
      <c r="AC11" s="3">
        <f t="shared" si="3"/>
        <v>1</v>
      </c>
      <c r="AD11" s="3">
        <f t="shared" si="4"/>
        <v>0</v>
      </c>
      <c r="AE11" s="3">
        <f t="shared" si="5"/>
        <v>1</v>
      </c>
      <c r="AF11" s="3">
        <f t="shared" si="6"/>
        <v>1</v>
      </c>
      <c r="AG11" s="3">
        <f t="shared" si="7"/>
        <v>1</v>
      </c>
      <c r="AH11" s="3">
        <f t="shared" si="8"/>
        <v>1</v>
      </c>
      <c r="AI11" s="3">
        <f t="shared" si="9"/>
        <v>1</v>
      </c>
      <c r="AJ11" s="3">
        <f t="shared" si="10"/>
        <v>1</v>
      </c>
      <c r="AK11" s="3">
        <f t="shared" si="11"/>
        <v>0</v>
      </c>
      <c r="AL11" s="3">
        <f t="shared" si="12"/>
        <v>0</v>
      </c>
      <c r="AM11" s="3">
        <f t="shared" si="13"/>
        <v>0</v>
      </c>
      <c r="AN11" s="3">
        <f t="shared" si="14"/>
        <v>1</v>
      </c>
      <c r="AO11" s="3">
        <f t="shared" si="15"/>
        <v>1</v>
      </c>
      <c r="AP11" s="3">
        <f t="shared" si="16"/>
        <v>1</v>
      </c>
      <c r="AQ11" s="3">
        <f t="shared" si="17"/>
        <v>0</v>
      </c>
      <c r="AR11" s="3">
        <f t="shared" si="18"/>
        <v>0</v>
      </c>
      <c r="AS11" s="39">
        <v>0.5</v>
      </c>
      <c r="AT11" s="3">
        <f t="shared" si="19"/>
        <v>1</v>
      </c>
      <c r="AU11" s="3">
        <f t="shared" si="20"/>
        <v>0</v>
      </c>
      <c r="AW11" s="3">
        <f t="shared" si="21"/>
        <v>1</v>
      </c>
      <c r="AX11" s="3" t="e">
        <f t="shared" si="22"/>
        <v>#N/A</v>
      </c>
    </row>
    <row r="12" spans="1:50" x14ac:dyDescent="0.25">
      <c r="A12" s="8" t="s">
        <v>72</v>
      </c>
      <c r="B12" s="4">
        <f t="shared" si="0"/>
        <v>11.5</v>
      </c>
      <c r="C12" s="44">
        <v>1.5</v>
      </c>
      <c r="D12" s="28" t="s">
        <v>262</v>
      </c>
      <c r="E12" s="4" t="s">
        <v>278</v>
      </c>
      <c r="F12" s="4" t="s">
        <v>264</v>
      </c>
      <c r="G12" s="4" t="s">
        <v>265</v>
      </c>
      <c r="H12" s="4" t="s">
        <v>266</v>
      </c>
      <c r="I12" s="4" t="s">
        <v>267</v>
      </c>
      <c r="J12" s="4" t="s">
        <v>268</v>
      </c>
      <c r="K12" s="4" t="s">
        <v>269</v>
      </c>
      <c r="L12" s="4" t="s">
        <v>169</v>
      </c>
      <c r="M12" s="4" t="s">
        <v>270</v>
      </c>
      <c r="N12" s="4" t="s">
        <v>280</v>
      </c>
      <c r="O12" s="4" t="s">
        <v>281</v>
      </c>
      <c r="P12" s="4" t="s">
        <v>282</v>
      </c>
      <c r="Q12" s="4" t="s">
        <v>283</v>
      </c>
      <c r="R12" s="4" t="s">
        <v>287</v>
      </c>
      <c r="S12" s="4" t="s">
        <v>176</v>
      </c>
      <c r="T12" s="4" t="s">
        <v>274</v>
      </c>
      <c r="U12" s="38" t="s">
        <v>275</v>
      </c>
      <c r="V12" s="4" t="s">
        <v>217</v>
      </c>
      <c r="W12" s="4" t="s">
        <v>277</v>
      </c>
      <c r="Y12" s="38" t="s">
        <v>275</v>
      </c>
      <c r="Z12" s="4" t="s">
        <v>176</v>
      </c>
      <c r="AB12" s="3">
        <f t="shared" si="2"/>
        <v>0</v>
      </c>
      <c r="AC12" s="3">
        <f t="shared" si="3"/>
        <v>0</v>
      </c>
      <c r="AD12" s="3">
        <f t="shared" si="4"/>
        <v>0</v>
      </c>
      <c r="AE12" s="3">
        <f t="shared" si="5"/>
        <v>1</v>
      </c>
      <c r="AF12" s="3">
        <f t="shared" si="6"/>
        <v>1</v>
      </c>
      <c r="AG12" s="3">
        <f t="shared" si="7"/>
        <v>1</v>
      </c>
      <c r="AH12" s="3">
        <f t="shared" si="8"/>
        <v>1</v>
      </c>
      <c r="AI12" s="3">
        <f t="shared" si="9"/>
        <v>1</v>
      </c>
      <c r="AJ12" s="3">
        <f t="shared" si="10"/>
        <v>0</v>
      </c>
      <c r="AK12" s="3">
        <f t="shared" si="11"/>
        <v>0</v>
      </c>
      <c r="AL12" s="3">
        <f t="shared" si="12"/>
        <v>0</v>
      </c>
      <c r="AM12" s="3">
        <f t="shared" si="13"/>
        <v>1</v>
      </c>
      <c r="AN12" s="3">
        <f t="shared" si="14"/>
        <v>1</v>
      </c>
      <c r="AO12" s="3">
        <f t="shared" si="15"/>
        <v>1</v>
      </c>
      <c r="AP12" s="3">
        <f t="shared" si="16"/>
        <v>1</v>
      </c>
      <c r="AQ12" s="3">
        <f t="shared" si="17"/>
        <v>1</v>
      </c>
      <c r="AR12" s="3">
        <f t="shared" si="18"/>
        <v>1</v>
      </c>
      <c r="AS12" s="39">
        <v>0.5</v>
      </c>
      <c r="AT12" s="3">
        <f t="shared" si="19"/>
        <v>0</v>
      </c>
      <c r="AU12" s="3">
        <f t="shared" si="20"/>
        <v>0</v>
      </c>
      <c r="AW12" s="39">
        <v>0.5</v>
      </c>
      <c r="AX12" s="3">
        <f t="shared" ref="AX12:AX41" si="23">HLOOKUP(Z12,$D$43:$W$44,2,FALSE)</f>
        <v>1</v>
      </c>
    </row>
    <row r="13" spans="1:50" x14ac:dyDescent="0.25">
      <c r="A13" s="8" t="s">
        <v>63</v>
      </c>
      <c r="B13" s="4">
        <f t="shared" si="0"/>
        <v>10.5</v>
      </c>
      <c r="C13" s="5">
        <f>COUNT(AW13:AX13)</f>
        <v>1</v>
      </c>
      <c r="D13" s="28" t="s">
        <v>262</v>
      </c>
      <c r="E13" s="4" t="s">
        <v>278</v>
      </c>
      <c r="F13" s="4" t="s">
        <v>264</v>
      </c>
      <c r="G13" s="4" t="s">
        <v>265</v>
      </c>
      <c r="H13" s="4" t="s">
        <v>285</v>
      </c>
      <c r="I13" s="4" t="s">
        <v>267</v>
      </c>
      <c r="J13" s="4" t="s">
        <v>268</v>
      </c>
      <c r="K13" s="4" t="s">
        <v>269</v>
      </c>
      <c r="L13" s="4" t="s">
        <v>197</v>
      </c>
      <c r="M13" s="4" t="s">
        <v>270</v>
      </c>
      <c r="N13" s="4" t="s">
        <v>280</v>
      </c>
      <c r="O13" s="4" t="s">
        <v>281</v>
      </c>
      <c r="P13" s="4" t="s">
        <v>282</v>
      </c>
      <c r="Q13" s="4" t="s">
        <v>283</v>
      </c>
      <c r="R13" s="4" t="s">
        <v>273</v>
      </c>
      <c r="S13" s="4" t="s">
        <v>284</v>
      </c>
      <c r="T13" s="4" t="s">
        <v>274</v>
      </c>
      <c r="U13" s="38" t="s">
        <v>238</v>
      </c>
      <c r="V13" s="4" t="s">
        <v>276</v>
      </c>
      <c r="W13" s="4" t="s">
        <v>277</v>
      </c>
      <c r="Y13" s="40" t="s">
        <v>270</v>
      </c>
      <c r="Z13" s="4" t="s">
        <v>269</v>
      </c>
      <c r="AB13" s="3">
        <f t="shared" si="2"/>
        <v>0</v>
      </c>
      <c r="AC13" s="3">
        <f t="shared" si="3"/>
        <v>0</v>
      </c>
      <c r="AD13" s="3">
        <f t="shared" si="4"/>
        <v>0</v>
      </c>
      <c r="AE13" s="3">
        <f t="shared" si="5"/>
        <v>1</v>
      </c>
      <c r="AF13" s="3">
        <f t="shared" si="6"/>
        <v>0</v>
      </c>
      <c r="AG13" s="3">
        <f t="shared" si="7"/>
        <v>1</v>
      </c>
      <c r="AH13" s="3">
        <f t="shared" si="8"/>
        <v>1</v>
      </c>
      <c r="AI13" s="3">
        <f t="shared" si="9"/>
        <v>1</v>
      </c>
      <c r="AJ13" s="3">
        <f t="shared" si="10"/>
        <v>1</v>
      </c>
      <c r="AK13" s="3">
        <f t="shared" si="11"/>
        <v>0</v>
      </c>
      <c r="AL13" s="3">
        <f t="shared" si="12"/>
        <v>0</v>
      </c>
      <c r="AM13" s="3">
        <f t="shared" si="13"/>
        <v>1</v>
      </c>
      <c r="AN13" s="3">
        <f t="shared" si="14"/>
        <v>1</v>
      </c>
      <c r="AO13" s="3">
        <f t="shared" si="15"/>
        <v>1</v>
      </c>
      <c r="AP13" s="3">
        <f t="shared" si="16"/>
        <v>0</v>
      </c>
      <c r="AQ13" s="3">
        <f t="shared" si="17"/>
        <v>0</v>
      </c>
      <c r="AR13" s="3">
        <f t="shared" si="18"/>
        <v>1</v>
      </c>
      <c r="AS13" s="39">
        <v>0.5</v>
      </c>
      <c r="AT13" s="3">
        <f t="shared" si="19"/>
        <v>1</v>
      </c>
      <c r="AU13" s="3">
        <f t="shared" si="20"/>
        <v>0</v>
      </c>
      <c r="AW13" s="3" t="e">
        <f>HLOOKUP(Y13,$D$43:$W$44,2,FALSE)</f>
        <v>#N/A</v>
      </c>
      <c r="AX13" s="3">
        <f t="shared" si="23"/>
        <v>1</v>
      </c>
    </row>
    <row r="14" spans="1:50" x14ac:dyDescent="0.25">
      <c r="A14" s="8" t="s">
        <v>71</v>
      </c>
      <c r="B14" s="4">
        <f t="shared" si="0"/>
        <v>11.5</v>
      </c>
      <c r="C14" s="44">
        <v>0.5</v>
      </c>
      <c r="D14" s="28" t="s">
        <v>262</v>
      </c>
      <c r="E14" s="4" t="s">
        <v>278</v>
      </c>
      <c r="F14" s="4" t="s">
        <v>292</v>
      </c>
      <c r="G14" s="4" t="s">
        <v>239</v>
      </c>
      <c r="H14" s="4" t="s">
        <v>285</v>
      </c>
      <c r="I14" s="4" t="s">
        <v>267</v>
      </c>
      <c r="J14" s="4" t="s">
        <v>268</v>
      </c>
      <c r="K14" s="4" t="s">
        <v>269</v>
      </c>
      <c r="L14" s="4" t="s">
        <v>197</v>
      </c>
      <c r="M14" s="4" t="s">
        <v>270</v>
      </c>
      <c r="N14" s="4" t="s">
        <v>271</v>
      </c>
      <c r="O14" s="4" t="s">
        <v>281</v>
      </c>
      <c r="P14" s="4" t="s">
        <v>282</v>
      </c>
      <c r="Q14" s="4" t="s">
        <v>165</v>
      </c>
      <c r="R14" s="4" t="s">
        <v>287</v>
      </c>
      <c r="S14" s="4" t="s">
        <v>176</v>
      </c>
      <c r="T14" s="4" t="s">
        <v>274</v>
      </c>
      <c r="U14" s="38" t="s">
        <v>238</v>
      </c>
      <c r="V14" s="4" t="s">
        <v>217</v>
      </c>
      <c r="W14" s="4" t="s">
        <v>277</v>
      </c>
      <c r="Y14" s="38" t="s">
        <v>238</v>
      </c>
      <c r="Z14" s="40" t="s">
        <v>270</v>
      </c>
      <c r="AB14" s="3">
        <f t="shared" si="2"/>
        <v>0</v>
      </c>
      <c r="AC14" s="3">
        <f t="shared" si="3"/>
        <v>0</v>
      </c>
      <c r="AD14" s="3">
        <f t="shared" si="4"/>
        <v>1</v>
      </c>
      <c r="AE14" s="3">
        <f t="shared" si="5"/>
        <v>0</v>
      </c>
      <c r="AF14" s="3">
        <f t="shared" si="6"/>
        <v>0</v>
      </c>
      <c r="AG14" s="3">
        <f t="shared" si="7"/>
        <v>1</v>
      </c>
      <c r="AH14" s="3">
        <f t="shared" si="8"/>
        <v>1</v>
      </c>
      <c r="AI14" s="3">
        <f t="shared" si="9"/>
        <v>1</v>
      </c>
      <c r="AJ14" s="3">
        <f t="shared" si="10"/>
        <v>1</v>
      </c>
      <c r="AK14" s="3">
        <f t="shared" si="11"/>
        <v>0</v>
      </c>
      <c r="AL14" s="3">
        <f t="shared" si="12"/>
        <v>1</v>
      </c>
      <c r="AM14" s="3">
        <f t="shared" si="13"/>
        <v>1</v>
      </c>
      <c r="AN14" s="3">
        <f t="shared" si="14"/>
        <v>1</v>
      </c>
      <c r="AO14" s="3">
        <f t="shared" si="15"/>
        <v>0</v>
      </c>
      <c r="AP14" s="3">
        <f t="shared" si="16"/>
        <v>1</v>
      </c>
      <c r="AQ14" s="3">
        <f t="shared" si="17"/>
        <v>1</v>
      </c>
      <c r="AR14" s="3">
        <f t="shared" si="18"/>
        <v>1</v>
      </c>
      <c r="AS14" s="39">
        <v>0.5</v>
      </c>
      <c r="AT14" s="3">
        <f t="shared" si="19"/>
        <v>0</v>
      </c>
      <c r="AU14" s="3">
        <f t="shared" si="20"/>
        <v>0</v>
      </c>
      <c r="AW14" s="39">
        <v>0.5</v>
      </c>
      <c r="AX14" s="3" t="e">
        <f t="shared" si="23"/>
        <v>#N/A</v>
      </c>
    </row>
    <row r="15" spans="1:50" x14ac:dyDescent="0.25">
      <c r="A15" s="8" t="s">
        <v>60</v>
      </c>
      <c r="B15" s="4">
        <f t="shared" si="0"/>
        <v>10.5</v>
      </c>
      <c r="C15" s="5">
        <f t="shared" ref="C15:C41" si="24">COUNT(AW15:AX15)</f>
        <v>2</v>
      </c>
      <c r="D15" s="28" t="s">
        <v>262</v>
      </c>
      <c r="E15" s="4" t="s">
        <v>263</v>
      </c>
      <c r="F15" s="4" t="s">
        <v>264</v>
      </c>
      <c r="G15" s="4" t="s">
        <v>265</v>
      </c>
      <c r="H15" s="4" t="s">
        <v>266</v>
      </c>
      <c r="I15" s="4" t="s">
        <v>267</v>
      </c>
      <c r="J15" s="4" t="s">
        <v>268</v>
      </c>
      <c r="K15" s="4" t="s">
        <v>269</v>
      </c>
      <c r="L15" s="4" t="s">
        <v>169</v>
      </c>
      <c r="M15" s="4" t="s">
        <v>270</v>
      </c>
      <c r="N15" s="4" t="s">
        <v>280</v>
      </c>
      <c r="O15" s="4" t="s">
        <v>272</v>
      </c>
      <c r="P15" s="4" t="s">
        <v>122</v>
      </c>
      <c r="Q15" s="4" t="s">
        <v>283</v>
      </c>
      <c r="R15" s="4" t="s">
        <v>287</v>
      </c>
      <c r="S15" s="4" t="s">
        <v>176</v>
      </c>
      <c r="T15" s="4" t="s">
        <v>291</v>
      </c>
      <c r="U15" s="38" t="s">
        <v>275</v>
      </c>
      <c r="V15" s="4" t="s">
        <v>217</v>
      </c>
      <c r="W15" s="4" t="s">
        <v>288</v>
      </c>
      <c r="Y15" s="4" t="s">
        <v>287</v>
      </c>
      <c r="Z15" s="4" t="s">
        <v>288</v>
      </c>
      <c r="AB15" s="3">
        <f t="shared" si="2"/>
        <v>0</v>
      </c>
      <c r="AC15" s="3">
        <f t="shared" si="3"/>
        <v>1</v>
      </c>
      <c r="AD15" s="3">
        <f t="shared" si="4"/>
        <v>0</v>
      </c>
      <c r="AE15" s="3">
        <f t="shared" si="5"/>
        <v>1</v>
      </c>
      <c r="AF15" s="3">
        <f t="shared" si="6"/>
        <v>1</v>
      </c>
      <c r="AG15" s="3">
        <f t="shared" si="7"/>
        <v>1</v>
      </c>
      <c r="AH15" s="3">
        <f t="shared" si="8"/>
        <v>1</v>
      </c>
      <c r="AI15" s="3">
        <f t="shared" si="9"/>
        <v>1</v>
      </c>
      <c r="AJ15" s="3">
        <f t="shared" si="10"/>
        <v>0</v>
      </c>
      <c r="AK15" s="3">
        <f t="shared" si="11"/>
        <v>0</v>
      </c>
      <c r="AL15" s="3">
        <f t="shared" si="12"/>
        <v>0</v>
      </c>
      <c r="AM15" s="3">
        <f t="shared" si="13"/>
        <v>0</v>
      </c>
      <c r="AN15" s="3">
        <f t="shared" si="14"/>
        <v>0</v>
      </c>
      <c r="AO15" s="3">
        <f t="shared" si="15"/>
        <v>1</v>
      </c>
      <c r="AP15" s="3">
        <f t="shared" si="16"/>
        <v>1</v>
      </c>
      <c r="AQ15" s="3">
        <f t="shared" si="17"/>
        <v>1</v>
      </c>
      <c r="AR15" s="3">
        <f t="shared" si="18"/>
        <v>0</v>
      </c>
      <c r="AS15" s="39">
        <v>0.5</v>
      </c>
      <c r="AT15" s="3">
        <f t="shared" si="19"/>
        <v>0</v>
      </c>
      <c r="AU15" s="3">
        <f t="shared" si="20"/>
        <v>1</v>
      </c>
      <c r="AW15" s="3">
        <f t="shared" ref="AW15:AW41" si="25">HLOOKUP(Y15,$D$43:$W$44,2,FALSE)</f>
        <v>1</v>
      </c>
      <c r="AX15" s="3">
        <f t="shared" si="23"/>
        <v>1</v>
      </c>
    </row>
    <row r="16" spans="1:50" x14ac:dyDescent="0.25">
      <c r="A16" s="8" t="s">
        <v>75</v>
      </c>
      <c r="B16" s="4">
        <f t="shared" si="0"/>
        <v>9.5</v>
      </c>
      <c r="C16" s="5">
        <f t="shared" si="24"/>
        <v>1</v>
      </c>
      <c r="D16" s="28" t="s">
        <v>262</v>
      </c>
      <c r="E16" s="4" t="s">
        <v>278</v>
      </c>
      <c r="F16" s="4" t="s">
        <v>264</v>
      </c>
      <c r="G16" s="4" t="s">
        <v>239</v>
      </c>
      <c r="H16" s="4" t="s">
        <v>266</v>
      </c>
      <c r="I16" s="4" t="s">
        <v>267</v>
      </c>
      <c r="J16" s="4" t="s">
        <v>290</v>
      </c>
      <c r="K16" s="4" t="s">
        <v>269</v>
      </c>
      <c r="L16" s="4" t="s">
        <v>169</v>
      </c>
      <c r="M16" s="4" t="s">
        <v>286</v>
      </c>
      <c r="N16" s="4" t="s">
        <v>280</v>
      </c>
      <c r="O16" s="4" t="s">
        <v>281</v>
      </c>
      <c r="P16" s="4" t="s">
        <v>282</v>
      </c>
      <c r="Q16" s="4" t="s">
        <v>165</v>
      </c>
      <c r="R16" s="4" t="s">
        <v>287</v>
      </c>
      <c r="S16" s="4" t="s">
        <v>176</v>
      </c>
      <c r="T16" s="4" t="s">
        <v>291</v>
      </c>
      <c r="U16" s="38" t="s">
        <v>238</v>
      </c>
      <c r="V16" s="4" t="s">
        <v>217</v>
      </c>
      <c r="W16" s="4" t="s">
        <v>288</v>
      </c>
      <c r="Y16" s="4" t="s">
        <v>176</v>
      </c>
      <c r="Z16" s="40" t="s">
        <v>262</v>
      </c>
      <c r="AB16" s="3">
        <f t="shared" si="2"/>
        <v>0</v>
      </c>
      <c r="AC16" s="3">
        <f t="shared" si="3"/>
        <v>0</v>
      </c>
      <c r="AD16" s="3">
        <f t="shared" si="4"/>
        <v>0</v>
      </c>
      <c r="AE16" s="3">
        <f t="shared" si="5"/>
        <v>0</v>
      </c>
      <c r="AF16" s="3">
        <f t="shared" si="6"/>
        <v>1</v>
      </c>
      <c r="AG16" s="3">
        <f t="shared" si="7"/>
        <v>1</v>
      </c>
      <c r="AH16" s="3">
        <f t="shared" si="8"/>
        <v>0</v>
      </c>
      <c r="AI16" s="3">
        <f t="shared" si="9"/>
        <v>1</v>
      </c>
      <c r="AJ16" s="3">
        <f t="shared" si="10"/>
        <v>0</v>
      </c>
      <c r="AK16" s="3">
        <f t="shared" si="11"/>
        <v>1</v>
      </c>
      <c r="AL16" s="3">
        <f t="shared" si="12"/>
        <v>0</v>
      </c>
      <c r="AM16" s="3">
        <f t="shared" si="13"/>
        <v>1</v>
      </c>
      <c r="AN16" s="3">
        <f t="shared" si="14"/>
        <v>1</v>
      </c>
      <c r="AO16" s="3">
        <f t="shared" si="15"/>
        <v>0</v>
      </c>
      <c r="AP16" s="3">
        <f t="shared" si="16"/>
        <v>1</v>
      </c>
      <c r="AQ16" s="3">
        <f t="shared" si="17"/>
        <v>1</v>
      </c>
      <c r="AR16" s="3">
        <f t="shared" si="18"/>
        <v>0</v>
      </c>
      <c r="AS16" s="39">
        <v>0.5</v>
      </c>
      <c r="AT16" s="3">
        <f t="shared" si="19"/>
        <v>0</v>
      </c>
      <c r="AU16" s="3">
        <f t="shared" si="20"/>
        <v>1</v>
      </c>
      <c r="AW16" s="3">
        <f t="shared" si="25"/>
        <v>1</v>
      </c>
      <c r="AX16" s="3" t="e">
        <f t="shared" si="23"/>
        <v>#N/A</v>
      </c>
    </row>
    <row r="17" spans="1:50" x14ac:dyDescent="0.25">
      <c r="A17" s="8" t="s">
        <v>82</v>
      </c>
      <c r="B17" s="4">
        <f t="shared" si="0"/>
        <v>8.5</v>
      </c>
      <c r="C17" s="5">
        <f t="shared" si="24"/>
        <v>2</v>
      </c>
      <c r="D17" s="28" t="s">
        <v>262</v>
      </c>
      <c r="E17" s="4" t="s">
        <v>278</v>
      </c>
      <c r="F17" s="4" t="s">
        <v>264</v>
      </c>
      <c r="G17" s="4" t="s">
        <v>265</v>
      </c>
      <c r="H17" s="4" t="s">
        <v>285</v>
      </c>
      <c r="I17" s="4" t="s">
        <v>267</v>
      </c>
      <c r="J17" s="4" t="s">
        <v>268</v>
      </c>
      <c r="K17" s="4" t="s">
        <v>269</v>
      </c>
      <c r="L17" s="4" t="s">
        <v>197</v>
      </c>
      <c r="M17" s="4" t="s">
        <v>270</v>
      </c>
      <c r="N17" s="4" t="s">
        <v>271</v>
      </c>
      <c r="O17" s="4" t="s">
        <v>272</v>
      </c>
      <c r="P17" s="4" t="s">
        <v>122</v>
      </c>
      <c r="Q17" s="4" t="s">
        <v>283</v>
      </c>
      <c r="R17" s="4" t="s">
        <v>273</v>
      </c>
      <c r="S17" s="4" t="s">
        <v>284</v>
      </c>
      <c r="T17" s="4" t="s">
        <v>291</v>
      </c>
      <c r="U17" s="38" t="s">
        <v>238</v>
      </c>
      <c r="V17" s="4" t="s">
        <v>276</v>
      </c>
      <c r="W17" s="4" t="s">
        <v>277</v>
      </c>
      <c r="Y17" s="4" t="s">
        <v>271</v>
      </c>
      <c r="Z17" s="4" t="s">
        <v>197</v>
      </c>
      <c r="AB17" s="3">
        <f t="shared" si="2"/>
        <v>0</v>
      </c>
      <c r="AC17" s="3">
        <f t="shared" si="3"/>
        <v>0</v>
      </c>
      <c r="AD17" s="3">
        <f t="shared" si="4"/>
        <v>0</v>
      </c>
      <c r="AE17" s="3">
        <f t="shared" si="5"/>
        <v>1</v>
      </c>
      <c r="AF17" s="3">
        <f t="shared" si="6"/>
        <v>0</v>
      </c>
      <c r="AG17" s="3">
        <f t="shared" si="7"/>
        <v>1</v>
      </c>
      <c r="AH17" s="3">
        <f t="shared" si="8"/>
        <v>1</v>
      </c>
      <c r="AI17" s="3">
        <f t="shared" si="9"/>
        <v>1</v>
      </c>
      <c r="AJ17" s="3">
        <f t="shared" si="10"/>
        <v>1</v>
      </c>
      <c r="AK17" s="3">
        <f t="shared" si="11"/>
        <v>0</v>
      </c>
      <c r="AL17" s="3">
        <f t="shared" si="12"/>
        <v>1</v>
      </c>
      <c r="AM17" s="3">
        <f t="shared" si="13"/>
        <v>0</v>
      </c>
      <c r="AN17" s="3">
        <f t="shared" si="14"/>
        <v>0</v>
      </c>
      <c r="AO17" s="3">
        <f t="shared" si="15"/>
        <v>1</v>
      </c>
      <c r="AP17" s="3">
        <f t="shared" si="16"/>
        <v>0</v>
      </c>
      <c r="AQ17" s="3">
        <f t="shared" si="17"/>
        <v>0</v>
      </c>
      <c r="AR17" s="3">
        <f t="shared" si="18"/>
        <v>0</v>
      </c>
      <c r="AS17" s="39">
        <v>0.5</v>
      </c>
      <c r="AT17" s="3">
        <f t="shared" si="19"/>
        <v>1</v>
      </c>
      <c r="AU17" s="3">
        <f t="shared" si="20"/>
        <v>0</v>
      </c>
      <c r="AW17" s="3">
        <f t="shared" si="25"/>
        <v>1</v>
      </c>
      <c r="AX17" s="3">
        <f t="shared" si="23"/>
        <v>1</v>
      </c>
    </row>
    <row r="18" spans="1:50" x14ac:dyDescent="0.25">
      <c r="A18" s="8" t="s">
        <v>187</v>
      </c>
      <c r="B18" s="4">
        <f t="shared" si="0"/>
        <v>10.5</v>
      </c>
      <c r="C18" s="5">
        <f t="shared" si="24"/>
        <v>1</v>
      </c>
      <c r="D18" s="28" t="s">
        <v>262</v>
      </c>
      <c r="E18" s="4" t="s">
        <v>278</v>
      </c>
      <c r="F18" s="4" t="s">
        <v>264</v>
      </c>
      <c r="G18" s="4" t="s">
        <v>265</v>
      </c>
      <c r="H18" s="4" t="s">
        <v>139</v>
      </c>
      <c r="I18" s="4" t="s">
        <v>267</v>
      </c>
      <c r="J18" s="4" t="s">
        <v>268</v>
      </c>
      <c r="K18" s="4" t="s">
        <v>269</v>
      </c>
      <c r="L18" s="4" t="s">
        <v>197</v>
      </c>
      <c r="M18" s="4" t="s">
        <v>270</v>
      </c>
      <c r="N18" s="4" t="s">
        <v>280</v>
      </c>
      <c r="O18" s="4" t="s">
        <v>281</v>
      </c>
      <c r="P18" s="4" t="s">
        <v>282</v>
      </c>
      <c r="Q18" s="4" t="s">
        <v>283</v>
      </c>
      <c r="R18" s="4" t="s">
        <v>273</v>
      </c>
      <c r="S18" s="4" t="s">
        <v>284</v>
      </c>
      <c r="T18" s="4" t="s">
        <v>274</v>
      </c>
      <c r="U18" s="38" t="s">
        <v>238</v>
      </c>
      <c r="V18" s="4" t="s">
        <v>276</v>
      </c>
      <c r="W18" s="4" t="s">
        <v>277</v>
      </c>
      <c r="Y18" s="40" t="s">
        <v>262</v>
      </c>
      <c r="Z18" s="4" t="s">
        <v>267</v>
      </c>
      <c r="AB18" s="3">
        <f t="shared" si="2"/>
        <v>0</v>
      </c>
      <c r="AC18" s="3">
        <f t="shared" si="3"/>
        <v>0</v>
      </c>
      <c r="AD18" s="3">
        <f t="shared" si="4"/>
        <v>0</v>
      </c>
      <c r="AE18" s="3">
        <f t="shared" si="5"/>
        <v>1</v>
      </c>
      <c r="AF18" s="3">
        <f t="shared" si="6"/>
        <v>0</v>
      </c>
      <c r="AG18" s="3">
        <f t="shared" si="7"/>
        <v>1</v>
      </c>
      <c r="AH18" s="3">
        <f t="shared" si="8"/>
        <v>1</v>
      </c>
      <c r="AI18" s="3">
        <f t="shared" si="9"/>
        <v>1</v>
      </c>
      <c r="AJ18" s="3">
        <f t="shared" si="10"/>
        <v>1</v>
      </c>
      <c r="AK18" s="3">
        <f t="shared" si="11"/>
        <v>0</v>
      </c>
      <c r="AL18" s="3">
        <f t="shared" si="12"/>
        <v>0</v>
      </c>
      <c r="AM18" s="3">
        <f t="shared" si="13"/>
        <v>1</v>
      </c>
      <c r="AN18" s="3">
        <f t="shared" si="14"/>
        <v>1</v>
      </c>
      <c r="AO18" s="3">
        <f t="shared" si="15"/>
        <v>1</v>
      </c>
      <c r="AP18" s="3">
        <f t="shared" si="16"/>
        <v>0</v>
      </c>
      <c r="AQ18" s="3">
        <f t="shared" si="17"/>
        <v>0</v>
      </c>
      <c r="AR18" s="3">
        <f t="shared" si="18"/>
        <v>1</v>
      </c>
      <c r="AS18" s="39">
        <v>0.5</v>
      </c>
      <c r="AT18" s="3">
        <f t="shared" si="19"/>
        <v>1</v>
      </c>
      <c r="AU18" s="3">
        <f t="shared" si="20"/>
        <v>0</v>
      </c>
      <c r="AW18" s="3" t="e">
        <f t="shared" si="25"/>
        <v>#N/A</v>
      </c>
      <c r="AX18" s="3">
        <f t="shared" si="23"/>
        <v>1</v>
      </c>
    </row>
    <row r="19" spans="1:50" x14ac:dyDescent="0.25">
      <c r="A19" s="8" t="s">
        <v>89</v>
      </c>
      <c r="B19" s="4">
        <f t="shared" si="0"/>
        <v>13.5</v>
      </c>
      <c r="C19" s="5">
        <f t="shared" si="24"/>
        <v>1</v>
      </c>
      <c r="D19" s="28" t="s">
        <v>262</v>
      </c>
      <c r="E19" s="4" t="s">
        <v>278</v>
      </c>
      <c r="F19" s="4" t="s">
        <v>264</v>
      </c>
      <c r="G19" s="4" t="s">
        <v>265</v>
      </c>
      <c r="H19" s="4" t="s">
        <v>266</v>
      </c>
      <c r="I19" s="4" t="s">
        <v>267</v>
      </c>
      <c r="J19" s="4" t="s">
        <v>268</v>
      </c>
      <c r="K19" s="4" t="s">
        <v>269</v>
      </c>
      <c r="L19" s="4" t="s">
        <v>197</v>
      </c>
      <c r="M19" s="4" t="s">
        <v>286</v>
      </c>
      <c r="N19" s="4" t="s">
        <v>280</v>
      </c>
      <c r="O19" s="4" t="s">
        <v>281</v>
      </c>
      <c r="P19" s="4" t="s">
        <v>282</v>
      </c>
      <c r="Q19" s="4" t="s">
        <v>283</v>
      </c>
      <c r="R19" s="4" t="s">
        <v>273</v>
      </c>
      <c r="S19" s="4" t="s">
        <v>176</v>
      </c>
      <c r="T19" s="4" t="s">
        <v>274</v>
      </c>
      <c r="U19" s="38" t="s">
        <v>238</v>
      </c>
      <c r="V19" s="4" t="s">
        <v>276</v>
      </c>
      <c r="W19" s="4" t="s">
        <v>277</v>
      </c>
      <c r="Y19" s="40" t="s">
        <v>280</v>
      </c>
      <c r="Z19" s="4" t="s">
        <v>286</v>
      </c>
      <c r="AB19" s="3">
        <f t="shared" si="2"/>
        <v>0</v>
      </c>
      <c r="AC19" s="3">
        <f t="shared" si="3"/>
        <v>0</v>
      </c>
      <c r="AD19" s="3">
        <f t="shared" si="4"/>
        <v>0</v>
      </c>
      <c r="AE19" s="3">
        <f t="shared" si="5"/>
        <v>1</v>
      </c>
      <c r="AF19" s="3">
        <f t="shared" si="6"/>
        <v>1</v>
      </c>
      <c r="AG19" s="3">
        <f t="shared" si="7"/>
        <v>1</v>
      </c>
      <c r="AH19" s="3">
        <f t="shared" si="8"/>
        <v>1</v>
      </c>
      <c r="AI19" s="3">
        <f t="shared" si="9"/>
        <v>1</v>
      </c>
      <c r="AJ19" s="3">
        <f t="shared" si="10"/>
        <v>1</v>
      </c>
      <c r="AK19" s="3">
        <f t="shared" si="11"/>
        <v>1</v>
      </c>
      <c r="AL19" s="3">
        <f t="shared" si="12"/>
        <v>0</v>
      </c>
      <c r="AM19" s="3">
        <f t="shared" si="13"/>
        <v>1</v>
      </c>
      <c r="AN19" s="3">
        <f t="shared" si="14"/>
        <v>1</v>
      </c>
      <c r="AO19" s="3">
        <f t="shared" si="15"/>
        <v>1</v>
      </c>
      <c r="AP19" s="3">
        <f t="shared" si="16"/>
        <v>0</v>
      </c>
      <c r="AQ19" s="3">
        <f t="shared" si="17"/>
        <v>1</v>
      </c>
      <c r="AR19" s="3">
        <f t="shared" si="18"/>
        <v>1</v>
      </c>
      <c r="AS19" s="39">
        <v>0.5</v>
      </c>
      <c r="AT19" s="3">
        <f t="shared" si="19"/>
        <v>1</v>
      </c>
      <c r="AU19" s="3">
        <f t="shared" si="20"/>
        <v>0</v>
      </c>
      <c r="AW19" s="3" t="e">
        <f t="shared" si="25"/>
        <v>#N/A</v>
      </c>
      <c r="AX19" s="3">
        <f t="shared" si="23"/>
        <v>1</v>
      </c>
    </row>
    <row r="20" spans="1:50" x14ac:dyDescent="0.25">
      <c r="A20" s="8" t="s">
        <v>58</v>
      </c>
      <c r="B20" s="4">
        <f t="shared" si="0"/>
        <v>11.5</v>
      </c>
      <c r="C20" s="5">
        <f t="shared" si="24"/>
        <v>2</v>
      </c>
      <c r="D20" s="28" t="s">
        <v>262</v>
      </c>
      <c r="E20" s="4" t="s">
        <v>278</v>
      </c>
      <c r="F20" s="4" t="s">
        <v>264</v>
      </c>
      <c r="G20" s="4" t="s">
        <v>265</v>
      </c>
      <c r="H20" s="4" t="s">
        <v>285</v>
      </c>
      <c r="I20" s="4" t="s">
        <v>267</v>
      </c>
      <c r="J20" s="4" t="s">
        <v>268</v>
      </c>
      <c r="K20" s="4" t="s">
        <v>269</v>
      </c>
      <c r="L20" s="4" t="s">
        <v>169</v>
      </c>
      <c r="M20" s="4" t="s">
        <v>270</v>
      </c>
      <c r="N20" s="4" t="s">
        <v>271</v>
      </c>
      <c r="O20" s="4" t="s">
        <v>281</v>
      </c>
      <c r="P20" s="4" t="s">
        <v>282</v>
      </c>
      <c r="Q20" s="4" t="s">
        <v>283</v>
      </c>
      <c r="R20" s="4" t="s">
        <v>287</v>
      </c>
      <c r="S20" s="4" t="s">
        <v>284</v>
      </c>
      <c r="T20" s="4" t="s">
        <v>274</v>
      </c>
      <c r="U20" s="38" t="s">
        <v>238</v>
      </c>
      <c r="V20" s="4" t="s">
        <v>276</v>
      </c>
      <c r="W20" s="4" t="s">
        <v>277</v>
      </c>
      <c r="Y20" s="4" t="s">
        <v>274</v>
      </c>
      <c r="Z20" s="4" t="s">
        <v>271</v>
      </c>
      <c r="AB20" s="3">
        <f t="shared" si="2"/>
        <v>0</v>
      </c>
      <c r="AC20" s="3">
        <f t="shared" si="3"/>
        <v>0</v>
      </c>
      <c r="AD20" s="3">
        <f t="shared" si="4"/>
        <v>0</v>
      </c>
      <c r="AE20" s="3">
        <f t="shared" si="5"/>
        <v>1</v>
      </c>
      <c r="AF20" s="3">
        <f t="shared" si="6"/>
        <v>0</v>
      </c>
      <c r="AG20" s="3">
        <f t="shared" si="7"/>
        <v>1</v>
      </c>
      <c r="AH20" s="3">
        <f t="shared" si="8"/>
        <v>1</v>
      </c>
      <c r="AI20" s="3">
        <f t="shared" si="9"/>
        <v>1</v>
      </c>
      <c r="AJ20" s="3">
        <f t="shared" si="10"/>
        <v>0</v>
      </c>
      <c r="AK20" s="3">
        <f t="shared" si="11"/>
        <v>0</v>
      </c>
      <c r="AL20" s="3">
        <f t="shared" si="12"/>
        <v>1</v>
      </c>
      <c r="AM20" s="3">
        <f t="shared" si="13"/>
        <v>1</v>
      </c>
      <c r="AN20" s="3">
        <f t="shared" si="14"/>
        <v>1</v>
      </c>
      <c r="AO20" s="3">
        <f t="shared" si="15"/>
        <v>1</v>
      </c>
      <c r="AP20" s="3">
        <f t="shared" si="16"/>
        <v>1</v>
      </c>
      <c r="AQ20" s="3">
        <f t="shared" si="17"/>
        <v>0</v>
      </c>
      <c r="AR20" s="3">
        <f t="shared" si="18"/>
        <v>1</v>
      </c>
      <c r="AS20" s="39">
        <v>0.5</v>
      </c>
      <c r="AT20" s="3">
        <f t="shared" si="19"/>
        <v>1</v>
      </c>
      <c r="AU20" s="3">
        <f t="shared" si="20"/>
        <v>0</v>
      </c>
      <c r="AW20" s="3">
        <f t="shared" si="25"/>
        <v>1</v>
      </c>
      <c r="AX20" s="3">
        <f t="shared" si="23"/>
        <v>1</v>
      </c>
    </row>
    <row r="21" spans="1:50" x14ac:dyDescent="0.25">
      <c r="A21" s="8" t="s">
        <v>70</v>
      </c>
      <c r="B21" s="4">
        <f t="shared" si="0"/>
        <v>12.5</v>
      </c>
      <c r="C21" s="5">
        <f t="shared" si="24"/>
        <v>1</v>
      </c>
      <c r="D21" s="28" t="s">
        <v>262</v>
      </c>
      <c r="E21" s="4" t="s">
        <v>278</v>
      </c>
      <c r="F21" s="4" t="s">
        <v>264</v>
      </c>
      <c r="G21" s="4" t="s">
        <v>239</v>
      </c>
      <c r="H21" s="4" t="s">
        <v>266</v>
      </c>
      <c r="I21" s="4" t="s">
        <v>267</v>
      </c>
      <c r="J21" s="4" t="s">
        <v>268</v>
      </c>
      <c r="K21" s="4" t="s">
        <v>279</v>
      </c>
      <c r="L21" s="4" t="s">
        <v>197</v>
      </c>
      <c r="M21" s="4" t="s">
        <v>286</v>
      </c>
      <c r="N21" s="4" t="s">
        <v>271</v>
      </c>
      <c r="O21" s="4" t="s">
        <v>272</v>
      </c>
      <c r="P21" s="4" t="s">
        <v>282</v>
      </c>
      <c r="Q21" s="4" t="s">
        <v>283</v>
      </c>
      <c r="R21" s="4" t="s">
        <v>287</v>
      </c>
      <c r="S21" s="4" t="s">
        <v>176</v>
      </c>
      <c r="T21" s="4" t="s">
        <v>274</v>
      </c>
      <c r="U21" s="38" t="s">
        <v>275</v>
      </c>
      <c r="V21" s="4" t="s">
        <v>217</v>
      </c>
      <c r="W21" s="4" t="s">
        <v>288</v>
      </c>
      <c r="Y21" s="40" t="s">
        <v>239</v>
      </c>
      <c r="Z21" s="4" t="s">
        <v>176</v>
      </c>
      <c r="AB21" s="3">
        <f t="shared" si="2"/>
        <v>0</v>
      </c>
      <c r="AC21" s="3">
        <f t="shared" si="3"/>
        <v>0</v>
      </c>
      <c r="AD21" s="3">
        <f t="shared" si="4"/>
        <v>0</v>
      </c>
      <c r="AE21" s="3">
        <f t="shared" si="5"/>
        <v>0</v>
      </c>
      <c r="AF21" s="3">
        <f t="shared" si="6"/>
        <v>1</v>
      </c>
      <c r="AG21" s="3">
        <f t="shared" si="7"/>
        <v>1</v>
      </c>
      <c r="AH21" s="3">
        <f t="shared" si="8"/>
        <v>1</v>
      </c>
      <c r="AI21" s="3">
        <f t="shared" si="9"/>
        <v>0</v>
      </c>
      <c r="AJ21" s="3">
        <f t="shared" si="10"/>
        <v>1</v>
      </c>
      <c r="AK21" s="3">
        <f t="shared" si="11"/>
        <v>1</v>
      </c>
      <c r="AL21" s="3">
        <f t="shared" si="12"/>
        <v>1</v>
      </c>
      <c r="AM21" s="3">
        <f t="shared" si="13"/>
        <v>0</v>
      </c>
      <c r="AN21" s="3">
        <f t="shared" si="14"/>
        <v>1</v>
      </c>
      <c r="AO21" s="3">
        <f t="shared" si="15"/>
        <v>1</v>
      </c>
      <c r="AP21" s="3">
        <f t="shared" si="16"/>
        <v>1</v>
      </c>
      <c r="AQ21" s="3">
        <f t="shared" si="17"/>
        <v>1</v>
      </c>
      <c r="AR21" s="3">
        <f t="shared" si="18"/>
        <v>1</v>
      </c>
      <c r="AS21" s="39">
        <v>0.5</v>
      </c>
      <c r="AT21" s="3">
        <f t="shared" si="19"/>
        <v>0</v>
      </c>
      <c r="AU21" s="3">
        <f t="shared" si="20"/>
        <v>1</v>
      </c>
      <c r="AW21" s="3" t="e">
        <f t="shared" si="25"/>
        <v>#N/A</v>
      </c>
      <c r="AX21" s="3">
        <f t="shared" si="23"/>
        <v>1</v>
      </c>
    </row>
    <row r="22" spans="1:50" x14ac:dyDescent="0.25">
      <c r="A22" s="8" t="s">
        <v>83</v>
      </c>
      <c r="B22" s="4">
        <f t="shared" si="0"/>
        <v>11.5</v>
      </c>
      <c r="C22" s="5">
        <f t="shared" si="24"/>
        <v>2</v>
      </c>
      <c r="D22" s="28" t="s">
        <v>262</v>
      </c>
      <c r="E22" s="4" t="s">
        <v>278</v>
      </c>
      <c r="F22" s="4" t="s">
        <v>264</v>
      </c>
      <c r="G22" s="4" t="s">
        <v>265</v>
      </c>
      <c r="H22" s="4" t="s">
        <v>266</v>
      </c>
      <c r="I22" s="4" t="s">
        <v>267</v>
      </c>
      <c r="J22" s="4" t="s">
        <v>290</v>
      </c>
      <c r="K22" s="4" t="s">
        <v>269</v>
      </c>
      <c r="L22" s="4" t="s">
        <v>197</v>
      </c>
      <c r="M22" s="4" t="s">
        <v>286</v>
      </c>
      <c r="N22" s="4" t="s">
        <v>280</v>
      </c>
      <c r="O22" s="4" t="s">
        <v>272</v>
      </c>
      <c r="P22" s="4" t="s">
        <v>282</v>
      </c>
      <c r="Q22" s="4" t="s">
        <v>283</v>
      </c>
      <c r="R22" s="4" t="s">
        <v>287</v>
      </c>
      <c r="S22" s="4" t="s">
        <v>284</v>
      </c>
      <c r="T22" s="4" t="s">
        <v>274</v>
      </c>
      <c r="U22" s="38" t="s">
        <v>238</v>
      </c>
      <c r="V22" s="4" t="s">
        <v>276</v>
      </c>
      <c r="W22" s="4" t="s">
        <v>277</v>
      </c>
      <c r="Y22" s="4" t="s">
        <v>282</v>
      </c>
      <c r="Z22" s="4" t="s">
        <v>267</v>
      </c>
      <c r="AB22" s="3">
        <f t="shared" si="2"/>
        <v>0</v>
      </c>
      <c r="AC22" s="3">
        <f t="shared" si="3"/>
        <v>0</v>
      </c>
      <c r="AD22" s="3">
        <f t="shared" si="4"/>
        <v>0</v>
      </c>
      <c r="AE22" s="3">
        <f t="shared" si="5"/>
        <v>1</v>
      </c>
      <c r="AF22" s="3">
        <f t="shared" si="6"/>
        <v>1</v>
      </c>
      <c r="AG22" s="3">
        <f t="shared" si="7"/>
        <v>1</v>
      </c>
      <c r="AH22" s="3">
        <f t="shared" si="8"/>
        <v>0</v>
      </c>
      <c r="AI22" s="3">
        <f t="shared" si="9"/>
        <v>1</v>
      </c>
      <c r="AJ22" s="3">
        <f t="shared" si="10"/>
        <v>1</v>
      </c>
      <c r="AK22" s="3">
        <f t="shared" si="11"/>
        <v>1</v>
      </c>
      <c r="AL22" s="3">
        <f t="shared" si="12"/>
        <v>0</v>
      </c>
      <c r="AM22" s="3">
        <f t="shared" si="13"/>
        <v>0</v>
      </c>
      <c r="AN22" s="3">
        <f t="shared" si="14"/>
        <v>1</v>
      </c>
      <c r="AO22" s="3">
        <f t="shared" si="15"/>
        <v>1</v>
      </c>
      <c r="AP22" s="3">
        <f t="shared" si="16"/>
        <v>1</v>
      </c>
      <c r="AQ22" s="3">
        <f t="shared" si="17"/>
        <v>0</v>
      </c>
      <c r="AR22" s="3">
        <f t="shared" si="18"/>
        <v>1</v>
      </c>
      <c r="AS22" s="39">
        <v>0.5</v>
      </c>
      <c r="AT22" s="3">
        <f t="shared" si="19"/>
        <v>1</v>
      </c>
      <c r="AU22" s="3">
        <f t="shared" si="20"/>
        <v>0</v>
      </c>
      <c r="AW22" s="3">
        <f t="shared" si="25"/>
        <v>1</v>
      </c>
      <c r="AX22" s="3">
        <f t="shared" si="23"/>
        <v>1</v>
      </c>
    </row>
    <row r="23" spans="1:50" x14ac:dyDescent="0.25">
      <c r="A23" s="8" t="s">
        <v>84</v>
      </c>
      <c r="B23" s="4">
        <f t="shared" si="0"/>
        <v>11.5</v>
      </c>
      <c r="C23" s="5">
        <f t="shared" si="24"/>
        <v>2</v>
      </c>
      <c r="D23" s="28" t="s">
        <v>262</v>
      </c>
      <c r="E23" s="4" t="s">
        <v>263</v>
      </c>
      <c r="F23" s="4" t="s">
        <v>264</v>
      </c>
      <c r="G23" s="4" t="s">
        <v>239</v>
      </c>
      <c r="H23" s="4" t="s">
        <v>266</v>
      </c>
      <c r="I23" s="4" t="s">
        <v>267</v>
      </c>
      <c r="J23" s="4" t="s">
        <v>268</v>
      </c>
      <c r="K23" s="4" t="s">
        <v>279</v>
      </c>
      <c r="L23" s="4" t="s">
        <v>197</v>
      </c>
      <c r="M23" s="4" t="s">
        <v>270</v>
      </c>
      <c r="N23" s="4" t="s">
        <v>271</v>
      </c>
      <c r="O23" s="4" t="s">
        <v>272</v>
      </c>
      <c r="P23" s="4" t="s">
        <v>122</v>
      </c>
      <c r="Q23" s="4" t="s">
        <v>283</v>
      </c>
      <c r="R23" s="4" t="s">
        <v>287</v>
      </c>
      <c r="S23" s="4" t="s">
        <v>176</v>
      </c>
      <c r="T23" s="4" t="s">
        <v>274</v>
      </c>
      <c r="U23" s="38" t="s">
        <v>238</v>
      </c>
      <c r="V23" s="4" t="s">
        <v>276</v>
      </c>
      <c r="W23" s="4" t="s">
        <v>277</v>
      </c>
      <c r="Y23" s="4" t="s">
        <v>283</v>
      </c>
      <c r="Z23" s="4" t="s">
        <v>287</v>
      </c>
      <c r="AB23" s="3">
        <f t="shared" si="2"/>
        <v>0</v>
      </c>
      <c r="AC23" s="3">
        <f t="shared" si="3"/>
        <v>1</v>
      </c>
      <c r="AD23" s="3">
        <f t="shared" si="4"/>
        <v>0</v>
      </c>
      <c r="AE23" s="3">
        <f t="shared" si="5"/>
        <v>0</v>
      </c>
      <c r="AF23" s="3">
        <f t="shared" si="6"/>
        <v>1</v>
      </c>
      <c r="AG23" s="3">
        <f t="shared" si="7"/>
        <v>1</v>
      </c>
      <c r="AH23" s="3">
        <f t="shared" si="8"/>
        <v>1</v>
      </c>
      <c r="AI23" s="3">
        <f t="shared" si="9"/>
        <v>0</v>
      </c>
      <c r="AJ23" s="3">
        <f t="shared" si="10"/>
        <v>1</v>
      </c>
      <c r="AK23" s="3">
        <f t="shared" si="11"/>
        <v>0</v>
      </c>
      <c r="AL23" s="3">
        <f t="shared" si="12"/>
        <v>1</v>
      </c>
      <c r="AM23" s="3">
        <f t="shared" si="13"/>
        <v>0</v>
      </c>
      <c r="AN23" s="3">
        <f t="shared" si="14"/>
        <v>0</v>
      </c>
      <c r="AO23" s="3">
        <f t="shared" si="15"/>
        <v>1</v>
      </c>
      <c r="AP23" s="3">
        <f t="shared" si="16"/>
        <v>1</v>
      </c>
      <c r="AQ23" s="3">
        <f t="shared" si="17"/>
        <v>1</v>
      </c>
      <c r="AR23" s="3">
        <f t="shared" si="18"/>
        <v>1</v>
      </c>
      <c r="AS23" s="39">
        <v>0.5</v>
      </c>
      <c r="AT23" s="3">
        <f t="shared" si="19"/>
        <v>1</v>
      </c>
      <c r="AU23" s="3">
        <f t="shared" si="20"/>
        <v>0</v>
      </c>
      <c r="AW23" s="3">
        <f t="shared" si="25"/>
        <v>1</v>
      </c>
      <c r="AX23" s="3">
        <f t="shared" si="23"/>
        <v>1</v>
      </c>
    </row>
    <row r="24" spans="1:50" x14ac:dyDescent="0.25">
      <c r="A24" s="8" t="s">
        <v>85</v>
      </c>
      <c r="B24" s="4">
        <f t="shared" si="0"/>
        <v>13.5</v>
      </c>
      <c r="C24" s="5">
        <f t="shared" si="24"/>
        <v>2</v>
      </c>
      <c r="D24" s="28" t="s">
        <v>289</v>
      </c>
      <c r="E24" s="4" t="s">
        <v>263</v>
      </c>
      <c r="F24" s="4" t="s">
        <v>264</v>
      </c>
      <c r="G24" s="4" t="s">
        <v>239</v>
      </c>
      <c r="H24" s="4" t="s">
        <v>285</v>
      </c>
      <c r="I24" s="4" t="s">
        <v>267</v>
      </c>
      <c r="J24" s="4" t="s">
        <v>290</v>
      </c>
      <c r="K24" s="4" t="s">
        <v>269</v>
      </c>
      <c r="L24" s="4" t="s">
        <v>197</v>
      </c>
      <c r="M24" s="4" t="s">
        <v>286</v>
      </c>
      <c r="N24" s="4" t="s">
        <v>271</v>
      </c>
      <c r="O24" s="4" t="s">
        <v>281</v>
      </c>
      <c r="P24" s="4" t="s">
        <v>282</v>
      </c>
      <c r="Q24" s="4" t="s">
        <v>283</v>
      </c>
      <c r="R24" s="4" t="s">
        <v>273</v>
      </c>
      <c r="S24" s="4" t="s">
        <v>176</v>
      </c>
      <c r="T24" s="4" t="s">
        <v>274</v>
      </c>
      <c r="U24" s="38" t="s">
        <v>238</v>
      </c>
      <c r="V24" s="4" t="s">
        <v>276</v>
      </c>
      <c r="W24" s="4" t="s">
        <v>277</v>
      </c>
      <c r="Y24" s="4" t="s">
        <v>267</v>
      </c>
      <c r="Z24" s="4" t="s">
        <v>269</v>
      </c>
      <c r="AB24" s="3">
        <f t="shared" si="2"/>
        <v>1</v>
      </c>
      <c r="AC24" s="3">
        <f t="shared" si="3"/>
        <v>1</v>
      </c>
      <c r="AD24" s="3">
        <f t="shared" si="4"/>
        <v>0</v>
      </c>
      <c r="AE24" s="3">
        <f t="shared" si="5"/>
        <v>0</v>
      </c>
      <c r="AF24" s="3">
        <f t="shared" si="6"/>
        <v>0</v>
      </c>
      <c r="AG24" s="3">
        <f t="shared" si="7"/>
        <v>1</v>
      </c>
      <c r="AH24" s="3">
        <f t="shared" si="8"/>
        <v>0</v>
      </c>
      <c r="AI24" s="3">
        <f t="shared" si="9"/>
        <v>1</v>
      </c>
      <c r="AJ24" s="3">
        <f t="shared" si="10"/>
        <v>1</v>
      </c>
      <c r="AK24" s="3">
        <f t="shared" si="11"/>
        <v>1</v>
      </c>
      <c r="AL24" s="3">
        <f t="shared" si="12"/>
        <v>1</v>
      </c>
      <c r="AM24" s="3">
        <f t="shared" si="13"/>
        <v>1</v>
      </c>
      <c r="AN24" s="3">
        <f t="shared" si="14"/>
        <v>1</v>
      </c>
      <c r="AO24" s="3">
        <f t="shared" si="15"/>
        <v>1</v>
      </c>
      <c r="AP24" s="3">
        <f t="shared" si="16"/>
        <v>0</v>
      </c>
      <c r="AQ24" s="3">
        <f t="shared" si="17"/>
        <v>1</v>
      </c>
      <c r="AR24" s="3">
        <f t="shared" si="18"/>
        <v>1</v>
      </c>
      <c r="AS24" s="39">
        <v>0.5</v>
      </c>
      <c r="AT24" s="3">
        <f t="shared" si="19"/>
        <v>1</v>
      </c>
      <c r="AU24" s="3">
        <f t="shared" si="20"/>
        <v>0</v>
      </c>
      <c r="AW24" s="3">
        <f t="shared" si="25"/>
        <v>1</v>
      </c>
      <c r="AX24" s="3">
        <f t="shared" si="23"/>
        <v>1</v>
      </c>
    </row>
    <row r="25" spans="1:50" x14ac:dyDescent="0.25">
      <c r="A25" s="8" t="s">
        <v>86</v>
      </c>
      <c r="B25" s="4">
        <f t="shared" si="0"/>
        <v>17.5</v>
      </c>
      <c r="C25" s="5">
        <f t="shared" si="24"/>
        <v>2</v>
      </c>
      <c r="D25" s="28" t="s">
        <v>289</v>
      </c>
      <c r="E25" s="4" t="s">
        <v>263</v>
      </c>
      <c r="F25" s="4" t="s">
        <v>292</v>
      </c>
      <c r="G25" s="4" t="s">
        <v>265</v>
      </c>
      <c r="H25" s="4" t="s">
        <v>266</v>
      </c>
      <c r="I25" s="4" t="s">
        <v>267</v>
      </c>
      <c r="J25" s="4" t="s">
        <v>268</v>
      </c>
      <c r="K25" s="4" t="s">
        <v>269</v>
      </c>
      <c r="L25" s="4" t="s">
        <v>197</v>
      </c>
      <c r="M25" s="4" t="s">
        <v>286</v>
      </c>
      <c r="N25" s="4" t="s">
        <v>271</v>
      </c>
      <c r="O25" s="4" t="s">
        <v>281</v>
      </c>
      <c r="P25" s="4" t="s">
        <v>282</v>
      </c>
      <c r="Q25" s="4" t="s">
        <v>283</v>
      </c>
      <c r="R25" s="4" t="s">
        <v>287</v>
      </c>
      <c r="S25" s="4" t="s">
        <v>176</v>
      </c>
      <c r="T25" s="4" t="s">
        <v>291</v>
      </c>
      <c r="U25" s="38" t="s">
        <v>238</v>
      </c>
      <c r="V25" s="4" t="s">
        <v>217</v>
      </c>
      <c r="W25" s="4" t="s">
        <v>288</v>
      </c>
      <c r="Y25" s="4" t="s">
        <v>282</v>
      </c>
      <c r="Z25" s="4" t="s">
        <v>283</v>
      </c>
      <c r="AB25" s="3">
        <f t="shared" si="2"/>
        <v>1</v>
      </c>
      <c r="AC25" s="3">
        <f t="shared" si="3"/>
        <v>1</v>
      </c>
      <c r="AD25" s="3">
        <f t="shared" si="4"/>
        <v>1</v>
      </c>
      <c r="AE25" s="3">
        <f t="shared" si="5"/>
        <v>1</v>
      </c>
      <c r="AF25" s="3">
        <f t="shared" si="6"/>
        <v>1</v>
      </c>
      <c r="AG25" s="3">
        <f t="shared" si="7"/>
        <v>1</v>
      </c>
      <c r="AH25" s="3">
        <f t="shared" si="8"/>
        <v>1</v>
      </c>
      <c r="AI25" s="3">
        <f t="shared" si="9"/>
        <v>1</v>
      </c>
      <c r="AJ25" s="3">
        <f t="shared" si="10"/>
        <v>1</v>
      </c>
      <c r="AK25" s="3">
        <f t="shared" si="11"/>
        <v>1</v>
      </c>
      <c r="AL25" s="3">
        <f t="shared" si="12"/>
        <v>1</v>
      </c>
      <c r="AM25" s="3">
        <f t="shared" si="13"/>
        <v>1</v>
      </c>
      <c r="AN25" s="3">
        <f t="shared" si="14"/>
        <v>1</v>
      </c>
      <c r="AO25" s="3">
        <f t="shared" si="15"/>
        <v>1</v>
      </c>
      <c r="AP25" s="3">
        <f t="shared" si="16"/>
        <v>1</v>
      </c>
      <c r="AQ25" s="3">
        <f t="shared" si="17"/>
        <v>1</v>
      </c>
      <c r="AR25" s="3">
        <f t="shared" si="18"/>
        <v>0</v>
      </c>
      <c r="AS25" s="39">
        <v>0.5</v>
      </c>
      <c r="AT25" s="3">
        <f t="shared" si="19"/>
        <v>0</v>
      </c>
      <c r="AU25" s="3">
        <f t="shared" si="20"/>
        <v>1</v>
      </c>
      <c r="AW25" s="3">
        <f t="shared" si="25"/>
        <v>1</v>
      </c>
      <c r="AX25" s="3">
        <f t="shared" si="23"/>
        <v>1</v>
      </c>
    </row>
    <row r="26" spans="1:50" x14ac:dyDescent="0.25">
      <c r="A26" s="8" t="s">
        <v>224</v>
      </c>
      <c r="B26" s="4">
        <f t="shared" si="0"/>
        <v>11.5</v>
      </c>
      <c r="C26" s="5">
        <f t="shared" si="24"/>
        <v>2</v>
      </c>
      <c r="D26" s="28" t="s">
        <v>139</v>
      </c>
      <c r="E26" s="4" t="s">
        <v>263</v>
      </c>
      <c r="F26" s="4" t="s">
        <v>264</v>
      </c>
      <c r="G26" s="4" t="s">
        <v>239</v>
      </c>
      <c r="H26" s="4" t="s">
        <v>266</v>
      </c>
      <c r="I26" s="4" t="s">
        <v>267</v>
      </c>
      <c r="J26" s="4" t="s">
        <v>290</v>
      </c>
      <c r="K26" s="4" t="s">
        <v>279</v>
      </c>
      <c r="L26" s="4" t="s">
        <v>197</v>
      </c>
      <c r="M26" s="4" t="s">
        <v>286</v>
      </c>
      <c r="N26" s="4" t="s">
        <v>271</v>
      </c>
      <c r="O26" s="4" t="s">
        <v>272</v>
      </c>
      <c r="P26" s="4" t="s">
        <v>122</v>
      </c>
      <c r="Q26" s="4" t="s">
        <v>283</v>
      </c>
      <c r="R26" s="4" t="s">
        <v>287</v>
      </c>
      <c r="S26" s="4" t="s">
        <v>176</v>
      </c>
      <c r="T26" s="4" t="s">
        <v>274</v>
      </c>
      <c r="U26" s="38" t="s">
        <v>238</v>
      </c>
      <c r="V26" s="4" t="s">
        <v>276</v>
      </c>
      <c r="W26" s="4" t="s">
        <v>277</v>
      </c>
      <c r="Y26" s="4" t="s">
        <v>287</v>
      </c>
      <c r="Z26" s="4" t="s">
        <v>274</v>
      </c>
      <c r="AB26" s="3">
        <f t="shared" si="2"/>
        <v>0</v>
      </c>
      <c r="AC26" s="3">
        <f t="shared" si="3"/>
        <v>1</v>
      </c>
      <c r="AD26" s="3">
        <f t="shared" si="4"/>
        <v>0</v>
      </c>
      <c r="AE26" s="3">
        <f t="shared" si="5"/>
        <v>0</v>
      </c>
      <c r="AF26" s="3">
        <f t="shared" si="6"/>
        <v>1</v>
      </c>
      <c r="AG26" s="3">
        <f t="shared" si="7"/>
        <v>1</v>
      </c>
      <c r="AH26" s="3">
        <f t="shared" si="8"/>
        <v>0</v>
      </c>
      <c r="AI26" s="3">
        <f t="shared" si="9"/>
        <v>0</v>
      </c>
      <c r="AJ26" s="3">
        <f t="shared" si="10"/>
        <v>1</v>
      </c>
      <c r="AK26" s="3">
        <f t="shared" si="11"/>
        <v>1</v>
      </c>
      <c r="AL26" s="3">
        <f t="shared" si="12"/>
        <v>1</v>
      </c>
      <c r="AM26" s="3">
        <f t="shared" si="13"/>
        <v>0</v>
      </c>
      <c r="AN26" s="3">
        <f t="shared" si="14"/>
        <v>0</v>
      </c>
      <c r="AO26" s="3">
        <f t="shared" si="15"/>
        <v>1</v>
      </c>
      <c r="AP26" s="3">
        <f t="shared" si="16"/>
        <v>1</v>
      </c>
      <c r="AQ26" s="3">
        <f t="shared" si="17"/>
        <v>1</v>
      </c>
      <c r="AR26" s="3">
        <f t="shared" si="18"/>
        <v>1</v>
      </c>
      <c r="AS26" s="39">
        <v>0.5</v>
      </c>
      <c r="AT26" s="3">
        <f t="shared" si="19"/>
        <v>1</v>
      </c>
      <c r="AU26" s="3">
        <f t="shared" si="20"/>
        <v>0</v>
      </c>
      <c r="AW26" s="3">
        <f t="shared" si="25"/>
        <v>1</v>
      </c>
      <c r="AX26" s="3">
        <f t="shared" si="23"/>
        <v>1</v>
      </c>
    </row>
    <row r="27" spans="1:50" x14ac:dyDescent="0.25">
      <c r="A27" s="8" t="s">
        <v>79</v>
      </c>
      <c r="B27" s="4">
        <f t="shared" si="0"/>
        <v>11.5</v>
      </c>
      <c r="C27" s="5">
        <f t="shared" si="24"/>
        <v>1</v>
      </c>
      <c r="D27" s="28" t="s">
        <v>262</v>
      </c>
      <c r="E27" s="4" t="s">
        <v>278</v>
      </c>
      <c r="F27" s="4" t="s">
        <v>264</v>
      </c>
      <c r="G27" s="4" t="s">
        <v>265</v>
      </c>
      <c r="H27" s="4" t="s">
        <v>266</v>
      </c>
      <c r="I27" s="4" t="s">
        <v>267</v>
      </c>
      <c r="J27" s="4" t="s">
        <v>290</v>
      </c>
      <c r="K27" s="4" t="s">
        <v>269</v>
      </c>
      <c r="L27" s="4" t="s">
        <v>197</v>
      </c>
      <c r="M27" s="4" t="s">
        <v>270</v>
      </c>
      <c r="N27" s="4" t="s">
        <v>280</v>
      </c>
      <c r="O27" s="4" t="s">
        <v>281</v>
      </c>
      <c r="P27" s="4" t="s">
        <v>282</v>
      </c>
      <c r="Q27" s="4" t="s">
        <v>283</v>
      </c>
      <c r="R27" s="4" t="s">
        <v>287</v>
      </c>
      <c r="S27" s="4" t="s">
        <v>284</v>
      </c>
      <c r="T27" s="4" t="s">
        <v>274</v>
      </c>
      <c r="U27" s="38" t="s">
        <v>238</v>
      </c>
      <c r="V27" s="4" t="s">
        <v>276</v>
      </c>
      <c r="W27" s="4" t="s">
        <v>277</v>
      </c>
      <c r="Y27" s="40" t="s">
        <v>262</v>
      </c>
      <c r="Z27" s="4" t="s">
        <v>269</v>
      </c>
      <c r="AB27" s="3">
        <f t="shared" si="2"/>
        <v>0</v>
      </c>
      <c r="AC27" s="3">
        <f t="shared" si="3"/>
        <v>0</v>
      </c>
      <c r="AD27" s="3">
        <f t="shared" si="4"/>
        <v>0</v>
      </c>
      <c r="AE27" s="3">
        <f t="shared" si="5"/>
        <v>1</v>
      </c>
      <c r="AF27" s="3">
        <f t="shared" si="6"/>
        <v>1</v>
      </c>
      <c r="AG27" s="3">
        <f t="shared" si="7"/>
        <v>1</v>
      </c>
      <c r="AH27" s="3">
        <f t="shared" si="8"/>
        <v>0</v>
      </c>
      <c r="AI27" s="3">
        <f t="shared" si="9"/>
        <v>1</v>
      </c>
      <c r="AJ27" s="3">
        <f t="shared" si="10"/>
        <v>1</v>
      </c>
      <c r="AK27" s="3">
        <f t="shared" si="11"/>
        <v>0</v>
      </c>
      <c r="AL27" s="3">
        <f t="shared" si="12"/>
        <v>0</v>
      </c>
      <c r="AM27" s="3">
        <f t="shared" si="13"/>
        <v>1</v>
      </c>
      <c r="AN27" s="3">
        <f t="shared" si="14"/>
        <v>1</v>
      </c>
      <c r="AO27" s="3">
        <f t="shared" si="15"/>
        <v>1</v>
      </c>
      <c r="AP27" s="3">
        <f t="shared" si="16"/>
        <v>1</v>
      </c>
      <c r="AQ27" s="3">
        <f t="shared" si="17"/>
        <v>0</v>
      </c>
      <c r="AR27" s="3">
        <f t="shared" si="18"/>
        <v>1</v>
      </c>
      <c r="AS27" s="39">
        <v>0.5</v>
      </c>
      <c r="AT27" s="3">
        <f t="shared" si="19"/>
        <v>1</v>
      </c>
      <c r="AU27" s="3">
        <f t="shared" si="20"/>
        <v>0</v>
      </c>
      <c r="AW27" s="3" t="e">
        <f t="shared" si="25"/>
        <v>#N/A</v>
      </c>
      <c r="AX27" s="3">
        <f t="shared" si="23"/>
        <v>1</v>
      </c>
    </row>
    <row r="28" spans="1:50" x14ac:dyDescent="0.25">
      <c r="A28" s="8" t="s">
        <v>62</v>
      </c>
      <c r="B28" s="4">
        <f t="shared" si="0"/>
        <v>10.5</v>
      </c>
      <c r="C28" s="5">
        <f t="shared" si="24"/>
        <v>2</v>
      </c>
      <c r="D28" s="28" t="s">
        <v>289</v>
      </c>
      <c r="E28" s="4" t="s">
        <v>278</v>
      </c>
      <c r="F28" s="4" t="s">
        <v>264</v>
      </c>
      <c r="G28" s="4" t="s">
        <v>265</v>
      </c>
      <c r="H28" s="4" t="s">
        <v>266</v>
      </c>
      <c r="I28" s="4" t="s">
        <v>190</v>
      </c>
      <c r="J28" s="4" t="s">
        <v>290</v>
      </c>
      <c r="K28" s="4" t="s">
        <v>269</v>
      </c>
      <c r="L28" s="4" t="s">
        <v>169</v>
      </c>
      <c r="M28" s="4" t="s">
        <v>270</v>
      </c>
      <c r="N28" s="4" t="s">
        <v>271</v>
      </c>
      <c r="O28" s="4" t="s">
        <v>281</v>
      </c>
      <c r="P28" s="4" t="s">
        <v>282</v>
      </c>
      <c r="Q28" s="4" t="s">
        <v>283</v>
      </c>
      <c r="R28" s="4" t="s">
        <v>273</v>
      </c>
      <c r="S28" s="4" t="s">
        <v>176</v>
      </c>
      <c r="T28" s="4" t="s">
        <v>274</v>
      </c>
      <c r="U28" s="38" t="s">
        <v>238</v>
      </c>
      <c r="V28" s="4" t="s">
        <v>217</v>
      </c>
      <c r="W28" s="4" t="s">
        <v>277</v>
      </c>
      <c r="Y28" s="4" t="s">
        <v>269</v>
      </c>
      <c r="Z28" s="4" t="s">
        <v>271</v>
      </c>
      <c r="AB28" s="3">
        <f t="shared" si="2"/>
        <v>1</v>
      </c>
      <c r="AC28" s="3">
        <f t="shared" si="3"/>
        <v>0</v>
      </c>
      <c r="AD28" s="3">
        <f t="shared" si="4"/>
        <v>0</v>
      </c>
      <c r="AE28" s="3">
        <f t="shared" si="5"/>
        <v>1</v>
      </c>
      <c r="AF28" s="3">
        <f t="shared" si="6"/>
        <v>1</v>
      </c>
      <c r="AG28" s="3">
        <f t="shared" si="7"/>
        <v>0</v>
      </c>
      <c r="AH28" s="3">
        <f t="shared" si="8"/>
        <v>0</v>
      </c>
      <c r="AI28" s="3">
        <f t="shared" si="9"/>
        <v>1</v>
      </c>
      <c r="AJ28" s="3">
        <f t="shared" si="10"/>
        <v>0</v>
      </c>
      <c r="AK28" s="3">
        <f t="shared" si="11"/>
        <v>0</v>
      </c>
      <c r="AL28" s="3">
        <f t="shared" si="12"/>
        <v>1</v>
      </c>
      <c r="AM28" s="3">
        <f t="shared" si="13"/>
        <v>1</v>
      </c>
      <c r="AN28" s="3">
        <f t="shared" si="14"/>
        <v>1</v>
      </c>
      <c r="AO28" s="3">
        <f t="shared" si="15"/>
        <v>1</v>
      </c>
      <c r="AP28" s="3">
        <f t="shared" si="16"/>
        <v>0</v>
      </c>
      <c r="AQ28" s="3">
        <f t="shared" si="17"/>
        <v>1</v>
      </c>
      <c r="AR28" s="3">
        <f t="shared" si="18"/>
        <v>1</v>
      </c>
      <c r="AS28" s="39">
        <v>0.5</v>
      </c>
      <c r="AT28" s="3">
        <f t="shared" si="19"/>
        <v>0</v>
      </c>
      <c r="AU28" s="3">
        <f t="shared" si="20"/>
        <v>0</v>
      </c>
      <c r="AW28" s="3">
        <f t="shared" si="25"/>
        <v>1</v>
      </c>
      <c r="AX28" s="3">
        <f t="shared" si="23"/>
        <v>1</v>
      </c>
    </row>
    <row r="29" spans="1:50" x14ac:dyDescent="0.25">
      <c r="A29" s="8" t="s">
        <v>67</v>
      </c>
      <c r="B29" s="4">
        <f t="shared" si="0"/>
        <v>8.5</v>
      </c>
      <c r="C29" s="5">
        <f t="shared" si="24"/>
        <v>1</v>
      </c>
      <c r="D29" s="28" t="s">
        <v>262</v>
      </c>
      <c r="E29" s="4" t="s">
        <v>278</v>
      </c>
      <c r="F29" s="4" t="s">
        <v>264</v>
      </c>
      <c r="G29" s="4" t="s">
        <v>239</v>
      </c>
      <c r="H29" s="4" t="s">
        <v>266</v>
      </c>
      <c r="I29" s="4" t="s">
        <v>190</v>
      </c>
      <c r="J29" s="4" t="s">
        <v>290</v>
      </c>
      <c r="K29" s="4" t="s">
        <v>269</v>
      </c>
      <c r="L29" s="4" t="s">
        <v>197</v>
      </c>
      <c r="M29" s="4" t="s">
        <v>286</v>
      </c>
      <c r="N29" s="4" t="s">
        <v>271</v>
      </c>
      <c r="O29" s="4" t="s">
        <v>281</v>
      </c>
      <c r="P29" s="4" t="s">
        <v>122</v>
      </c>
      <c r="Q29" s="4" t="s">
        <v>165</v>
      </c>
      <c r="R29" s="4" t="s">
        <v>273</v>
      </c>
      <c r="S29" s="4" t="s">
        <v>176</v>
      </c>
      <c r="T29" s="4" t="s">
        <v>274</v>
      </c>
      <c r="U29" s="38" t="s">
        <v>238</v>
      </c>
      <c r="V29" s="4" t="s">
        <v>217</v>
      </c>
      <c r="W29" s="4" t="s">
        <v>277</v>
      </c>
      <c r="Y29" s="4" t="s">
        <v>286</v>
      </c>
      <c r="Z29" s="40" t="s">
        <v>273</v>
      </c>
      <c r="AB29" s="3">
        <f t="shared" si="2"/>
        <v>0</v>
      </c>
      <c r="AC29" s="3">
        <f t="shared" si="3"/>
        <v>0</v>
      </c>
      <c r="AD29" s="3">
        <f t="shared" si="4"/>
        <v>0</v>
      </c>
      <c r="AE29" s="3">
        <f t="shared" si="5"/>
        <v>0</v>
      </c>
      <c r="AF29" s="3">
        <f t="shared" si="6"/>
        <v>1</v>
      </c>
      <c r="AG29" s="3">
        <f t="shared" si="7"/>
        <v>0</v>
      </c>
      <c r="AH29" s="3">
        <f t="shared" si="8"/>
        <v>0</v>
      </c>
      <c r="AI29" s="3">
        <f t="shared" si="9"/>
        <v>1</v>
      </c>
      <c r="AJ29" s="3">
        <f t="shared" si="10"/>
        <v>1</v>
      </c>
      <c r="AK29" s="3">
        <f t="shared" si="11"/>
        <v>1</v>
      </c>
      <c r="AL29" s="3">
        <f t="shared" si="12"/>
        <v>1</v>
      </c>
      <c r="AM29" s="3">
        <f t="shared" si="13"/>
        <v>1</v>
      </c>
      <c r="AN29" s="3">
        <f t="shared" si="14"/>
        <v>0</v>
      </c>
      <c r="AO29" s="3">
        <f t="shared" si="15"/>
        <v>0</v>
      </c>
      <c r="AP29" s="3">
        <f t="shared" si="16"/>
        <v>0</v>
      </c>
      <c r="AQ29" s="3">
        <f t="shared" si="17"/>
        <v>1</v>
      </c>
      <c r="AR29" s="3">
        <f t="shared" si="18"/>
        <v>1</v>
      </c>
      <c r="AS29" s="39">
        <v>0.5</v>
      </c>
      <c r="AT29" s="3">
        <f t="shared" si="19"/>
        <v>0</v>
      </c>
      <c r="AU29" s="3">
        <f t="shared" si="20"/>
        <v>0</v>
      </c>
      <c r="AW29" s="3">
        <f t="shared" si="25"/>
        <v>1</v>
      </c>
      <c r="AX29" s="3" t="e">
        <f t="shared" si="23"/>
        <v>#N/A</v>
      </c>
    </row>
    <row r="30" spans="1:50" x14ac:dyDescent="0.25">
      <c r="A30" s="8" t="s">
        <v>64</v>
      </c>
      <c r="B30" s="4">
        <f t="shared" si="0"/>
        <v>8.5</v>
      </c>
      <c r="C30" s="5">
        <f t="shared" si="24"/>
        <v>1</v>
      </c>
      <c r="D30" s="28" t="s">
        <v>262</v>
      </c>
      <c r="E30" s="4" t="s">
        <v>278</v>
      </c>
      <c r="F30" s="4" t="s">
        <v>264</v>
      </c>
      <c r="G30" s="4" t="s">
        <v>265</v>
      </c>
      <c r="H30" s="4" t="s">
        <v>285</v>
      </c>
      <c r="I30" s="4" t="s">
        <v>267</v>
      </c>
      <c r="J30" s="4" t="s">
        <v>290</v>
      </c>
      <c r="K30" s="4" t="s">
        <v>269</v>
      </c>
      <c r="L30" s="4" t="s">
        <v>197</v>
      </c>
      <c r="M30" s="4" t="s">
        <v>270</v>
      </c>
      <c r="N30" s="4" t="s">
        <v>280</v>
      </c>
      <c r="O30" s="4" t="s">
        <v>272</v>
      </c>
      <c r="P30" s="4" t="s">
        <v>282</v>
      </c>
      <c r="Q30" s="4" t="s">
        <v>283</v>
      </c>
      <c r="R30" s="4" t="s">
        <v>273</v>
      </c>
      <c r="S30" s="4" t="s">
        <v>176</v>
      </c>
      <c r="T30" s="4" t="s">
        <v>291</v>
      </c>
      <c r="U30" s="38" t="s">
        <v>238</v>
      </c>
      <c r="V30" s="4" t="s">
        <v>217</v>
      </c>
      <c r="W30" s="4" t="s">
        <v>288</v>
      </c>
      <c r="Y30" s="4" t="s">
        <v>274</v>
      </c>
      <c r="Z30" s="40" t="s">
        <v>284</v>
      </c>
      <c r="AB30" s="3">
        <f t="shared" si="2"/>
        <v>0</v>
      </c>
      <c r="AC30" s="3">
        <f t="shared" si="3"/>
        <v>0</v>
      </c>
      <c r="AD30" s="3">
        <f t="shared" si="4"/>
        <v>0</v>
      </c>
      <c r="AE30" s="3">
        <f t="shared" si="5"/>
        <v>1</v>
      </c>
      <c r="AF30" s="3">
        <f t="shared" si="6"/>
        <v>0</v>
      </c>
      <c r="AG30" s="3">
        <f t="shared" si="7"/>
        <v>1</v>
      </c>
      <c r="AH30" s="3">
        <f t="shared" si="8"/>
        <v>0</v>
      </c>
      <c r="AI30" s="3">
        <f t="shared" si="9"/>
        <v>1</v>
      </c>
      <c r="AJ30" s="3">
        <f t="shared" si="10"/>
        <v>1</v>
      </c>
      <c r="AK30" s="3">
        <f t="shared" si="11"/>
        <v>0</v>
      </c>
      <c r="AL30" s="3">
        <f t="shared" si="12"/>
        <v>0</v>
      </c>
      <c r="AM30" s="3">
        <f t="shared" si="13"/>
        <v>0</v>
      </c>
      <c r="AN30" s="3">
        <f t="shared" si="14"/>
        <v>1</v>
      </c>
      <c r="AO30" s="3">
        <f t="shared" si="15"/>
        <v>1</v>
      </c>
      <c r="AP30" s="3">
        <f t="shared" si="16"/>
        <v>0</v>
      </c>
      <c r="AQ30" s="3">
        <f t="shared" si="17"/>
        <v>1</v>
      </c>
      <c r="AR30" s="3">
        <f t="shared" si="18"/>
        <v>0</v>
      </c>
      <c r="AS30" s="39">
        <v>0.5</v>
      </c>
      <c r="AT30" s="3">
        <f t="shared" si="19"/>
        <v>0</v>
      </c>
      <c r="AU30" s="3">
        <f t="shared" si="20"/>
        <v>1</v>
      </c>
      <c r="AW30" s="3">
        <f t="shared" si="25"/>
        <v>1</v>
      </c>
      <c r="AX30" s="3" t="e">
        <f t="shared" si="23"/>
        <v>#N/A</v>
      </c>
    </row>
    <row r="31" spans="1:50" x14ac:dyDescent="0.25">
      <c r="A31" s="8" t="s">
        <v>65</v>
      </c>
      <c r="B31" s="4">
        <f t="shared" si="0"/>
        <v>12.5</v>
      </c>
      <c r="C31" s="5">
        <f t="shared" si="24"/>
        <v>1</v>
      </c>
      <c r="D31" s="28" t="s">
        <v>262</v>
      </c>
      <c r="E31" s="4" t="s">
        <v>278</v>
      </c>
      <c r="F31" s="4" t="s">
        <v>292</v>
      </c>
      <c r="G31" s="4" t="s">
        <v>265</v>
      </c>
      <c r="H31" s="4" t="s">
        <v>285</v>
      </c>
      <c r="I31" s="4" t="s">
        <v>190</v>
      </c>
      <c r="J31" s="4" t="s">
        <v>268</v>
      </c>
      <c r="K31" s="4" t="s">
        <v>269</v>
      </c>
      <c r="L31" s="4" t="s">
        <v>197</v>
      </c>
      <c r="M31" s="4" t="s">
        <v>270</v>
      </c>
      <c r="N31" s="4" t="s">
        <v>271</v>
      </c>
      <c r="O31" s="4" t="s">
        <v>281</v>
      </c>
      <c r="P31" s="4" t="s">
        <v>282</v>
      </c>
      <c r="Q31" s="4" t="s">
        <v>283</v>
      </c>
      <c r="R31" s="4" t="s">
        <v>287</v>
      </c>
      <c r="S31" s="4" t="s">
        <v>176</v>
      </c>
      <c r="T31" s="4" t="s">
        <v>291</v>
      </c>
      <c r="U31" s="38" t="s">
        <v>238</v>
      </c>
      <c r="V31" s="4" t="s">
        <v>276</v>
      </c>
      <c r="W31" s="4" t="s">
        <v>277</v>
      </c>
      <c r="Y31" s="4" t="s">
        <v>268</v>
      </c>
      <c r="Z31" s="40" t="s">
        <v>278</v>
      </c>
      <c r="AB31" s="3">
        <f t="shared" si="2"/>
        <v>0</v>
      </c>
      <c r="AC31" s="3">
        <f t="shared" si="3"/>
        <v>0</v>
      </c>
      <c r="AD31" s="3">
        <f t="shared" si="4"/>
        <v>1</v>
      </c>
      <c r="AE31" s="3">
        <f t="shared" si="5"/>
        <v>1</v>
      </c>
      <c r="AF31" s="3">
        <f t="shared" si="6"/>
        <v>0</v>
      </c>
      <c r="AG31" s="3">
        <f t="shared" si="7"/>
        <v>0</v>
      </c>
      <c r="AH31" s="3">
        <f t="shared" si="8"/>
        <v>1</v>
      </c>
      <c r="AI31" s="3">
        <f t="shared" si="9"/>
        <v>1</v>
      </c>
      <c r="AJ31" s="3">
        <f t="shared" si="10"/>
        <v>1</v>
      </c>
      <c r="AK31" s="3">
        <f t="shared" si="11"/>
        <v>0</v>
      </c>
      <c r="AL31" s="3">
        <f t="shared" si="12"/>
        <v>1</v>
      </c>
      <c r="AM31" s="3">
        <f t="shared" si="13"/>
        <v>1</v>
      </c>
      <c r="AN31" s="3">
        <f t="shared" si="14"/>
        <v>1</v>
      </c>
      <c r="AO31" s="3">
        <f t="shared" si="15"/>
        <v>1</v>
      </c>
      <c r="AP31" s="3">
        <f t="shared" si="16"/>
        <v>1</v>
      </c>
      <c r="AQ31" s="3">
        <f t="shared" si="17"/>
        <v>1</v>
      </c>
      <c r="AR31" s="3">
        <f t="shared" si="18"/>
        <v>0</v>
      </c>
      <c r="AS31" s="39">
        <v>0.5</v>
      </c>
      <c r="AT31" s="3">
        <f t="shared" si="19"/>
        <v>1</v>
      </c>
      <c r="AU31" s="3">
        <f t="shared" si="20"/>
        <v>0</v>
      </c>
      <c r="AW31" s="3">
        <f t="shared" si="25"/>
        <v>1</v>
      </c>
      <c r="AX31" s="3" t="e">
        <f t="shared" si="23"/>
        <v>#N/A</v>
      </c>
    </row>
    <row r="32" spans="1:50" x14ac:dyDescent="0.25">
      <c r="A32" s="8" t="s">
        <v>87</v>
      </c>
      <c r="B32" s="4">
        <f t="shared" si="0"/>
        <v>9.5</v>
      </c>
      <c r="C32" s="5">
        <f t="shared" si="24"/>
        <v>1</v>
      </c>
      <c r="D32" s="28" t="s">
        <v>139</v>
      </c>
      <c r="E32" s="4" t="s">
        <v>278</v>
      </c>
      <c r="F32" s="4" t="s">
        <v>264</v>
      </c>
      <c r="G32" s="4" t="s">
        <v>239</v>
      </c>
      <c r="H32" s="4" t="s">
        <v>285</v>
      </c>
      <c r="I32" s="4" t="s">
        <v>267</v>
      </c>
      <c r="J32" s="4" t="s">
        <v>268</v>
      </c>
      <c r="K32" s="4" t="s">
        <v>269</v>
      </c>
      <c r="L32" s="4" t="s">
        <v>197</v>
      </c>
      <c r="M32" s="4" t="s">
        <v>270</v>
      </c>
      <c r="N32" s="4" t="s">
        <v>280</v>
      </c>
      <c r="O32" s="4" t="s">
        <v>281</v>
      </c>
      <c r="P32" s="4" t="s">
        <v>282</v>
      </c>
      <c r="Q32" s="4" t="s">
        <v>283</v>
      </c>
      <c r="R32" s="4" t="s">
        <v>273</v>
      </c>
      <c r="S32" s="4" t="s">
        <v>284</v>
      </c>
      <c r="T32" s="4" t="s">
        <v>274</v>
      </c>
      <c r="U32" s="38" t="s">
        <v>238</v>
      </c>
      <c r="V32" s="4" t="s">
        <v>276</v>
      </c>
      <c r="W32" s="4" t="s">
        <v>277</v>
      </c>
      <c r="Y32" s="4" t="s">
        <v>197</v>
      </c>
      <c r="Z32" s="40" t="s">
        <v>280</v>
      </c>
      <c r="AB32" s="3">
        <f t="shared" si="2"/>
        <v>0</v>
      </c>
      <c r="AC32" s="3">
        <f t="shared" si="3"/>
        <v>0</v>
      </c>
      <c r="AD32" s="3">
        <f t="shared" si="4"/>
        <v>0</v>
      </c>
      <c r="AE32" s="3">
        <f t="shared" si="5"/>
        <v>0</v>
      </c>
      <c r="AF32" s="3">
        <f t="shared" si="6"/>
        <v>0</v>
      </c>
      <c r="AG32" s="3">
        <f t="shared" si="7"/>
        <v>1</v>
      </c>
      <c r="AH32" s="3">
        <f t="shared" si="8"/>
        <v>1</v>
      </c>
      <c r="AI32" s="3">
        <f t="shared" si="9"/>
        <v>1</v>
      </c>
      <c r="AJ32" s="3">
        <f t="shared" si="10"/>
        <v>1</v>
      </c>
      <c r="AK32" s="3">
        <f t="shared" si="11"/>
        <v>0</v>
      </c>
      <c r="AL32" s="3">
        <f t="shared" si="12"/>
        <v>0</v>
      </c>
      <c r="AM32" s="3">
        <f t="shared" si="13"/>
        <v>1</v>
      </c>
      <c r="AN32" s="3">
        <f t="shared" si="14"/>
        <v>1</v>
      </c>
      <c r="AO32" s="3">
        <f t="shared" si="15"/>
        <v>1</v>
      </c>
      <c r="AP32" s="3">
        <f t="shared" si="16"/>
        <v>0</v>
      </c>
      <c r="AQ32" s="3">
        <f t="shared" si="17"/>
        <v>0</v>
      </c>
      <c r="AR32" s="3">
        <f t="shared" si="18"/>
        <v>1</v>
      </c>
      <c r="AS32" s="39">
        <v>0.5</v>
      </c>
      <c r="AT32" s="3">
        <f t="shared" si="19"/>
        <v>1</v>
      </c>
      <c r="AU32" s="3">
        <f t="shared" si="20"/>
        <v>0</v>
      </c>
      <c r="AW32" s="3">
        <f t="shared" si="25"/>
        <v>1</v>
      </c>
      <c r="AX32" s="3" t="e">
        <f t="shared" si="23"/>
        <v>#N/A</v>
      </c>
    </row>
    <row r="33" spans="1:50" x14ac:dyDescent="0.25">
      <c r="A33" s="8" t="s">
        <v>78</v>
      </c>
      <c r="B33" s="4">
        <f t="shared" si="0"/>
        <v>11.5</v>
      </c>
      <c r="C33" s="5">
        <f t="shared" si="24"/>
        <v>1</v>
      </c>
      <c r="D33" s="28" t="s">
        <v>262</v>
      </c>
      <c r="E33" s="4" t="s">
        <v>263</v>
      </c>
      <c r="F33" s="4" t="s">
        <v>264</v>
      </c>
      <c r="G33" s="4" t="s">
        <v>265</v>
      </c>
      <c r="H33" s="4" t="s">
        <v>266</v>
      </c>
      <c r="I33" s="4" t="s">
        <v>267</v>
      </c>
      <c r="J33" s="4" t="s">
        <v>290</v>
      </c>
      <c r="K33" s="4" t="s">
        <v>269</v>
      </c>
      <c r="L33" s="4" t="s">
        <v>197</v>
      </c>
      <c r="M33" s="4" t="s">
        <v>270</v>
      </c>
      <c r="N33" s="4" t="s">
        <v>280</v>
      </c>
      <c r="O33" s="4" t="s">
        <v>281</v>
      </c>
      <c r="P33" s="4" t="s">
        <v>282</v>
      </c>
      <c r="Q33" s="4" t="s">
        <v>283</v>
      </c>
      <c r="R33" s="4" t="s">
        <v>273</v>
      </c>
      <c r="S33" s="4" t="s">
        <v>284</v>
      </c>
      <c r="T33" s="4" t="s">
        <v>274</v>
      </c>
      <c r="U33" s="38" t="s">
        <v>238</v>
      </c>
      <c r="V33" s="4" t="s">
        <v>276</v>
      </c>
      <c r="W33" s="4" t="s">
        <v>277</v>
      </c>
      <c r="Y33" s="40" t="s">
        <v>280</v>
      </c>
      <c r="Z33" s="4" t="s">
        <v>197</v>
      </c>
      <c r="AB33" s="3">
        <f t="shared" si="2"/>
        <v>0</v>
      </c>
      <c r="AC33" s="3">
        <f t="shared" si="3"/>
        <v>1</v>
      </c>
      <c r="AD33" s="3">
        <f t="shared" si="4"/>
        <v>0</v>
      </c>
      <c r="AE33" s="3">
        <f t="shared" si="5"/>
        <v>1</v>
      </c>
      <c r="AF33" s="3">
        <f t="shared" si="6"/>
        <v>1</v>
      </c>
      <c r="AG33" s="3">
        <f t="shared" si="7"/>
        <v>1</v>
      </c>
      <c r="AH33" s="3">
        <f t="shared" si="8"/>
        <v>0</v>
      </c>
      <c r="AI33" s="3">
        <f t="shared" si="9"/>
        <v>1</v>
      </c>
      <c r="AJ33" s="3">
        <f t="shared" si="10"/>
        <v>1</v>
      </c>
      <c r="AK33" s="3">
        <f t="shared" si="11"/>
        <v>0</v>
      </c>
      <c r="AL33" s="3">
        <f t="shared" si="12"/>
        <v>0</v>
      </c>
      <c r="AM33" s="3">
        <f t="shared" si="13"/>
        <v>1</v>
      </c>
      <c r="AN33" s="3">
        <f t="shared" si="14"/>
        <v>1</v>
      </c>
      <c r="AO33" s="3">
        <f t="shared" si="15"/>
        <v>1</v>
      </c>
      <c r="AP33" s="3">
        <f t="shared" si="16"/>
        <v>0</v>
      </c>
      <c r="AQ33" s="3">
        <f t="shared" si="17"/>
        <v>0</v>
      </c>
      <c r="AR33" s="3">
        <f t="shared" si="18"/>
        <v>1</v>
      </c>
      <c r="AS33" s="39">
        <v>0.5</v>
      </c>
      <c r="AT33" s="3">
        <f t="shared" si="19"/>
        <v>1</v>
      </c>
      <c r="AU33" s="3">
        <f t="shared" si="20"/>
        <v>0</v>
      </c>
      <c r="AW33" s="3" t="e">
        <f t="shared" si="25"/>
        <v>#N/A</v>
      </c>
      <c r="AX33" s="3">
        <f t="shared" si="23"/>
        <v>1</v>
      </c>
    </row>
    <row r="34" spans="1:50" x14ac:dyDescent="0.25">
      <c r="A34" s="8" t="s">
        <v>68</v>
      </c>
      <c r="B34" s="4">
        <f t="shared" si="0"/>
        <v>11.5</v>
      </c>
      <c r="C34" s="5">
        <f t="shared" si="24"/>
        <v>1</v>
      </c>
      <c r="D34" s="28" t="s">
        <v>262</v>
      </c>
      <c r="E34" s="4" t="s">
        <v>278</v>
      </c>
      <c r="F34" s="4" t="s">
        <v>264</v>
      </c>
      <c r="G34" s="4" t="s">
        <v>265</v>
      </c>
      <c r="H34" s="4" t="s">
        <v>266</v>
      </c>
      <c r="I34" s="4" t="s">
        <v>267</v>
      </c>
      <c r="J34" s="4" t="s">
        <v>268</v>
      </c>
      <c r="K34" s="4" t="s">
        <v>269</v>
      </c>
      <c r="L34" s="4" t="s">
        <v>197</v>
      </c>
      <c r="M34" s="4" t="s">
        <v>270</v>
      </c>
      <c r="N34" s="4" t="s">
        <v>271</v>
      </c>
      <c r="O34" s="4" t="s">
        <v>272</v>
      </c>
      <c r="P34" s="4" t="s">
        <v>282</v>
      </c>
      <c r="Q34" s="4" t="s">
        <v>283</v>
      </c>
      <c r="R34" s="4" t="s">
        <v>287</v>
      </c>
      <c r="S34" s="4" t="s">
        <v>284</v>
      </c>
      <c r="T34" s="4" t="s">
        <v>291</v>
      </c>
      <c r="U34" s="38" t="s">
        <v>238</v>
      </c>
      <c r="V34" s="4" t="s">
        <v>276</v>
      </c>
      <c r="W34" s="4" t="s">
        <v>277</v>
      </c>
      <c r="Y34" s="4" t="s">
        <v>266</v>
      </c>
      <c r="Z34" s="40" t="s">
        <v>270</v>
      </c>
      <c r="AB34" s="3">
        <f t="shared" si="2"/>
        <v>0</v>
      </c>
      <c r="AC34" s="3">
        <f t="shared" si="3"/>
        <v>0</v>
      </c>
      <c r="AD34" s="3">
        <f t="shared" si="4"/>
        <v>0</v>
      </c>
      <c r="AE34" s="3">
        <f t="shared" si="5"/>
        <v>1</v>
      </c>
      <c r="AF34" s="3">
        <f t="shared" si="6"/>
        <v>1</v>
      </c>
      <c r="AG34" s="3">
        <f t="shared" si="7"/>
        <v>1</v>
      </c>
      <c r="AH34" s="3">
        <f t="shared" si="8"/>
        <v>1</v>
      </c>
      <c r="AI34" s="3">
        <f t="shared" si="9"/>
        <v>1</v>
      </c>
      <c r="AJ34" s="3">
        <f t="shared" si="10"/>
        <v>1</v>
      </c>
      <c r="AK34" s="3">
        <f t="shared" si="11"/>
        <v>0</v>
      </c>
      <c r="AL34" s="3">
        <f t="shared" si="12"/>
        <v>1</v>
      </c>
      <c r="AM34" s="3">
        <f t="shared" si="13"/>
        <v>0</v>
      </c>
      <c r="AN34" s="3">
        <f t="shared" si="14"/>
        <v>1</v>
      </c>
      <c r="AO34" s="3">
        <f t="shared" si="15"/>
        <v>1</v>
      </c>
      <c r="AP34" s="3">
        <f t="shared" si="16"/>
        <v>1</v>
      </c>
      <c r="AQ34" s="3">
        <f t="shared" si="17"/>
        <v>0</v>
      </c>
      <c r="AR34" s="3">
        <f t="shared" si="18"/>
        <v>0</v>
      </c>
      <c r="AS34" s="39">
        <v>0.5</v>
      </c>
      <c r="AT34" s="3">
        <f t="shared" si="19"/>
        <v>1</v>
      </c>
      <c r="AU34" s="3">
        <f t="shared" si="20"/>
        <v>0</v>
      </c>
      <c r="AW34" s="3">
        <f t="shared" si="25"/>
        <v>1</v>
      </c>
      <c r="AX34" s="3" t="e">
        <f t="shared" si="23"/>
        <v>#N/A</v>
      </c>
    </row>
    <row r="35" spans="1:50" x14ac:dyDescent="0.25">
      <c r="A35" s="8" t="s">
        <v>57</v>
      </c>
      <c r="B35" s="4">
        <f t="shared" si="0"/>
        <v>8.5</v>
      </c>
      <c r="C35" s="5">
        <f t="shared" si="24"/>
        <v>2</v>
      </c>
      <c r="D35" s="28" t="s">
        <v>262</v>
      </c>
      <c r="E35" s="4" t="s">
        <v>278</v>
      </c>
      <c r="F35" s="4" t="s">
        <v>264</v>
      </c>
      <c r="G35" s="4" t="s">
        <v>239</v>
      </c>
      <c r="H35" s="4" t="s">
        <v>266</v>
      </c>
      <c r="I35" s="4" t="s">
        <v>190</v>
      </c>
      <c r="J35" s="4" t="s">
        <v>290</v>
      </c>
      <c r="K35" s="4" t="s">
        <v>279</v>
      </c>
      <c r="L35" s="4" t="s">
        <v>197</v>
      </c>
      <c r="M35" s="4" t="s">
        <v>286</v>
      </c>
      <c r="N35" s="4" t="s">
        <v>280</v>
      </c>
      <c r="O35" s="4" t="s">
        <v>281</v>
      </c>
      <c r="P35" s="4" t="s">
        <v>282</v>
      </c>
      <c r="Q35" s="4" t="s">
        <v>283</v>
      </c>
      <c r="R35" s="4" t="s">
        <v>287</v>
      </c>
      <c r="S35" s="4" t="s">
        <v>284</v>
      </c>
      <c r="T35" s="4" t="s">
        <v>274</v>
      </c>
      <c r="U35" s="38" t="s">
        <v>238</v>
      </c>
      <c r="V35" s="4" t="s">
        <v>217</v>
      </c>
      <c r="W35" s="4" t="s">
        <v>277</v>
      </c>
      <c r="Y35" s="4" t="s">
        <v>281</v>
      </c>
      <c r="Z35" s="4" t="s">
        <v>274</v>
      </c>
      <c r="AB35" s="3">
        <f t="shared" si="2"/>
        <v>0</v>
      </c>
      <c r="AC35" s="3">
        <f t="shared" si="3"/>
        <v>0</v>
      </c>
      <c r="AD35" s="3">
        <f t="shared" si="4"/>
        <v>0</v>
      </c>
      <c r="AE35" s="3">
        <f t="shared" si="5"/>
        <v>0</v>
      </c>
      <c r="AF35" s="3">
        <f t="shared" si="6"/>
        <v>1</v>
      </c>
      <c r="AG35" s="3">
        <f t="shared" si="7"/>
        <v>0</v>
      </c>
      <c r="AH35" s="3">
        <f t="shared" si="8"/>
        <v>0</v>
      </c>
      <c r="AI35" s="3">
        <f t="shared" si="9"/>
        <v>0</v>
      </c>
      <c r="AJ35" s="3">
        <f t="shared" si="10"/>
        <v>1</v>
      </c>
      <c r="AK35" s="3">
        <f t="shared" si="11"/>
        <v>1</v>
      </c>
      <c r="AL35" s="3">
        <f t="shared" si="12"/>
        <v>0</v>
      </c>
      <c r="AM35" s="3">
        <f t="shared" si="13"/>
        <v>1</v>
      </c>
      <c r="AN35" s="3">
        <f t="shared" si="14"/>
        <v>1</v>
      </c>
      <c r="AO35" s="3">
        <f t="shared" si="15"/>
        <v>1</v>
      </c>
      <c r="AP35" s="3">
        <f t="shared" si="16"/>
        <v>1</v>
      </c>
      <c r="AQ35" s="3">
        <f t="shared" si="17"/>
        <v>0</v>
      </c>
      <c r="AR35" s="3">
        <f t="shared" si="18"/>
        <v>1</v>
      </c>
      <c r="AS35" s="39">
        <v>0.5</v>
      </c>
      <c r="AT35" s="3">
        <f t="shared" si="19"/>
        <v>0</v>
      </c>
      <c r="AU35" s="3">
        <f t="shared" si="20"/>
        <v>0</v>
      </c>
      <c r="AW35" s="3">
        <f t="shared" si="25"/>
        <v>1</v>
      </c>
      <c r="AX35" s="3">
        <f t="shared" si="23"/>
        <v>1</v>
      </c>
    </row>
    <row r="36" spans="1:50" x14ac:dyDescent="0.25">
      <c r="A36" s="8" t="s">
        <v>88</v>
      </c>
      <c r="B36" s="4">
        <f t="shared" si="0"/>
        <v>10.5</v>
      </c>
      <c r="C36" s="5">
        <f t="shared" si="24"/>
        <v>1</v>
      </c>
      <c r="D36" s="28" t="s">
        <v>262</v>
      </c>
      <c r="E36" s="4" t="s">
        <v>278</v>
      </c>
      <c r="F36" s="4" t="s">
        <v>264</v>
      </c>
      <c r="G36" s="4" t="s">
        <v>239</v>
      </c>
      <c r="H36" s="4" t="s">
        <v>285</v>
      </c>
      <c r="I36" s="4" t="s">
        <v>267</v>
      </c>
      <c r="J36" s="4" t="s">
        <v>268</v>
      </c>
      <c r="K36" s="4" t="s">
        <v>269</v>
      </c>
      <c r="L36" s="4" t="s">
        <v>197</v>
      </c>
      <c r="M36" s="4" t="s">
        <v>286</v>
      </c>
      <c r="N36" s="4" t="s">
        <v>280</v>
      </c>
      <c r="O36" s="4" t="s">
        <v>281</v>
      </c>
      <c r="P36" s="4" t="s">
        <v>282</v>
      </c>
      <c r="Q36" s="4" t="s">
        <v>283</v>
      </c>
      <c r="R36" s="4" t="s">
        <v>287</v>
      </c>
      <c r="S36" s="4" t="s">
        <v>284</v>
      </c>
      <c r="T36" s="4" t="s">
        <v>291</v>
      </c>
      <c r="U36" s="38" t="s">
        <v>238</v>
      </c>
      <c r="V36" s="4" t="s">
        <v>276</v>
      </c>
      <c r="W36" s="4" t="s">
        <v>277</v>
      </c>
      <c r="Y36" s="40" t="s">
        <v>277</v>
      </c>
      <c r="Z36" s="4" t="s">
        <v>281</v>
      </c>
      <c r="AB36" s="3">
        <f t="shared" si="2"/>
        <v>0</v>
      </c>
      <c r="AC36" s="3">
        <f t="shared" si="3"/>
        <v>0</v>
      </c>
      <c r="AD36" s="3">
        <f t="shared" si="4"/>
        <v>0</v>
      </c>
      <c r="AE36" s="3">
        <f t="shared" si="5"/>
        <v>0</v>
      </c>
      <c r="AF36" s="3">
        <f t="shared" si="6"/>
        <v>0</v>
      </c>
      <c r="AG36" s="3">
        <f t="shared" si="7"/>
        <v>1</v>
      </c>
      <c r="AH36" s="3">
        <f t="shared" si="8"/>
        <v>1</v>
      </c>
      <c r="AI36" s="3">
        <f t="shared" si="9"/>
        <v>1</v>
      </c>
      <c r="AJ36" s="3">
        <f t="shared" si="10"/>
        <v>1</v>
      </c>
      <c r="AK36" s="3">
        <f t="shared" si="11"/>
        <v>1</v>
      </c>
      <c r="AL36" s="3">
        <f t="shared" si="12"/>
        <v>0</v>
      </c>
      <c r="AM36" s="3">
        <f t="shared" si="13"/>
        <v>1</v>
      </c>
      <c r="AN36" s="3">
        <f t="shared" si="14"/>
        <v>1</v>
      </c>
      <c r="AO36" s="3">
        <f t="shared" si="15"/>
        <v>1</v>
      </c>
      <c r="AP36" s="3">
        <f t="shared" si="16"/>
        <v>1</v>
      </c>
      <c r="AQ36" s="3">
        <f t="shared" si="17"/>
        <v>0</v>
      </c>
      <c r="AR36" s="3">
        <f t="shared" si="18"/>
        <v>0</v>
      </c>
      <c r="AS36" s="39">
        <v>0.5</v>
      </c>
      <c r="AT36" s="3">
        <f t="shared" si="19"/>
        <v>1</v>
      </c>
      <c r="AU36" s="3">
        <f t="shared" si="20"/>
        <v>0</v>
      </c>
      <c r="AW36" s="3" t="e">
        <f t="shared" si="25"/>
        <v>#N/A</v>
      </c>
      <c r="AX36" s="3">
        <f t="shared" si="23"/>
        <v>1</v>
      </c>
    </row>
    <row r="37" spans="1:50" x14ac:dyDescent="0.25">
      <c r="A37" s="8" t="s">
        <v>97</v>
      </c>
      <c r="B37" s="4">
        <f t="shared" si="0"/>
        <v>9.5</v>
      </c>
      <c r="C37" s="5">
        <f t="shared" si="24"/>
        <v>2</v>
      </c>
      <c r="D37" s="28" t="s">
        <v>262</v>
      </c>
      <c r="E37" s="4" t="s">
        <v>278</v>
      </c>
      <c r="F37" s="4" t="s">
        <v>264</v>
      </c>
      <c r="G37" s="4" t="s">
        <v>265</v>
      </c>
      <c r="H37" s="4" t="s">
        <v>285</v>
      </c>
      <c r="I37" s="4" t="s">
        <v>267</v>
      </c>
      <c r="J37" s="4" t="s">
        <v>268</v>
      </c>
      <c r="K37" s="4" t="s">
        <v>269</v>
      </c>
      <c r="L37" s="4" t="s">
        <v>169</v>
      </c>
      <c r="M37" s="4" t="s">
        <v>270</v>
      </c>
      <c r="N37" s="4" t="s">
        <v>280</v>
      </c>
      <c r="O37" s="4" t="s">
        <v>281</v>
      </c>
      <c r="P37" s="4" t="s">
        <v>282</v>
      </c>
      <c r="Q37" s="4" t="s">
        <v>283</v>
      </c>
      <c r="R37" s="4" t="s">
        <v>273</v>
      </c>
      <c r="S37" s="4" t="s">
        <v>284</v>
      </c>
      <c r="T37" s="4" t="s">
        <v>274</v>
      </c>
      <c r="U37" s="38" t="s">
        <v>238</v>
      </c>
      <c r="V37" s="4" t="s">
        <v>276</v>
      </c>
      <c r="W37" s="4" t="s">
        <v>277</v>
      </c>
      <c r="Y37" s="4" t="s">
        <v>274</v>
      </c>
      <c r="Z37" s="4" t="s">
        <v>282</v>
      </c>
      <c r="AB37" s="3">
        <f t="shared" si="2"/>
        <v>0</v>
      </c>
      <c r="AC37" s="3">
        <f t="shared" si="3"/>
        <v>0</v>
      </c>
      <c r="AD37" s="3">
        <f t="shared" si="4"/>
        <v>0</v>
      </c>
      <c r="AE37" s="3">
        <f t="shared" si="5"/>
        <v>1</v>
      </c>
      <c r="AF37" s="3">
        <f t="shared" si="6"/>
        <v>0</v>
      </c>
      <c r="AG37" s="3">
        <f t="shared" si="7"/>
        <v>1</v>
      </c>
      <c r="AH37" s="3">
        <f t="shared" si="8"/>
        <v>1</v>
      </c>
      <c r="AI37" s="3">
        <f t="shared" si="9"/>
        <v>1</v>
      </c>
      <c r="AJ37" s="3">
        <f t="shared" si="10"/>
        <v>0</v>
      </c>
      <c r="AK37" s="3">
        <f t="shared" si="11"/>
        <v>0</v>
      </c>
      <c r="AL37" s="3">
        <f t="shared" si="12"/>
        <v>0</v>
      </c>
      <c r="AM37" s="3">
        <f t="shared" si="13"/>
        <v>1</v>
      </c>
      <c r="AN37" s="3">
        <f t="shared" si="14"/>
        <v>1</v>
      </c>
      <c r="AO37" s="3">
        <f t="shared" si="15"/>
        <v>1</v>
      </c>
      <c r="AP37" s="3">
        <f t="shared" si="16"/>
        <v>0</v>
      </c>
      <c r="AQ37" s="3">
        <f t="shared" si="17"/>
        <v>0</v>
      </c>
      <c r="AR37" s="3">
        <f t="shared" si="18"/>
        <v>1</v>
      </c>
      <c r="AS37" s="39">
        <v>0.5</v>
      </c>
      <c r="AT37" s="3">
        <f t="shared" si="19"/>
        <v>1</v>
      </c>
      <c r="AU37" s="3">
        <f t="shared" si="20"/>
        <v>0</v>
      </c>
      <c r="AW37" s="3">
        <f t="shared" si="25"/>
        <v>1</v>
      </c>
      <c r="AX37" s="3">
        <f t="shared" si="23"/>
        <v>1</v>
      </c>
    </row>
    <row r="38" spans="1:50" x14ac:dyDescent="0.25">
      <c r="A38" s="8" t="s">
        <v>138</v>
      </c>
      <c r="B38" s="4">
        <f t="shared" si="0"/>
        <v>11.5</v>
      </c>
      <c r="C38" s="5">
        <f t="shared" si="24"/>
        <v>0</v>
      </c>
      <c r="D38" s="28" t="s">
        <v>262</v>
      </c>
      <c r="E38" s="4" t="s">
        <v>278</v>
      </c>
      <c r="F38" s="4" t="s">
        <v>264</v>
      </c>
      <c r="G38" s="4" t="s">
        <v>239</v>
      </c>
      <c r="H38" s="4" t="s">
        <v>266</v>
      </c>
      <c r="I38" s="4" t="s">
        <v>267</v>
      </c>
      <c r="J38" s="4" t="s">
        <v>268</v>
      </c>
      <c r="K38" s="4" t="s">
        <v>269</v>
      </c>
      <c r="L38" s="4" t="s">
        <v>197</v>
      </c>
      <c r="M38" s="4" t="s">
        <v>286</v>
      </c>
      <c r="N38" s="4" t="s">
        <v>280</v>
      </c>
      <c r="O38" s="4" t="s">
        <v>281</v>
      </c>
      <c r="P38" s="4" t="s">
        <v>282</v>
      </c>
      <c r="Q38" s="4" t="s">
        <v>283</v>
      </c>
      <c r="R38" s="4" t="s">
        <v>287</v>
      </c>
      <c r="S38" s="4" t="s">
        <v>284</v>
      </c>
      <c r="T38" s="4" t="s">
        <v>274</v>
      </c>
      <c r="U38" s="38" t="s">
        <v>238</v>
      </c>
      <c r="V38" s="4" t="s">
        <v>217</v>
      </c>
      <c r="W38" s="4" t="s">
        <v>277</v>
      </c>
      <c r="Y38" s="40" t="s">
        <v>277</v>
      </c>
      <c r="Z38" s="40" t="s">
        <v>217</v>
      </c>
      <c r="AB38" s="3">
        <f t="shared" si="2"/>
        <v>0</v>
      </c>
      <c r="AC38" s="3">
        <f t="shared" si="3"/>
        <v>0</v>
      </c>
      <c r="AD38" s="3">
        <f t="shared" si="4"/>
        <v>0</v>
      </c>
      <c r="AE38" s="3">
        <f t="shared" si="5"/>
        <v>0</v>
      </c>
      <c r="AF38" s="3">
        <f t="shared" si="6"/>
        <v>1</v>
      </c>
      <c r="AG38" s="3">
        <f t="shared" si="7"/>
        <v>1</v>
      </c>
      <c r="AH38" s="3">
        <f t="shared" si="8"/>
        <v>1</v>
      </c>
      <c r="AI38" s="3">
        <f t="shared" si="9"/>
        <v>1</v>
      </c>
      <c r="AJ38" s="3">
        <f t="shared" si="10"/>
        <v>1</v>
      </c>
      <c r="AK38" s="3">
        <f t="shared" si="11"/>
        <v>1</v>
      </c>
      <c r="AL38" s="3">
        <f t="shared" si="12"/>
        <v>0</v>
      </c>
      <c r="AM38" s="3">
        <f t="shared" si="13"/>
        <v>1</v>
      </c>
      <c r="AN38" s="3">
        <f t="shared" si="14"/>
        <v>1</v>
      </c>
      <c r="AO38" s="3">
        <f t="shared" si="15"/>
        <v>1</v>
      </c>
      <c r="AP38" s="3">
        <f t="shared" si="16"/>
        <v>1</v>
      </c>
      <c r="AQ38" s="3">
        <f t="shared" si="17"/>
        <v>0</v>
      </c>
      <c r="AR38" s="3">
        <f t="shared" si="18"/>
        <v>1</v>
      </c>
      <c r="AS38" s="39">
        <v>0.5</v>
      </c>
      <c r="AT38" s="3">
        <f t="shared" si="19"/>
        <v>0</v>
      </c>
      <c r="AU38" s="3">
        <f t="shared" si="20"/>
        <v>0</v>
      </c>
      <c r="AW38" s="3" t="e">
        <f t="shared" si="25"/>
        <v>#N/A</v>
      </c>
      <c r="AX38" s="3" t="e">
        <f t="shared" si="23"/>
        <v>#N/A</v>
      </c>
    </row>
    <row r="39" spans="1:50" x14ac:dyDescent="0.25">
      <c r="A39" s="8" t="s">
        <v>59</v>
      </c>
      <c r="B39" s="4">
        <f t="shared" si="0"/>
        <v>10.5</v>
      </c>
      <c r="C39" s="5">
        <f t="shared" si="24"/>
        <v>1</v>
      </c>
      <c r="D39" s="28" t="s">
        <v>262</v>
      </c>
      <c r="E39" s="4" t="s">
        <v>278</v>
      </c>
      <c r="F39" s="4" t="s">
        <v>264</v>
      </c>
      <c r="G39" s="4" t="s">
        <v>239</v>
      </c>
      <c r="H39" s="4" t="s">
        <v>266</v>
      </c>
      <c r="I39" s="4" t="s">
        <v>267</v>
      </c>
      <c r="J39" s="4" t="s">
        <v>268</v>
      </c>
      <c r="K39" s="4" t="s">
        <v>279</v>
      </c>
      <c r="L39" s="4" t="s">
        <v>197</v>
      </c>
      <c r="M39" s="4" t="s">
        <v>270</v>
      </c>
      <c r="N39" s="4" t="s">
        <v>271</v>
      </c>
      <c r="O39" s="4" t="s">
        <v>281</v>
      </c>
      <c r="P39" s="4" t="s">
        <v>282</v>
      </c>
      <c r="Q39" s="4" t="s">
        <v>283</v>
      </c>
      <c r="R39" s="4" t="s">
        <v>273</v>
      </c>
      <c r="S39" s="4" t="s">
        <v>284</v>
      </c>
      <c r="T39" s="4" t="s">
        <v>274</v>
      </c>
      <c r="U39" s="38" t="s">
        <v>238</v>
      </c>
      <c r="V39" s="4" t="s">
        <v>276</v>
      </c>
      <c r="W39" s="4" t="s">
        <v>277</v>
      </c>
      <c r="Y39" s="4" t="s">
        <v>197</v>
      </c>
      <c r="Z39" s="40" t="s">
        <v>264</v>
      </c>
      <c r="AB39" s="3">
        <f t="shared" si="2"/>
        <v>0</v>
      </c>
      <c r="AC39" s="3">
        <f t="shared" si="3"/>
        <v>0</v>
      </c>
      <c r="AD39" s="3">
        <f t="shared" si="4"/>
        <v>0</v>
      </c>
      <c r="AE39" s="3">
        <f t="shared" si="5"/>
        <v>0</v>
      </c>
      <c r="AF39" s="3">
        <f t="shared" si="6"/>
        <v>1</v>
      </c>
      <c r="AG39" s="3">
        <f t="shared" si="7"/>
        <v>1</v>
      </c>
      <c r="AH39" s="3">
        <f t="shared" si="8"/>
        <v>1</v>
      </c>
      <c r="AI39" s="3">
        <f t="shared" si="9"/>
        <v>0</v>
      </c>
      <c r="AJ39" s="3">
        <f t="shared" si="10"/>
        <v>1</v>
      </c>
      <c r="AK39" s="3">
        <f t="shared" si="11"/>
        <v>0</v>
      </c>
      <c r="AL39" s="3">
        <f t="shared" si="12"/>
        <v>1</v>
      </c>
      <c r="AM39" s="3">
        <f t="shared" si="13"/>
        <v>1</v>
      </c>
      <c r="AN39" s="3">
        <f t="shared" si="14"/>
        <v>1</v>
      </c>
      <c r="AO39" s="3">
        <f t="shared" si="15"/>
        <v>1</v>
      </c>
      <c r="AP39" s="3">
        <f t="shared" si="16"/>
        <v>0</v>
      </c>
      <c r="AQ39" s="3">
        <f t="shared" si="17"/>
        <v>0</v>
      </c>
      <c r="AR39" s="3">
        <f t="shared" si="18"/>
        <v>1</v>
      </c>
      <c r="AS39" s="39">
        <v>0.5</v>
      </c>
      <c r="AT39" s="3">
        <f t="shared" si="19"/>
        <v>1</v>
      </c>
      <c r="AU39" s="3">
        <f t="shared" si="20"/>
        <v>0</v>
      </c>
      <c r="AW39" s="3">
        <f t="shared" si="25"/>
        <v>1</v>
      </c>
      <c r="AX39" s="3" t="e">
        <f t="shared" si="23"/>
        <v>#N/A</v>
      </c>
    </row>
    <row r="40" spans="1:50" x14ac:dyDescent="0.25">
      <c r="A40" s="8" t="s">
        <v>77</v>
      </c>
      <c r="B40" s="4">
        <f t="shared" si="0"/>
        <v>11.5</v>
      </c>
      <c r="C40" s="5">
        <f t="shared" si="24"/>
        <v>0</v>
      </c>
      <c r="D40" s="28" t="s">
        <v>139</v>
      </c>
      <c r="E40" s="4" t="s">
        <v>278</v>
      </c>
      <c r="F40" s="4" t="s">
        <v>292</v>
      </c>
      <c r="G40" s="4" t="s">
        <v>239</v>
      </c>
      <c r="H40" s="4" t="s">
        <v>266</v>
      </c>
      <c r="I40" s="4" t="s">
        <v>267</v>
      </c>
      <c r="J40" s="4" t="s">
        <v>268</v>
      </c>
      <c r="K40" s="4" t="s">
        <v>279</v>
      </c>
      <c r="L40" s="4" t="s">
        <v>169</v>
      </c>
      <c r="M40" s="4" t="s">
        <v>270</v>
      </c>
      <c r="N40" s="4" t="s">
        <v>280</v>
      </c>
      <c r="O40" s="4" t="s">
        <v>281</v>
      </c>
      <c r="P40" s="4" t="s">
        <v>282</v>
      </c>
      <c r="Q40" s="4" t="s">
        <v>283</v>
      </c>
      <c r="R40" s="4" t="s">
        <v>287</v>
      </c>
      <c r="S40" s="4" t="s">
        <v>176</v>
      </c>
      <c r="T40" s="4" t="s">
        <v>274</v>
      </c>
      <c r="U40" s="38" t="s">
        <v>275</v>
      </c>
      <c r="V40" s="4" t="s">
        <v>217</v>
      </c>
      <c r="W40" s="4" t="s">
        <v>288</v>
      </c>
      <c r="Y40" s="40" t="s">
        <v>217</v>
      </c>
      <c r="Z40" s="40" t="s">
        <v>280</v>
      </c>
      <c r="AB40" s="3">
        <f t="shared" si="2"/>
        <v>0</v>
      </c>
      <c r="AC40" s="3">
        <f t="shared" si="3"/>
        <v>0</v>
      </c>
      <c r="AD40" s="3">
        <f t="shared" si="4"/>
        <v>1</v>
      </c>
      <c r="AE40" s="3">
        <f t="shared" si="5"/>
        <v>0</v>
      </c>
      <c r="AF40" s="3">
        <f t="shared" si="6"/>
        <v>1</v>
      </c>
      <c r="AG40" s="3">
        <f t="shared" si="7"/>
        <v>1</v>
      </c>
      <c r="AH40" s="3">
        <f t="shared" si="8"/>
        <v>1</v>
      </c>
      <c r="AI40" s="3">
        <f t="shared" si="9"/>
        <v>0</v>
      </c>
      <c r="AJ40" s="3">
        <f t="shared" si="10"/>
        <v>0</v>
      </c>
      <c r="AK40" s="3">
        <f t="shared" si="11"/>
        <v>0</v>
      </c>
      <c r="AL40" s="3">
        <f t="shared" si="12"/>
        <v>0</v>
      </c>
      <c r="AM40" s="3">
        <f t="shared" si="13"/>
        <v>1</v>
      </c>
      <c r="AN40" s="3">
        <f t="shared" si="14"/>
        <v>1</v>
      </c>
      <c r="AO40" s="3">
        <f t="shared" si="15"/>
        <v>1</v>
      </c>
      <c r="AP40" s="3">
        <f t="shared" si="16"/>
        <v>1</v>
      </c>
      <c r="AQ40" s="3">
        <f t="shared" si="17"/>
        <v>1</v>
      </c>
      <c r="AR40" s="3">
        <f t="shared" si="18"/>
        <v>1</v>
      </c>
      <c r="AS40" s="39">
        <v>0.5</v>
      </c>
      <c r="AT40" s="3">
        <f t="shared" si="19"/>
        <v>0</v>
      </c>
      <c r="AU40" s="3">
        <f t="shared" si="20"/>
        <v>1</v>
      </c>
      <c r="AW40" s="3" t="e">
        <f t="shared" si="25"/>
        <v>#N/A</v>
      </c>
      <c r="AX40" s="3" t="e">
        <f t="shared" si="23"/>
        <v>#N/A</v>
      </c>
    </row>
    <row r="41" spans="1:50" ht="15.75" thickBot="1" x14ac:dyDescent="0.3">
      <c r="A41" s="29" t="s">
        <v>55</v>
      </c>
      <c r="B41" s="6">
        <f t="shared" si="0"/>
        <v>13.5</v>
      </c>
      <c r="C41" s="7">
        <f t="shared" si="24"/>
        <v>1</v>
      </c>
      <c r="D41" s="28" t="str">
        <f>IF(D51&gt;0.5, D47, D48)</f>
        <v>MIA (-19)</v>
      </c>
      <c r="E41" s="4" t="str">
        <f t="shared" ref="E41:W41" si="26">IF(E51&gt;0.5, E47, E48)</f>
        <v>MISS (-17.5)</v>
      </c>
      <c r="F41" s="4" t="str">
        <f t="shared" si="26"/>
        <v>MICH (-9)</v>
      </c>
      <c r="G41" s="4" t="str">
        <f t="shared" si="26"/>
        <v>KSU (-6)</v>
      </c>
      <c r="H41" s="4" t="str">
        <f t="shared" si="26"/>
        <v>BYU</v>
      </c>
      <c r="I41" s="4" t="str">
        <f t="shared" si="26"/>
        <v>USC (-14.5)</v>
      </c>
      <c r="J41" s="4" t="str">
        <f t="shared" si="26"/>
        <v>ND (-6.5)</v>
      </c>
      <c r="K41" s="4" t="str">
        <f t="shared" si="26"/>
        <v>OU (-2.5)</v>
      </c>
      <c r="L41" s="4" t="str">
        <f t="shared" si="26"/>
        <v>TAMU (-3.5)</v>
      </c>
      <c r="M41" s="4" t="str">
        <f t="shared" si="26"/>
        <v>KU (-2)</v>
      </c>
      <c r="N41" s="4" t="str">
        <f t="shared" si="26"/>
        <v>TEX (-38.5)</v>
      </c>
      <c r="O41" s="4" t="str">
        <f t="shared" si="26"/>
        <v>OSU (-25)</v>
      </c>
      <c r="P41" s="4" t="str">
        <f t="shared" si="26"/>
        <v>CLEM (-21.5)</v>
      </c>
      <c r="Q41" s="4" t="str">
        <f t="shared" si="26"/>
        <v>ISU (-13.5)</v>
      </c>
      <c r="R41" s="4" t="str">
        <f t="shared" si="26"/>
        <v>ALA</v>
      </c>
      <c r="S41" s="4" t="str">
        <f t="shared" si="26"/>
        <v>ILL</v>
      </c>
      <c r="T41" s="4" t="str">
        <f t="shared" si="26"/>
        <v>LSU (-21)</v>
      </c>
      <c r="U41" s="38" t="str">
        <f t="shared" si="26"/>
        <v>TTU (-3)</v>
      </c>
      <c r="V41" s="4" t="str">
        <f t="shared" si="26"/>
        <v>BSU (-7.5)</v>
      </c>
      <c r="W41" s="4" t="str">
        <f t="shared" si="26"/>
        <v>UTAH (-12.5)</v>
      </c>
      <c r="Y41" s="40" t="s">
        <v>280</v>
      </c>
      <c r="Z41" s="4" t="s">
        <v>274</v>
      </c>
      <c r="AB41" s="3">
        <f t="shared" si="2"/>
        <v>0</v>
      </c>
      <c r="AC41" s="3">
        <f t="shared" si="3"/>
        <v>0</v>
      </c>
      <c r="AD41" s="3">
        <f t="shared" si="4"/>
        <v>0</v>
      </c>
      <c r="AE41" s="3">
        <f t="shared" si="5"/>
        <v>1</v>
      </c>
      <c r="AF41" s="3">
        <f t="shared" si="6"/>
        <v>1</v>
      </c>
      <c r="AG41" s="3">
        <f t="shared" si="7"/>
        <v>1</v>
      </c>
      <c r="AH41" s="3">
        <f t="shared" si="8"/>
        <v>1</v>
      </c>
      <c r="AI41" s="3">
        <f t="shared" si="9"/>
        <v>1</v>
      </c>
      <c r="AJ41" s="3">
        <f t="shared" si="10"/>
        <v>1</v>
      </c>
      <c r="AK41" s="3">
        <f t="shared" si="11"/>
        <v>0</v>
      </c>
      <c r="AL41" s="3">
        <f t="shared" si="12"/>
        <v>0</v>
      </c>
      <c r="AM41" s="3">
        <f t="shared" si="13"/>
        <v>1</v>
      </c>
      <c r="AN41" s="3">
        <f t="shared" si="14"/>
        <v>1</v>
      </c>
      <c r="AO41" s="3">
        <f t="shared" si="15"/>
        <v>1</v>
      </c>
      <c r="AP41" s="3">
        <f t="shared" si="16"/>
        <v>1</v>
      </c>
      <c r="AQ41" s="3">
        <f t="shared" si="17"/>
        <v>1</v>
      </c>
      <c r="AR41" s="3">
        <f t="shared" si="18"/>
        <v>1</v>
      </c>
      <c r="AS41" s="39">
        <v>0.5</v>
      </c>
      <c r="AT41" s="3">
        <f t="shared" si="19"/>
        <v>1</v>
      </c>
      <c r="AU41" s="3">
        <f t="shared" si="20"/>
        <v>0</v>
      </c>
      <c r="AW41" s="3" t="e">
        <f t="shared" si="25"/>
        <v>#N/A</v>
      </c>
      <c r="AX41" s="3">
        <f t="shared" si="23"/>
        <v>1</v>
      </c>
    </row>
    <row r="42" spans="1:50" x14ac:dyDescent="0.25">
      <c r="A42" s="3" t="s">
        <v>225</v>
      </c>
    </row>
    <row r="43" spans="1:50" x14ac:dyDescent="0.25">
      <c r="D43" s="4" t="s">
        <v>289</v>
      </c>
      <c r="E43" s="4" t="s">
        <v>263</v>
      </c>
      <c r="F43" s="4" t="s">
        <v>292</v>
      </c>
      <c r="G43" s="4" t="s">
        <v>265</v>
      </c>
      <c r="H43" s="4" t="s">
        <v>266</v>
      </c>
      <c r="I43" s="4" t="s">
        <v>267</v>
      </c>
      <c r="J43" s="4" t="s">
        <v>268</v>
      </c>
      <c r="K43" s="4" t="s">
        <v>269</v>
      </c>
      <c r="L43" s="4" t="s">
        <v>197</v>
      </c>
      <c r="M43" s="4" t="s">
        <v>286</v>
      </c>
      <c r="N43" s="4" t="s">
        <v>271</v>
      </c>
      <c r="O43" s="4" t="s">
        <v>281</v>
      </c>
      <c r="P43" s="4" t="s">
        <v>282</v>
      </c>
      <c r="Q43" s="4" t="s">
        <v>283</v>
      </c>
      <c r="R43" s="4" t="s">
        <v>287</v>
      </c>
      <c r="S43" s="4" t="s">
        <v>176</v>
      </c>
      <c r="T43" s="4" t="s">
        <v>274</v>
      </c>
      <c r="U43" s="38" t="s">
        <v>140</v>
      </c>
      <c r="V43" s="4" t="s">
        <v>276</v>
      </c>
      <c r="W43" s="4" t="s">
        <v>288</v>
      </c>
    </row>
    <row r="44" spans="1:50" x14ac:dyDescent="0.25">
      <c r="A44"/>
      <c r="D44" s="3">
        <v>1</v>
      </c>
      <c r="E44" s="3">
        <v>1</v>
      </c>
      <c r="F44" s="3">
        <v>1</v>
      </c>
      <c r="G44" s="3">
        <v>1</v>
      </c>
      <c r="H44" s="3">
        <v>1</v>
      </c>
      <c r="I44" s="3">
        <v>1</v>
      </c>
      <c r="J44" s="3">
        <v>1</v>
      </c>
      <c r="K44" s="3">
        <v>1</v>
      </c>
      <c r="L44" s="3">
        <v>1</v>
      </c>
      <c r="M44" s="3">
        <v>1</v>
      </c>
      <c r="N44" s="3">
        <v>1</v>
      </c>
      <c r="O44" s="3">
        <v>1</v>
      </c>
      <c r="P44" s="3">
        <v>1</v>
      </c>
      <c r="Q44" s="3">
        <v>1</v>
      </c>
      <c r="R44" s="3">
        <v>1</v>
      </c>
      <c r="S44" s="3">
        <v>1</v>
      </c>
      <c r="T44" s="3">
        <v>1</v>
      </c>
      <c r="U44" s="3">
        <v>1</v>
      </c>
      <c r="V44" s="3">
        <v>1</v>
      </c>
      <c r="W44" s="3">
        <v>1</v>
      </c>
    </row>
    <row r="46" spans="1:50" s="35" customFormat="1" x14ac:dyDescent="0.25">
      <c r="A46" s="33" t="s">
        <v>91</v>
      </c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</row>
    <row r="47" spans="1:50" x14ac:dyDescent="0.25">
      <c r="A47" s="36" t="s">
        <v>92</v>
      </c>
      <c r="D47" s="3" t="s">
        <v>262</v>
      </c>
      <c r="E47" s="3" t="s">
        <v>278</v>
      </c>
      <c r="F47" s="3" t="s">
        <v>264</v>
      </c>
      <c r="G47" s="3" t="s">
        <v>265</v>
      </c>
      <c r="H47" s="3" t="s">
        <v>285</v>
      </c>
      <c r="I47" s="3" t="s">
        <v>267</v>
      </c>
      <c r="J47" s="3" t="s">
        <v>268</v>
      </c>
      <c r="K47" s="3" t="s">
        <v>269</v>
      </c>
      <c r="L47" s="3" t="s">
        <v>197</v>
      </c>
      <c r="M47" s="3" t="s">
        <v>270</v>
      </c>
      <c r="N47" s="3" t="s">
        <v>280</v>
      </c>
      <c r="O47" s="3" t="s">
        <v>281</v>
      </c>
      <c r="P47" s="3" t="s">
        <v>282</v>
      </c>
      <c r="Q47" s="3" t="s">
        <v>283</v>
      </c>
      <c r="R47" s="3" t="s">
        <v>273</v>
      </c>
      <c r="S47" s="3" t="s">
        <v>284</v>
      </c>
      <c r="T47" s="3" t="s">
        <v>274</v>
      </c>
      <c r="U47" s="3" t="s">
        <v>238</v>
      </c>
      <c r="V47" s="3" t="s">
        <v>276</v>
      </c>
      <c r="W47" s="3" t="s">
        <v>277</v>
      </c>
      <c r="AV47"/>
      <c r="AW47"/>
      <c r="AX47"/>
    </row>
    <row r="48" spans="1:50" x14ac:dyDescent="0.25">
      <c r="A48" s="36" t="s">
        <v>93</v>
      </c>
      <c r="D48" s="3" t="s">
        <v>289</v>
      </c>
      <c r="E48" s="3" t="s">
        <v>263</v>
      </c>
      <c r="F48" s="3" t="s">
        <v>292</v>
      </c>
      <c r="G48" s="3" t="s">
        <v>239</v>
      </c>
      <c r="H48" s="3" t="s">
        <v>266</v>
      </c>
      <c r="I48" s="3" t="s">
        <v>190</v>
      </c>
      <c r="J48" s="3" t="s">
        <v>290</v>
      </c>
      <c r="K48" s="3" t="s">
        <v>279</v>
      </c>
      <c r="L48" s="3" t="s">
        <v>169</v>
      </c>
      <c r="M48" s="3" t="s">
        <v>286</v>
      </c>
      <c r="N48" s="3" t="s">
        <v>271</v>
      </c>
      <c r="O48" s="3" t="s">
        <v>272</v>
      </c>
      <c r="P48" s="3" t="s">
        <v>122</v>
      </c>
      <c r="Q48" s="3" t="s">
        <v>165</v>
      </c>
      <c r="R48" s="3" t="s">
        <v>287</v>
      </c>
      <c r="S48" s="3" t="s">
        <v>176</v>
      </c>
      <c r="T48" s="3" t="s">
        <v>291</v>
      </c>
      <c r="U48" s="3" t="s">
        <v>275</v>
      </c>
      <c r="V48" s="3" t="s">
        <v>217</v>
      </c>
      <c r="W48" s="3" t="s">
        <v>288</v>
      </c>
      <c r="AV48"/>
      <c r="AW48"/>
      <c r="AX48"/>
    </row>
    <row r="49" spans="1:50" x14ac:dyDescent="0.25">
      <c r="A49" s="36" t="s">
        <v>94</v>
      </c>
      <c r="D49" s="3">
        <f t="shared" ref="D49:W49" si="27">COUNTIF(D3:D40,D47)</f>
        <v>31</v>
      </c>
      <c r="E49" s="3">
        <f t="shared" si="27"/>
        <v>29</v>
      </c>
      <c r="F49" s="3">
        <f t="shared" si="27"/>
        <v>34</v>
      </c>
      <c r="G49" s="3">
        <f t="shared" si="27"/>
        <v>23</v>
      </c>
      <c r="H49" s="3">
        <f t="shared" si="27"/>
        <v>11</v>
      </c>
      <c r="I49" s="3">
        <f t="shared" si="27"/>
        <v>33</v>
      </c>
      <c r="J49" s="3">
        <f t="shared" si="27"/>
        <v>27</v>
      </c>
      <c r="K49" s="3">
        <f t="shared" si="27"/>
        <v>30</v>
      </c>
      <c r="L49" s="3">
        <f t="shared" si="27"/>
        <v>29</v>
      </c>
      <c r="M49" s="3">
        <f t="shared" si="27"/>
        <v>23</v>
      </c>
      <c r="N49" s="3">
        <f t="shared" si="27"/>
        <v>22</v>
      </c>
      <c r="O49" s="3">
        <f t="shared" si="27"/>
        <v>27</v>
      </c>
      <c r="P49" s="3">
        <f t="shared" si="27"/>
        <v>32</v>
      </c>
      <c r="Q49" s="3">
        <f t="shared" si="27"/>
        <v>32</v>
      </c>
      <c r="R49" s="3">
        <f t="shared" si="27"/>
        <v>16</v>
      </c>
      <c r="S49" s="3">
        <f t="shared" si="27"/>
        <v>18</v>
      </c>
      <c r="T49" s="3">
        <f t="shared" si="27"/>
        <v>29</v>
      </c>
      <c r="U49" s="3">
        <f t="shared" si="27"/>
        <v>31</v>
      </c>
      <c r="V49" s="3">
        <f t="shared" si="27"/>
        <v>24</v>
      </c>
      <c r="W49" s="3">
        <f t="shared" si="27"/>
        <v>30</v>
      </c>
      <c r="AV49"/>
      <c r="AW49"/>
      <c r="AX49"/>
    </row>
    <row r="50" spans="1:50" x14ac:dyDescent="0.25">
      <c r="A50" s="36" t="s">
        <v>95</v>
      </c>
      <c r="D50" s="3">
        <f t="shared" ref="D50:W50" si="28">COUNTIF(D3:D40,D48)</f>
        <v>4</v>
      </c>
      <c r="E50" s="3">
        <f t="shared" si="28"/>
        <v>9</v>
      </c>
      <c r="F50" s="3">
        <f t="shared" si="28"/>
        <v>4</v>
      </c>
      <c r="G50" s="3">
        <f t="shared" si="28"/>
        <v>15</v>
      </c>
      <c r="H50" s="3">
        <f t="shared" si="28"/>
        <v>26</v>
      </c>
      <c r="I50" s="3">
        <f t="shared" si="28"/>
        <v>5</v>
      </c>
      <c r="J50" s="3">
        <f t="shared" si="28"/>
        <v>11</v>
      </c>
      <c r="K50" s="3">
        <f t="shared" si="28"/>
        <v>8</v>
      </c>
      <c r="L50" s="3">
        <f t="shared" si="28"/>
        <v>9</v>
      </c>
      <c r="M50" s="3">
        <f t="shared" si="28"/>
        <v>15</v>
      </c>
      <c r="N50" s="3">
        <f t="shared" si="28"/>
        <v>16</v>
      </c>
      <c r="O50" s="3">
        <f t="shared" si="28"/>
        <v>11</v>
      </c>
      <c r="P50" s="3">
        <f t="shared" si="28"/>
        <v>6</v>
      </c>
      <c r="Q50" s="3">
        <f t="shared" si="28"/>
        <v>6</v>
      </c>
      <c r="R50" s="3">
        <f t="shared" si="28"/>
        <v>22</v>
      </c>
      <c r="S50" s="3">
        <f t="shared" si="28"/>
        <v>20</v>
      </c>
      <c r="T50" s="3">
        <f t="shared" si="28"/>
        <v>9</v>
      </c>
      <c r="U50" s="3">
        <f t="shared" si="28"/>
        <v>7</v>
      </c>
      <c r="V50" s="3">
        <f t="shared" si="28"/>
        <v>14</v>
      </c>
      <c r="W50" s="3">
        <f t="shared" si="28"/>
        <v>8</v>
      </c>
      <c r="AV50"/>
      <c r="AW50"/>
      <c r="AX50"/>
    </row>
    <row r="51" spans="1:50" x14ac:dyDescent="0.25">
      <c r="A51" s="36" t="s">
        <v>96</v>
      </c>
      <c r="D51" s="37">
        <f>D49/SUM(D49:D50)</f>
        <v>0.88571428571428568</v>
      </c>
      <c r="E51" s="37">
        <f t="shared" ref="E51:W51" si="29">E49/SUM(E49:E50)</f>
        <v>0.76315789473684215</v>
      </c>
      <c r="F51" s="37">
        <f t="shared" si="29"/>
        <v>0.89473684210526316</v>
      </c>
      <c r="G51" s="37">
        <f t="shared" si="29"/>
        <v>0.60526315789473684</v>
      </c>
      <c r="H51" s="37">
        <f t="shared" si="29"/>
        <v>0.29729729729729731</v>
      </c>
      <c r="I51" s="37">
        <f t="shared" si="29"/>
        <v>0.86842105263157898</v>
      </c>
      <c r="J51" s="37">
        <f t="shared" si="29"/>
        <v>0.71052631578947367</v>
      </c>
      <c r="K51" s="37">
        <f t="shared" si="29"/>
        <v>0.78947368421052633</v>
      </c>
      <c r="L51" s="37">
        <f t="shared" si="29"/>
        <v>0.76315789473684215</v>
      </c>
      <c r="M51" s="37">
        <f t="shared" si="29"/>
        <v>0.60526315789473684</v>
      </c>
      <c r="N51" s="37">
        <f t="shared" si="29"/>
        <v>0.57894736842105265</v>
      </c>
      <c r="O51" s="37">
        <f t="shared" si="29"/>
        <v>0.71052631578947367</v>
      </c>
      <c r="P51" s="37">
        <f t="shared" si="29"/>
        <v>0.84210526315789469</v>
      </c>
      <c r="Q51" s="37">
        <f t="shared" si="29"/>
        <v>0.84210526315789469</v>
      </c>
      <c r="R51" s="37">
        <f t="shared" si="29"/>
        <v>0.42105263157894735</v>
      </c>
      <c r="S51" s="37">
        <f t="shared" si="29"/>
        <v>0.47368421052631576</v>
      </c>
      <c r="T51" s="37">
        <f t="shared" si="29"/>
        <v>0.76315789473684215</v>
      </c>
      <c r="U51" s="37">
        <f t="shared" si="29"/>
        <v>0.81578947368421051</v>
      </c>
      <c r="V51" s="37">
        <f t="shared" si="29"/>
        <v>0.63157894736842102</v>
      </c>
      <c r="W51" s="37">
        <f t="shared" si="29"/>
        <v>0.78947368421052633</v>
      </c>
      <c r="AV51"/>
      <c r="AW51"/>
      <c r="AX51"/>
    </row>
    <row r="52" spans="1:50" x14ac:dyDescent="0.25">
      <c r="AV52"/>
      <c r="AW52"/>
      <c r="AX52"/>
    </row>
    <row r="53" spans="1:50" s="35" customFormat="1" x14ac:dyDescent="0.25">
      <c r="A53" s="33" t="s">
        <v>36</v>
      </c>
      <c r="B53" s="39">
        <v>10.5</v>
      </c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</row>
  </sheetData>
  <conditionalFormatting sqref="D3:D41">
    <cfRule type="cellIs" dxfId="225" priority="221" operator="notEqual">
      <formula>$D$43</formula>
    </cfRule>
  </conditionalFormatting>
  <conditionalFormatting sqref="E3:E41">
    <cfRule type="cellIs" dxfId="224" priority="223" operator="notEqual">
      <formula>$E$43</formula>
    </cfRule>
  </conditionalFormatting>
  <conditionalFormatting sqref="F3:F41">
    <cfRule type="cellIs" dxfId="223" priority="225" operator="notEqual">
      <formula>$F$43</formula>
    </cfRule>
  </conditionalFormatting>
  <conditionalFormatting sqref="G3:G41">
    <cfRule type="cellIs" dxfId="222" priority="227" operator="notEqual">
      <formula>$G$43</formula>
    </cfRule>
  </conditionalFormatting>
  <conditionalFormatting sqref="H3:H41">
    <cfRule type="cellIs" dxfId="221" priority="229" operator="notEqual">
      <formula>$H$43</formula>
    </cfRule>
  </conditionalFormatting>
  <conditionalFormatting sqref="I3:I41">
    <cfRule type="cellIs" dxfId="220" priority="231" operator="notEqual">
      <formula>$I$43</formula>
    </cfRule>
  </conditionalFormatting>
  <conditionalFormatting sqref="J3:J41">
    <cfRule type="cellIs" dxfId="219" priority="233" operator="notEqual">
      <formula>$J$43</formula>
    </cfRule>
  </conditionalFormatting>
  <conditionalFormatting sqref="K3:K41">
    <cfRule type="cellIs" dxfId="218" priority="235" operator="notEqual">
      <formula>$K$43</formula>
    </cfRule>
  </conditionalFormatting>
  <conditionalFormatting sqref="L3:L41">
    <cfRule type="cellIs" dxfId="217" priority="237" operator="notEqual">
      <formula>$L$43</formula>
    </cfRule>
  </conditionalFormatting>
  <conditionalFormatting sqref="M3:M41">
    <cfRule type="cellIs" dxfId="216" priority="239" operator="notEqual">
      <formula>$M$43</formula>
    </cfRule>
  </conditionalFormatting>
  <conditionalFormatting sqref="N3:N41">
    <cfRule type="cellIs" dxfId="215" priority="241" operator="notEqual">
      <formula>$N$43</formula>
    </cfRule>
  </conditionalFormatting>
  <conditionalFormatting sqref="O3:O41">
    <cfRule type="cellIs" dxfId="214" priority="243" operator="notEqual">
      <formula>$O$43</formula>
    </cfRule>
  </conditionalFormatting>
  <conditionalFormatting sqref="P3:P41">
    <cfRule type="cellIs" dxfId="213" priority="245" operator="notEqual">
      <formula>$P$43</formula>
    </cfRule>
  </conditionalFormatting>
  <conditionalFormatting sqref="Q3:Q41">
    <cfRule type="cellIs" dxfId="212" priority="247" operator="notEqual">
      <formula>$Q$43</formula>
    </cfRule>
  </conditionalFormatting>
  <conditionalFormatting sqref="R3:R41">
    <cfRule type="cellIs" dxfId="211" priority="249" operator="notEqual">
      <formula>$R$43</formula>
    </cfRule>
  </conditionalFormatting>
  <conditionalFormatting sqref="S3:S41">
    <cfRule type="cellIs" dxfId="210" priority="251" operator="notEqual">
      <formula>$S$43</formula>
    </cfRule>
  </conditionalFormatting>
  <conditionalFormatting sqref="T3:T41">
    <cfRule type="cellIs" dxfId="209" priority="253" operator="notEqual">
      <formula>$T$43</formula>
    </cfRule>
  </conditionalFormatting>
  <conditionalFormatting sqref="V3:V41">
    <cfRule type="cellIs" dxfId="208" priority="257" operator="notEqual">
      <formula>$V$43</formula>
    </cfRule>
  </conditionalFormatting>
  <conditionalFormatting sqref="W3:W41">
    <cfRule type="cellIs" dxfId="207" priority="259" operator="notEqual">
      <formula>$W$43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53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1" customWidth="1"/>
    <col min="2" max="2" width="7.42578125" style="3" bestFit="1" customWidth="1"/>
    <col min="3" max="3" width="5.85546875" style="3" customWidth="1"/>
    <col min="4" max="4" width="9" style="3" bestFit="1" customWidth="1"/>
    <col min="5" max="5" width="9.140625" style="3" bestFit="1" customWidth="1"/>
    <col min="6" max="6" width="10.42578125" style="3" bestFit="1" customWidth="1"/>
    <col min="7" max="7" width="9.85546875" style="3" bestFit="1" customWidth="1"/>
    <col min="8" max="8" width="8.140625" style="3" bestFit="1" customWidth="1"/>
    <col min="9" max="9" width="8.42578125" style="3" bestFit="1" customWidth="1"/>
    <col min="10" max="10" width="10.85546875" style="3" bestFit="1" customWidth="1"/>
    <col min="11" max="11" width="9.42578125" style="3" bestFit="1" customWidth="1"/>
    <col min="12" max="12" width="8.85546875" style="3" bestFit="1" customWidth="1"/>
    <col min="13" max="13" width="9" style="3" bestFit="1" customWidth="1"/>
    <col min="14" max="14" width="9.140625" style="3" bestFit="1" customWidth="1"/>
    <col min="15" max="15" width="9" style="3" bestFit="1" customWidth="1"/>
    <col min="16" max="16" width="11.85546875" style="3" bestFit="1" customWidth="1"/>
    <col min="17" max="17" width="9.7109375" style="3" bestFit="1" customWidth="1"/>
    <col min="18" max="18" width="10.42578125" style="3" bestFit="1" customWidth="1"/>
    <col min="19" max="19" width="11.42578125" style="3" bestFit="1" customWidth="1"/>
    <col min="20" max="20" width="8" style="3" bestFit="1" customWidth="1"/>
    <col min="21" max="21" width="8.42578125" style="3" bestFit="1" customWidth="1"/>
    <col min="22" max="22" width="10.7109375" style="3" bestFit="1" customWidth="1"/>
    <col min="23" max="23" width="9.7109375" style="3" bestFit="1" customWidth="1"/>
    <col min="24" max="24" width="2.7109375" style="3" customWidth="1"/>
    <col min="25" max="26" width="11.85546875" style="3" bestFit="1" customWidth="1"/>
    <col min="27" max="27" width="2.7109375" style="3" customWidth="1"/>
    <col min="28" max="42" width="2" style="3" bestFit="1" customWidth="1"/>
    <col min="43" max="47" width="2" style="3" customWidth="1"/>
    <col min="48" max="48" width="2.7109375" style="3" customWidth="1"/>
    <col min="49" max="50" width="5.42578125" style="3" bestFit="1" customWidth="1"/>
  </cols>
  <sheetData>
    <row r="1" spans="1:50" ht="15.75" x14ac:dyDescent="0.25">
      <c r="A1" s="24" t="s">
        <v>294</v>
      </c>
      <c r="B1" s="25"/>
    </row>
    <row r="2" spans="1:50" ht="15.75" thickBot="1" x14ac:dyDescent="0.3">
      <c r="A2" s="2"/>
      <c r="B2" s="2" t="s">
        <v>0</v>
      </c>
      <c r="C2" s="2" t="s">
        <v>1</v>
      </c>
      <c r="Y2" s="2" t="s">
        <v>1</v>
      </c>
    </row>
    <row r="3" spans="1:50" x14ac:dyDescent="0.25">
      <c r="A3" s="23" t="s">
        <v>73</v>
      </c>
      <c r="B3" s="26">
        <f t="shared" ref="B3:B41" si="0">SUM(AB3:AU3)</f>
        <v>7</v>
      </c>
      <c r="C3" s="27">
        <f t="shared" ref="C3:C41" si="1">COUNT(AW3:AX3)</f>
        <v>1</v>
      </c>
      <c r="D3" s="28" t="s">
        <v>296</v>
      </c>
      <c r="E3" s="4" t="s">
        <v>272</v>
      </c>
      <c r="F3" s="4" t="s">
        <v>204</v>
      </c>
      <c r="G3" s="4" t="s">
        <v>297</v>
      </c>
      <c r="H3" s="4" t="s">
        <v>241</v>
      </c>
      <c r="I3" s="4" t="s">
        <v>137</v>
      </c>
      <c r="J3" s="4" t="s">
        <v>298</v>
      </c>
      <c r="K3" s="4" t="s">
        <v>299</v>
      </c>
      <c r="L3" s="4" t="s">
        <v>300</v>
      </c>
      <c r="M3" s="4" t="s">
        <v>301</v>
      </c>
      <c r="N3" s="4" t="s">
        <v>302</v>
      </c>
      <c r="O3" s="4" t="s">
        <v>303</v>
      </c>
      <c r="P3" s="4" t="s">
        <v>304</v>
      </c>
      <c r="Q3" s="4" t="s">
        <v>305</v>
      </c>
      <c r="R3" s="4" t="s">
        <v>169</v>
      </c>
      <c r="S3" s="4" t="s">
        <v>170</v>
      </c>
      <c r="T3" s="4" t="s">
        <v>306</v>
      </c>
      <c r="U3" s="4" t="s">
        <v>162</v>
      </c>
      <c r="V3" s="4" t="s">
        <v>307</v>
      </c>
      <c r="W3" s="4" t="s">
        <v>308</v>
      </c>
      <c r="Y3" s="40" t="s">
        <v>297</v>
      </c>
      <c r="Z3" s="4" t="s">
        <v>241</v>
      </c>
      <c r="AB3" s="3">
        <f t="shared" ref="AB3:AB41" si="2">IF(D3=$D$43,1,0)</f>
        <v>0</v>
      </c>
      <c r="AC3" s="3">
        <f t="shared" ref="AC3:AC41" si="3">IF(E3=$E$43,1,0)</f>
        <v>1</v>
      </c>
      <c r="AD3" s="3">
        <f t="shared" ref="AD3:AD41" si="4">IF(F3=$F$43,1,0)</f>
        <v>1</v>
      </c>
      <c r="AE3" s="3">
        <f t="shared" ref="AE3:AE41" si="5">IF(G3=$G$43,1,0)</f>
        <v>0</v>
      </c>
      <c r="AF3" s="3">
        <f t="shared" ref="AF3:AF41" si="6">IF(H3=$H$43,1,0)</f>
        <v>1</v>
      </c>
      <c r="AG3" s="3">
        <f t="shared" ref="AG3:AG41" si="7">IF(I3=$I$43,1,0)</f>
        <v>0</v>
      </c>
      <c r="AH3" s="3">
        <f t="shared" ref="AH3:AH41" si="8">IF(J3=$J$43,1,0)</f>
        <v>1</v>
      </c>
      <c r="AI3" s="3">
        <f t="shared" ref="AI3:AI41" si="9">IF(K3=$K$43,1,0)</f>
        <v>0</v>
      </c>
      <c r="AJ3" s="3">
        <f t="shared" ref="AJ3:AJ41" si="10">IF(L3=$L$43,1,0)</f>
        <v>1</v>
      </c>
      <c r="AK3" s="3">
        <f t="shared" ref="AK3:AK41" si="11">IF(M3=$M$43,1,0)</f>
        <v>0</v>
      </c>
      <c r="AL3" s="3">
        <f t="shared" ref="AL3:AL41" si="12">IF(N3=$N$43,1,0)</f>
        <v>0</v>
      </c>
      <c r="AM3" s="3">
        <f t="shared" ref="AM3:AM41" si="13">IF(O3=$O$43,1,0)</f>
        <v>0</v>
      </c>
      <c r="AN3" s="3">
        <f t="shared" ref="AN3:AN41" si="14">IF(P3=$P$43,1,0)</f>
        <v>0</v>
      </c>
      <c r="AO3" s="3">
        <f t="shared" ref="AO3:AO41" si="15">IF(Q3=$Q$43,1,0)</f>
        <v>1</v>
      </c>
      <c r="AP3" s="3">
        <f t="shared" ref="AP3:AP41" si="16">IF(R3=$R$43,1,0)</f>
        <v>1</v>
      </c>
      <c r="AQ3" s="3">
        <f t="shared" ref="AQ3:AQ41" si="17">IF(S3=$S$43,1,0)</f>
        <v>0</v>
      </c>
      <c r="AR3" s="3">
        <f t="shared" ref="AR3:AR41" si="18">IF(T3=$T$43,1,0)</f>
        <v>0</v>
      </c>
      <c r="AS3" s="3">
        <f t="shared" ref="AS3:AS41" si="19">IF(U3=$U$43,1,0)</f>
        <v>0</v>
      </c>
      <c r="AT3" s="3">
        <f t="shared" ref="AT3:AT41" si="20">IF(V3=$V$43,1,0)</f>
        <v>0</v>
      </c>
      <c r="AU3" s="3">
        <f t="shared" ref="AU3:AU41" si="21">IF(W3=$W$43,1,0)</f>
        <v>0</v>
      </c>
      <c r="AW3" s="3" t="e">
        <f t="shared" ref="AW3:AW41" si="22">HLOOKUP(Y3,$D$43:$W$44,2,FALSE)</f>
        <v>#N/A</v>
      </c>
      <c r="AX3" s="3">
        <f t="shared" ref="AX3:AX41" si="23">HLOOKUP(Z3,$D$43:$W$44,2,FALSE)</f>
        <v>1</v>
      </c>
    </row>
    <row r="4" spans="1:50" x14ac:dyDescent="0.25">
      <c r="A4" s="8" t="s">
        <v>61</v>
      </c>
      <c r="B4" s="4">
        <f t="shared" si="0"/>
        <v>7</v>
      </c>
      <c r="C4" s="5">
        <f t="shared" si="1"/>
        <v>2</v>
      </c>
      <c r="D4" s="28" t="s">
        <v>296</v>
      </c>
      <c r="E4" s="4" t="s">
        <v>309</v>
      </c>
      <c r="F4" s="4" t="s">
        <v>310</v>
      </c>
      <c r="G4" s="4" t="s">
        <v>297</v>
      </c>
      <c r="H4" s="4" t="s">
        <v>311</v>
      </c>
      <c r="I4" s="4" t="s">
        <v>137</v>
      </c>
      <c r="J4" s="4" t="s">
        <v>298</v>
      </c>
      <c r="K4" s="4" t="s">
        <v>299</v>
      </c>
      <c r="L4" s="4" t="s">
        <v>300</v>
      </c>
      <c r="M4" s="4" t="s">
        <v>312</v>
      </c>
      <c r="N4" s="4" t="s">
        <v>302</v>
      </c>
      <c r="O4" s="4" t="s">
        <v>303</v>
      </c>
      <c r="P4" s="4" t="s">
        <v>313</v>
      </c>
      <c r="Q4" s="4" t="s">
        <v>305</v>
      </c>
      <c r="R4" s="4" t="s">
        <v>314</v>
      </c>
      <c r="S4" s="4" t="s">
        <v>315</v>
      </c>
      <c r="T4" s="4" t="s">
        <v>306</v>
      </c>
      <c r="U4" s="4" t="s">
        <v>316</v>
      </c>
      <c r="V4" s="4" t="s">
        <v>307</v>
      </c>
      <c r="W4" s="4" t="s">
        <v>308</v>
      </c>
      <c r="Y4" s="4" t="s">
        <v>315</v>
      </c>
      <c r="Z4" s="4" t="s">
        <v>300</v>
      </c>
      <c r="AB4" s="3">
        <f t="shared" si="2"/>
        <v>0</v>
      </c>
      <c r="AC4" s="3">
        <f t="shared" si="3"/>
        <v>0</v>
      </c>
      <c r="AD4" s="3">
        <f t="shared" si="4"/>
        <v>0</v>
      </c>
      <c r="AE4" s="3">
        <f t="shared" si="5"/>
        <v>0</v>
      </c>
      <c r="AF4" s="3">
        <f t="shared" si="6"/>
        <v>0</v>
      </c>
      <c r="AG4" s="3">
        <f t="shared" si="7"/>
        <v>0</v>
      </c>
      <c r="AH4" s="3">
        <f t="shared" si="8"/>
        <v>1</v>
      </c>
      <c r="AI4" s="3">
        <f t="shared" si="9"/>
        <v>0</v>
      </c>
      <c r="AJ4" s="3">
        <f t="shared" si="10"/>
        <v>1</v>
      </c>
      <c r="AK4" s="3">
        <f t="shared" si="11"/>
        <v>1</v>
      </c>
      <c r="AL4" s="3">
        <f t="shared" si="12"/>
        <v>0</v>
      </c>
      <c r="AM4" s="3">
        <f t="shared" si="13"/>
        <v>0</v>
      </c>
      <c r="AN4" s="3">
        <f t="shared" si="14"/>
        <v>1</v>
      </c>
      <c r="AO4" s="3">
        <f t="shared" si="15"/>
        <v>1</v>
      </c>
      <c r="AP4" s="3">
        <f t="shared" si="16"/>
        <v>0</v>
      </c>
      <c r="AQ4" s="3">
        <f t="shared" si="17"/>
        <v>1</v>
      </c>
      <c r="AR4" s="3">
        <f t="shared" si="18"/>
        <v>0</v>
      </c>
      <c r="AS4" s="3">
        <f t="shared" si="19"/>
        <v>1</v>
      </c>
      <c r="AT4" s="3">
        <f t="shared" si="20"/>
        <v>0</v>
      </c>
      <c r="AU4" s="3">
        <f t="shared" si="21"/>
        <v>0</v>
      </c>
      <c r="AW4" s="3">
        <f t="shared" si="22"/>
        <v>1</v>
      </c>
      <c r="AX4" s="3">
        <f t="shared" si="23"/>
        <v>1</v>
      </c>
    </row>
    <row r="5" spans="1:50" x14ac:dyDescent="0.25">
      <c r="A5" s="8" t="s">
        <v>80</v>
      </c>
      <c r="B5" s="4">
        <f t="shared" si="0"/>
        <v>9</v>
      </c>
      <c r="C5" s="5">
        <f t="shared" si="1"/>
        <v>0</v>
      </c>
      <c r="D5" s="28" t="s">
        <v>296</v>
      </c>
      <c r="E5" s="4" t="s">
        <v>309</v>
      </c>
      <c r="F5" s="4" t="s">
        <v>310</v>
      </c>
      <c r="G5" s="4" t="s">
        <v>317</v>
      </c>
      <c r="H5" s="4" t="s">
        <v>311</v>
      </c>
      <c r="I5" s="4" t="s">
        <v>318</v>
      </c>
      <c r="J5" s="4" t="s">
        <v>298</v>
      </c>
      <c r="K5" s="4" t="s">
        <v>299</v>
      </c>
      <c r="L5" s="4" t="s">
        <v>300</v>
      </c>
      <c r="M5" s="4" t="s">
        <v>312</v>
      </c>
      <c r="N5" s="4" t="s">
        <v>302</v>
      </c>
      <c r="O5" s="4" t="s">
        <v>303</v>
      </c>
      <c r="P5" s="4" t="s">
        <v>313</v>
      </c>
      <c r="Q5" s="4" t="s">
        <v>305</v>
      </c>
      <c r="R5" s="4" t="s">
        <v>314</v>
      </c>
      <c r="S5" s="4" t="s">
        <v>315</v>
      </c>
      <c r="T5" s="4" t="s">
        <v>306</v>
      </c>
      <c r="U5" s="4" t="s">
        <v>316</v>
      </c>
      <c r="V5" s="4" t="s">
        <v>307</v>
      </c>
      <c r="W5" s="4" t="s">
        <v>308</v>
      </c>
      <c r="Y5" s="40" t="s">
        <v>303</v>
      </c>
      <c r="Z5" s="40" t="s">
        <v>307</v>
      </c>
      <c r="AB5" s="3">
        <f t="shared" si="2"/>
        <v>0</v>
      </c>
      <c r="AC5" s="3">
        <f t="shared" si="3"/>
        <v>0</v>
      </c>
      <c r="AD5" s="3">
        <f t="shared" si="4"/>
        <v>0</v>
      </c>
      <c r="AE5" s="3">
        <f t="shared" si="5"/>
        <v>1</v>
      </c>
      <c r="AF5" s="3">
        <f t="shared" si="6"/>
        <v>0</v>
      </c>
      <c r="AG5" s="3">
        <f t="shared" si="7"/>
        <v>1</v>
      </c>
      <c r="AH5" s="3">
        <f t="shared" si="8"/>
        <v>1</v>
      </c>
      <c r="AI5" s="3">
        <f t="shared" si="9"/>
        <v>0</v>
      </c>
      <c r="AJ5" s="3">
        <f t="shared" si="10"/>
        <v>1</v>
      </c>
      <c r="AK5" s="3">
        <f t="shared" si="11"/>
        <v>1</v>
      </c>
      <c r="AL5" s="3">
        <f t="shared" si="12"/>
        <v>0</v>
      </c>
      <c r="AM5" s="3">
        <f t="shared" si="13"/>
        <v>0</v>
      </c>
      <c r="AN5" s="3">
        <f t="shared" si="14"/>
        <v>1</v>
      </c>
      <c r="AO5" s="3">
        <f t="shared" si="15"/>
        <v>1</v>
      </c>
      <c r="AP5" s="3">
        <f t="shared" si="16"/>
        <v>0</v>
      </c>
      <c r="AQ5" s="3">
        <f t="shared" si="17"/>
        <v>1</v>
      </c>
      <c r="AR5" s="3">
        <f t="shared" si="18"/>
        <v>0</v>
      </c>
      <c r="AS5" s="3">
        <f t="shared" si="19"/>
        <v>1</v>
      </c>
      <c r="AT5" s="3">
        <f t="shared" si="20"/>
        <v>0</v>
      </c>
      <c r="AU5" s="3">
        <f t="shared" si="21"/>
        <v>0</v>
      </c>
      <c r="AW5" s="3" t="e">
        <f t="shared" si="22"/>
        <v>#N/A</v>
      </c>
      <c r="AX5" s="3" t="e">
        <f t="shared" si="23"/>
        <v>#N/A</v>
      </c>
    </row>
    <row r="6" spans="1:50" x14ac:dyDescent="0.25">
      <c r="A6" s="8" t="s">
        <v>66</v>
      </c>
      <c r="B6" s="4">
        <f t="shared" si="0"/>
        <v>7</v>
      </c>
      <c r="C6" s="5">
        <f t="shared" si="1"/>
        <v>0</v>
      </c>
      <c r="D6" s="28" t="s">
        <v>296</v>
      </c>
      <c r="E6" s="4" t="s">
        <v>309</v>
      </c>
      <c r="F6" s="4" t="s">
        <v>310</v>
      </c>
      <c r="G6" s="4" t="s">
        <v>297</v>
      </c>
      <c r="H6" s="4" t="s">
        <v>311</v>
      </c>
      <c r="I6" s="4" t="s">
        <v>318</v>
      </c>
      <c r="J6" s="4" t="s">
        <v>298</v>
      </c>
      <c r="K6" s="4" t="s">
        <v>299</v>
      </c>
      <c r="L6" s="4" t="s">
        <v>300</v>
      </c>
      <c r="M6" s="4" t="s">
        <v>312</v>
      </c>
      <c r="N6" s="4" t="s">
        <v>302</v>
      </c>
      <c r="O6" s="4" t="s">
        <v>303</v>
      </c>
      <c r="P6" s="4" t="s">
        <v>313</v>
      </c>
      <c r="Q6" s="4" t="s">
        <v>305</v>
      </c>
      <c r="R6" s="4" t="s">
        <v>314</v>
      </c>
      <c r="S6" s="4" t="s">
        <v>170</v>
      </c>
      <c r="T6" s="4" t="s">
        <v>306</v>
      </c>
      <c r="U6" s="4" t="s">
        <v>316</v>
      </c>
      <c r="V6" s="4" t="s">
        <v>307</v>
      </c>
      <c r="W6" s="4" t="s">
        <v>308</v>
      </c>
      <c r="Y6" s="40" t="s">
        <v>307</v>
      </c>
      <c r="Z6" s="40" t="s">
        <v>306</v>
      </c>
      <c r="AB6" s="3">
        <f t="shared" si="2"/>
        <v>0</v>
      </c>
      <c r="AC6" s="3">
        <f t="shared" si="3"/>
        <v>0</v>
      </c>
      <c r="AD6" s="3">
        <f t="shared" si="4"/>
        <v>0</v>
      </c>
      <c r="AE6" s="3">
        <f t="shared" si="5"/>
        <v>0</v>
      </c>
      <c r="AF6" s="3">
        <f t="shared" si="6"/>
        <v>0</v>
      </c>
      <c r="AG6" s="3">
        <f t="shared" si="7"/>
        <v>1</v>
      </c>
      <c r="AH6" s="3">
        <f t="shared" si="8"/>
        <v>1</v>
      </c>
      <c r="AI6" s="3">
        <f t="shared" si="9"/>
        <v>0</v>
      </c>
      <c r="AJ6" s="3">
        <f t="shared" si="10"/>
        <v>1</v>
      </c>
      <c r="AK6" s="3">
        <f t="shared" si="11"/>
        <v>1</v>
      </c>
      <c r="AL6" s="3">
        <f t="shared" si="12"/>
        <v>0</v>
      </c>
      <c r="AM6" s="3">
        <f t="shared" si="13"/>
        <v>0</v>
      </c>
      <c r="AN6" s="3">
        <f t="shared" si="14"/>
        <v>1</v>
      </c>
      <c r="AO6" s="3">
        <f t="shared" si="15"/>
        <v>1</v>
      </c>
      <c r="AP6" s="3">
        <f t="shared" si="16"/>
        <v>0</v>
      </c>
      <c r="AQ6" s="3">
        <f t="shared" si="17"/>
        <v>0</v>
      </c>
      <c r="AR6" s="3">
        <f t="shared" si="18"/>
        <v>0</v>
      </c>
      <c r="AS6" s="3">
        <f t="shared" si="19"/>
        <v>1</v>
      </c>
      <c r="AT6" s="3">
        <f t="shared" si="20"/>
        <v>0</v>
      </c>
      <c r="AU6" s="3">
        <f t="shared" si="21"/>
        <v>0</v>
      </c>
      <c r="AW6" s="3" t="e">
        <f t="shared" si="22"/>
        <v>#N/A</v>
      </c>
      <c r="AX6" s="3" t="e">
        <f t="shared" si="23"/>
        <v>#N/A</v>
      </c>
    </row>
    <row r="7" spans="1:50" x14ac:dyDescent="0.25">
      <c r="A7" s="8" t="s">
        <v>76</v>
      </c>
      <c r="B7" s="4">
        <f t="shared" si="0"/>
        <v>11</v>
      </c>
      <c r="C7" s="5">
        <f t="shared" si="1"/>
        <v>0</v>
      </c>
      <c r="D7" s="28" t="s">
        <v>296</v>
      </c>
      <c r="E7" s="4" t="s">
        <v>309</v>
      </c>
      <c r="F7" s="4" t="s">
        <v>204</v>
      </c>
      <c r="G7" s="4" t="s">
        <v>317</v>
      </c>
      <c r="H7" s="4" t="s">
        <v>311</v>
      </c>
      <c r="I7" s="4" t="s">
        <v>137</v>
      </c>
      <c r="J7" s="4" t="s">
        <v>298</v>
      </c>
      <c r="K7" s="4" t="s">
        <v>279</v>
      </c>
      <c r="L7" s="4" t="s">
        <v>300</v>
      </c>
      <c r="M7" s="4" t="s">
        <v>312</v>
      </c>
      <c r="N7" s="4" t="s">
        <v>302</v>
      </c>
      <c r="O7" s="4" t="s">
        <v>124</v>
      </c>
      <c r="P7" s="4" t="s">
        <v>313</v>
      </c>
      <c r="Q7" s="4" t="s">
        <v>305</v>
      </c>
      <c r="R7" s="4" t="s">
        <v>169</v>
      </c>
      <c r="S7" s="4" t="s">
        <v>170</v>
      </c>
      <c r="T7" s="4" t="s">
        <v>306</v>
      </c>
      <c r="U7" s="4" t="s">
        <v>316</v>
      </c>
      <c r="V7" s="4" t="s">
        <v>307</v>
      </c>
      <c r="W7" s="4" t="s">
        <v>308</v>
      </c>
      <c r="Y7" s="40" t="s">
        <v>296</v>
      </c>
      <c r="Z7" s="40" t="s">
        <v>137</v>
      </c>
      <c r="AB7" s="3">
        <f t="shared" si="2"/>
        <v>0</v>
      </c>
      <c r="AC7" s="3">
        <f t="shared" si="3"/>
        <v>0</v>
      </c>
      <c r="AD7" s="3">
        <f t="shared" si="4"/>
        <v>1</v>
      </c>
      <c r="AE7" s="3">
        <f t="shared" si="5"/>
        <v>1</v>
      </c>
      <c r="AF7" s="3">
        <f t="shared" si="6"/>
        <v>0</v>
      </c>
      <c r="AG7" s="3">
        <f t="shared" si="7"/>
        <v>0</v>
      </c>
      <c r="AH7" s="3">
        <f t="shared" si="8"/>
        <v>1</v>
      </c>
      <c r="AI7" s="3">
        <f t="shared" si="9"/>
        <v>1</v>
      </c>
      <c r="AJ7" s="3">
        <f t="shared" si="10"/>
        <v>1</v>
      </c>
      <c r="AK7" s="3">
        <f t="shared" si="11"/>
        <v>1</v>
      </c>
      <c r="AL7" s="3">
        <f t="shared" si="12"/>
        <v>0</v>
      </c>
      <c r="AM7" s="3">
        <f t="shared" si="13"/>
        <v>1</v>
      </c>
      <c r="AN7" s="3">
        <f t="shared" si="14"/>
        <v>1</v>
      </c>
      <c r="AO7" s="3">
        <f t="shared" si="15"/>
        <v>1</v>
      </c>
      <c r="AP7" s="3">
        <f t="shared" si="16"/>
        <v>1</v>
      </c>
      <c r="AQ7" s="3">
        <f t="shared" si="17"/>
        <v>0</v>
      </c>
      <c r="AR7" s="3">
        <f t="shared" si="18"/>
        <v>0</v>
      </c>
      <c r="AS7" s="3">
        <f t="shared" si="19"/>
        <v>1</v>
      </c>
      <c r="AT7" s="3">
        <f t="shared" si="20"/>
        <v>0</v>
      </c>
      <c r="AU7" s="3">
        <f t="shared" si="21"/>
        <v>0</v>
      </c>
      <c r="AW7" s="3" t="e">
        <f t="shared" si="22"/>
        <v>#N/A</v>
      </c>
      <c r="AX7" s="3" t="e">
        <f t="shared" si="23"/>
        <v>#N/A</v>
      </c>
    </row>
    <row r="8" spans="1:50" x14ac:dyDescent="0.25">
      <c r="A8" s="8" t="s">
        <v>186</v>
      </c>
      <c r="B8" s="4">
        <f t="shared" si="0"/>
        <v>7</v>
      </c>
      <c r="C8" s="5">
        <f t="shared" si="1"/>
        <v>0</v>
      </c>
      <c r="D8" s="28" t="s">
        <v>296</v>
      </c>
      <c r="E8" s="4" t="s">
        <v>309</v>
      </c>
      <c r="F8" s="4" t="s">
        <v>204</v>
      </c>
      <c r="G8" s="4" t="s">
        <v>297</v>
      </c>
      <c r="H8" s="4" t="s">
        <v>311</v>
      </c>
      <c r="I8" s="4" t="s">
        <v>318</v>
      </c>
      <c r="J8" s="4" t="s">
        <v>319</v>
      </c>
      <c r="K8" s="4" t="s">
        <v>279</v>
      </c>
      <c r="L8" s="4" t="s">
        <v>300</v>
      </c>
      <c r="M8" s="4" t="s">
        <v>312</v>
      </c>
      <c r="N8" s="4" t="s">
        <v>125</v>
      </c>
      <c r="O8" s="4" t="s">
        <v>303</v>
      </c>
      <c r="P8" s="4" t="s">
        <v>304</v>
      </c>
      <c r="Q8" s="4" t="s">
        <v>320</v>
      </c>
      <c r="R8" s="4" t="s">
        <v>314</v>
      </c>
      <c r="S8" s="4" t="s">
        <v>170</v>
      </c>
      <c r="T8" s="4" t="s">
        <v>306</v>
      </c>
      <c r="U8" s="4" t="s">
        <v>316</v>
      </c>
      <c r="V8" s="4" t="s">
        <v>307</v>
      </c>
      <c r="W8" s="4" t="s">
        <v>308</v>
      </c>
      <c r="Y8" s="40" t="s">
        <v>308</v>
      </c>
      <c r="Z8" s="40" t="s">
        <v>306</v>
      </c>
      <c r="AB8" s="3">
        <f t="shared" si="2"/>
        <v>0</v>
      </c>
      <c r="AC8" s="3">
        <f t="shared" si="3"/>
        <v>0</v>
      </c>
      <c r="AD8" s="3">
        <f t="shared" si="4"/>
        <v>1</v>
      </c>
      <c r="AE8" s="3">
        <f t="shared" si="5"/>
        <v>0</v>
      </c>
      <c r="AF8" s="3">
        <f t="shared" si="6"/>
        <v>0</v>
      </c>
      <c r="AG8" s="3">
        <f t="shared" si="7"/>
        <v>1</v>
      </c>
      <c r="AH8" s="3">
        <f t="shared" si="8"/>
        <v>0</v>
      </c>
      <c r="AI8" s="3">
        <f t="shared" si="9"/>
        <v>1</v>
      </c>
      <c r="AJ8" s="3">
        <f t="shared" si="10"/>
        <v>1</v>
      </c>
      <c r="AK8" s="3">
        <f t="shared" si="11"/>
        <v>1</v>
      </c>
      <c r="AL8" s="3">
        <f t="shared" si="12"/>
        <v>1</v>
      </c>
      <c r="AM8" s="3">
        <f t="shared" si="13"/>
        <v>0</v>
      </c>
      <c r="AN8" s="3">
        <f t="shared" si="14"/>
        <v>0</v>
      </c>
      <c r="AO8" s="3">
        <f t="shared" si="15"/>
        <v>0</v>
      </c>
      <c r="AP8" s="3">
        <f t="shared" si="16"/>
        <v>0</v>
      </c>
      <c r="AQ8" s="3">
        <f t="shared" si="17"/>
        <v>0</v>
      </c>
      <c r="AR8" s="3">
        <f t="shared" si="18"/>
        <v>0</v>
      </c>
      <c r="AS8" s="3">
        <f t="shared" si="19"/>
        <v>1</v>
      </c>
      <c r="AT8" s="3">
        <f t="shared" si="20"/>
        <v>0</v>
      </c>
      <c r="AU8" s="3">
        <f t="shared" si="21"/>
        <v>0</v>
      </c>
      <c r="AW8" s="3" t="e">
        <f t="shared" si="22"/>
        <v>#N/A</v>
      </c>
      <c r="AX8" s="3" t="e">
        <f t="shared" si="23"/>
        <v>#N/A</v>
      </c>
    </row>
    <row r="9" spans="1:50" x14ac:dyDescent="0.25">
      <c r="A9" s="8" t="s">
        <v>69</v>
      </c>
      <c r="B9" s="4">
        <f t="shared" si="0"/>
        <v>8</v>
      </c>
      <c r="C9" s="5">
        <f t="shared" si="1"/>
        <v>1</v>
      </c>
      <c r="D9" s="28" t="s">
        <v>296</v>
      </c>
      <c r="E9" s="4" t="s">
        <v>309</v>
      </c>
      <c r="F9" s="4" t="s">
        <v>310</v>
      </c>
      <c r="G9" s="4" t="s">
        <v>297</v>
      </c>
      <c r="H9" s="4" t="s">
        <v>311</v>
      </c>
      <c r="I9" s="4" t="s">
        <v>318</v>
      </c>
      <c r="J9" s="4" t="s">
        <v>298</v>
      </c>
      <c r="K9" s="4" t="s">
        <v>299</v>
      </c>
      <c r="L9" s="4" t="s">
        <v>177</v>
      </c>
      <c r="M9" s="4" t="s">
        <v>312</v>
      </c>
      <c r="N9" s="4" t="s">
        <v>302</v>
      </c>
      <c r="O9" s="4" t="s">
        <v>303</v>
      </c>
      <c r="P9" s="4" t="s">
        <v>313</v>
      </c>
      <c r="Q9" s="4" t="s">
        <v>305</v>
      </c>
      <c r="R9" s="4" t="s">
        <v>169</v>
      </c>
      <c r="S9" s="4" t="s">
        <v>170</v>
      </c>
      <c r="T9" s="4" t="s">
        <v>306</v>
      </c>
      <c r="U9" s="4" t="s">
        <v>316</v>
      </c>
      <c r="V9" s="4" t="s">
        <v>173</v>
      </c>
      <c r="W9" s="4" t="s">
        <v>308</v>
      </c>
      <c r="Y9" s="40" t="s">
        <v>299</v>
      </c>
      <c r="Z9" s="4" t="s">
        <v>298</v>
      </c>
      <c r="AB9" s="3">
        <f t="shared" si="2"/>
        <v>0</v>
      </c>
      <c r="AC9" s="3">
        <f t="shared" si="3"/>
        <v>0</v>
      </c>
      <c r="AD9" s="3">
        <f t="shared" si="4"/>
        <v>0</v>
      </c>
      <c r="AE9" s="3">
        <f t="shared" si="5"/>
        <v>0</v>
      </c>
      <c r="AF9" s="3">
        <f t="shared" si="6"/>
        <v>0</v>
      </c>
      <c r="AG9" s="3">
        <f t="shared" si="7"/>
        <v>1</v>
      </c>
      <c r="AH9" s="3">
        <f t="shared" si="8"/>
        <v>1</v>
      </c>
      <c r="AI9" s="3">
        <f t="shared" si="9"/>
        <v>0</v>
      </c>
      <c r="AJ9" s="3">
        <f t="shared" si="10"/>
        <v>0</v>
      </c>
      <c r="AK9" s="3">
        <f t="shared" si="11"/>
        <v>1</v>
      </c>
      <c r="AL9" s="3">
        <f t="shared" si="12"/>
        <v>0</v>
      </c>
      <c r="AM9" s="3">
        <f t="shared" si="13"/>
        <v>0</v>
      </c>
      <c r="AN9" s="3">
        <f t="shared" si="14"/>
        <v>1</v>
      </c>
      <c r="AO9" s="3">
        <f t="shared" si="15"/>
        <v>1</v>
      </c>
      <c r="AP9" s="3">
        <f t="shared" si="16"/>
        <v>1</v>
      </c>
      <c r="AQ9" s="3">
        <f t="shared" si="17"/>
        <v>0</v>
      </c>
      <c r="AR9" s="3">
        <f t="shared" si="18"/>
        <v>0</v>
      </c>
      <c r="AS9" s="3">
        <f t="shared" si="19"/>
        <v>1</v>
      </c>
      <c r="AT9" s="3">
        <f t="shared" si="20"/>
        <v>1</v>
      </c>
      <c r="AU9" s="3">
        <f t="shared" si="21"/>
        <v>0</v>
      </c>
      <c r="AW9" s="3" t="e">
        <f t="shared" si="22"/>
        <v>#N/A</v>
      </c>
      <c r="AX9" s="3">
        <f t="shared" si="23"/>
        <v>1</v>
      </c>
    </row>
    <row r="10" spans="1:50" x14ac:dyDescent="0.25">
      <c r="A10" s="8" t="s">
        <v>81</v>
      </c>
      <c r="B10" s="4">
        <f t="shared" si="0"/>
        <v>7</v>
      </c>
      <c r="C10" s="5">
        <f t="shared" si="1"/>
        <v>1</v>
      </c>
      <c r="D10" s="28" t="s">
        <v>296</v>
      </c>
      <c r="E10" s="4" t="s">
        <v>309</v>
      </c>
      <c r="F10" s="4" t="s">
        <v>310</v>
      </c>
      <c r="G10" s="4" t="s">
        <v>317</v>
      </c>
      <c r="H10" s="4" t="s">
        <v>311</v>
      </c>
      <c r="I10" s="4" t="s">
        <v>137</v>
      </c>
      <c r="J10" s="4" t="s">
        <v>298</v>
      </c>
      <c r="K10" s="4" t="s">
        <v>299</v>
      </c>
      <c r="L10" s="4" t="s">
        <v>300</v>
      </c>
      <c r="M10" s="4" t="s">
        <v>312</v>
      </c>
      <c r="N10" s="4" t="s">
        <v>302</v>
      </c>
      <c r="O10" s="4" t="s">
        <v>303</v>
      </c>
      <c r="P10" s="4" t="s">
        <v>313</v>
      </c>
      <c r="Q10" s="4" t="s">
        <v>305</v>
      </c>
      <c r="R10" s="4" t="s">
        <v>314</v>
      </c>
      <c r="S10" s="4" t="s">
        <v>170</v>
      </c>
      <c r="T10" s="4" t="s">
        <v>306</v>
      </c>
      <c r="U10" s="4" t="s">
        <v>316</v>
      </c>
      <c r="V10" s="4" t="s">
        <v>307</v>
      </c>
      <c r="W10" s="4" t="s">
        <v>308</v>
      </c>
      <c r="Y10" s="4" t="s">
        <v>298</v>
      </c>
      <c r="Z10" s="40" t="s">
        <v>309</v>
      </c>
      <c r="AB10" s="3">
        <f t="shared" si="2"/>
        <v>0</v>
      </c>
      <c r="AC10" s="3">
        <f t="shared" si="3"/>
        <v>0</v>
      </c>
      <c r="AD10" s="3">
        <f t="shared" si="4"/>
        <v>0</v>
      </c>
      <c r="AE10" s="3">
        <f t="shared" si="5"/>
        <v>1</v>
      </c>
      <c r="AF10" s="3">
        <f t="shared" si="6"/>
        <v>0</v>
      </c>
      <c r="AG10" s="3">
        <f t="shared" si="7"/>
        <v>0</v>
      </c>
      <c r="AH10" s="3">
        <f t="shared" si="8"/>
        <v>1</v>
      </c>
      <c r="AI10" s="3">
        <f t="shared" si="9"/>
        <v>0</v>
      </c>
      <c r="AJ10" s="3">
        <f t="shared" si="10"/>
        <v>1</v>
      </c>
      <c r="AK10" s="3">
        <f t="shared" si="11"/>
        <v>1</v>
      </c>
      <c r="AL10" s="3">
        <f t="shared" si="12"/>
        <v>0</v>
      </c>
      <c r="AM10" s="3">
        <f t="shared" si="13"/>
        <v>0</v>
      </c>
      <c r="AN10" s="3">
        <f t="shared" si="14"/>
        <v>1</v>
      </c>
      <c r="AO10" s="3">
        <f t="shared" si="15"/>
        <v>1</v>
      </c>
      <c r="AP10" s="3">
        <f t="shared" si="16"/>
        <v>0</v>
      </c>
      <c r="AQ10" s="3">
        <f t="shared" si="17"/>
        <v>0</v>
      </c>
      <c r="AR10" s="3">
        <f t="shared" si="18"/>
        <v>0</v>
      </c>
      <c r="AS10" s="3">
        <f t="shared" si="19"/>
        <v>1</v>
      </c>
      <c r="AT10" s="3">
        <f t="shared" si="20"/>
        <v>0</v>
      </c>
      <c r="AU10" s="3">
        <f t="shared" si="21"/>
        <v>0</v>
      </c>
      <c r="AW10" s="3">
        <f t="shared" si="22"/>
        <v>1</v>
      </c>
      <c r="AX10" s="3" t="e">
        <f t="shared" si="23"/>
        <v>#N/A</v>
      </c>
    </row>
    <row r="11" spans="1:50" x14ac:dyDescent="0.25">
      <c r="A11" s="8" t="s">
        <v>74</v>
      </c>
      <c r="B11" s="4">
        <f t="shared" si="0"/>
        <v>10</v>
      </c>
      <c r="C11" s="5">
        <f t="shared" si="1"/>
        <v>0</v>
      </c>
      <c r="D11" s="28" t="s">
        <v>165</v>
      </c>
      <c r="E11" s="4" t="s">
        <v>309</v>
      </c>
      <c r="F11" s="4" t="s">
        <v>310</v>
      </c>
      <c r="G11" s="4" t="s">
        <v>297</v>
      </c>
      <c r="H11" s="4" t="s">
        <v>311</v>
      </c>
      <c r="I11" s="4" t="s">
        <v>318</v>
      </c>
      <c r="J11" s="4" t="s">
        <v>298</v>
      </c>
      <c r="K11" s="4" t="s">
        <v>279</v>
      </c>
      <c r="L11" s="4" t="s">
        <v>300</v>
      </c>
      <c r="M11" s="4" t="s">
        <v>312</v>
      </c>
      <c r="N11" s="4" t="s">
        <v>302</v>
      </c>
      <c r="O11" s="4" t="s">
        <v>303</v>
      </c>
      <c r="P11" s="4" t="s">
        <v>313</v>
      </c>
      <c r="Q11" s="4" t="s">
        <v>305</v>
      </c>
      <c r="R11" s="4" t="s">
        <v>314</v>
      </c>
      <c r="S11" s="4" t="s">
        <v>170</v>
      </c>
      <c r="T11" s="4" t="s">
        <v>306</v>
      </c>
      <c r="U11" s="4" t="s">
        <v>316</v>
      </c>
      <c r="V11" s="4" t="s">
        <v>307</v>
      </c>
      <c r="W11" s="4" t="s">
        <v>168</v>
      </c>
      <c r="Y11" s="40" t="s">
        <v>307</v>
      </c>
      <c r="Z11" s="40" t="s">
        <v>302</v>
      </c>
      <c r="AB11" s="3">
        <f t="shared" si="2"/>
        <v>1</v>
      </c>
      <c r="AC11" s="3">
        <f t="shared" si="3"/>
        <v>0</v>
      </c>
      <c r="AD11" s="3">
        <f t="shared" si="4"/>
        <v>0</v>
      </c>
      <c r="AE11" s="3">
        <f t="shared" si="5"/>
        <v>0</v>
      </c>
      <c r="AF11" s="3">
        <f t="shared" si="6"/>
        <v>0</v>
      </c>
      <c r="AG11" s="3">
        <f t="shared" si="7"/>
        <v>1</v>
      </c>
      <c r="AH11" s="3">
        <f t="shared" si="8"/>
        <v>1</v>
      </c>
      <c r="AI11" s="3">
        <f t="shared" si="9"/>
        <v>1</v>
      </c>
      <c r="AJ11" s="3">
        <f t="shared" si="10"/>
        <v>1</v>
      </c>
      <c r="AK11" s="3">
        <f t="shared" si="11"/>
        <v>1</v>
      </c>
      <c r="AL11" s="3">
        <f t="shared" si="12"/>
        <v>0</v>
      </c>
      <c r="AM11" s="3">
        <f t="shared" si="13"/>
        <v>0</v>
      </c>
      <c r="AN11" s="3">
        <f t="shared" si="14"/>
        <v>1</v>
      </c>
      <c r="AO11" s="3">
        <f t="shared" si="15"/>
        <v>1</v>
      </c>
      <c r="AP11" s="3">
        <f t="shared" si="16"/>
        <v>0</v>
      </c>
      <c r="AQ11" s="3">
        <f t="shared" si="17"/>
        <v>0</v>
      </c>
      <c r="AR11" s="3">
        <f t="shared" si="18"/>
        <v>0</v>
      </c>
      <c r="AS11" s="3">
        <f t="shared" si="19"/>
        <v>1</v>
      </c>
      <c r="AT11" s="3">
        <f t="shared" si="20"/>
        <v>0</v>
      </c>
      <c r="AU11" s="3">
        <f t="shared" si="21"/>
        <v>1</v>
      </c>
      <c r="AW11" s="3" t="e">
        <f t="shared" si="22"/>
        <v>#N/A</v>
      </c>
      <c r="AX11" s="3" t="e">
        <f t="shared" si="23"/>
        <v>#N/A</v>
      </c>
    </row>
    <row r="12" spans="1:50" x14ac:dyDescent="0.25">
      <c r="A12" s="8" t="s">
        <v>72</v>
      </c>
      <c r="B12" s="4">
        <f t="shared" si="0"/>
        <v>9</v>
      </c>
      <c r="C12" s="5">
        <f t="shared" si="1"/>
        <v>1</v>
      </c>
      <c r="D12" s="28" t="s">
        <v>296</v>
      </c>
      <c r="E12" s="4" t="s">
        <v>309</v>
      </c>
      <c r="F12" s="4" t="s">
        <v>310</v>
      </c>
      <c r="G12" s="4" t="s">
        <v>297</v>
      </c>
      <c r="H12" s="4" t="s">
        <v>241</v>
      </c>
      <c r="I12" s="4" t="s">
        <v>137</v>
      </c>
      <c r="J12" s="4" t="s">
        <v>298</v>
      </c>
      <c r="K12" s="4" t="s">
        <v>299</v>
      </c>
      <c r="L12" s="4" t="s">
        <v>177</v>
      </c>
      <c r="M12" s="4" t="s">
        <v>312</v>
      </c>
      <c r="N12" s="4" t="s">
        <v>125</v>
      </c>
      <c r="O12" s="4" t="s">
        <v>303</v>
      </c>
      <c r="P12" s="4" t="s">
        <v>313</v>
      </c>
      <c r="Q12" s="4" t="s">
        <v>305</v>
      </c>
      <c r="R12" s="4" t="s">
        <v>169</v>
      </c>
      <c r="S12" s="4" t="s">
        <v>170</v>
      </c>
      <c r="T12" s="4" t="s">
        <v>306</v>
      </c>
      <c r="U12" s="4" t="s">
        <v>316</v>
      </c>
      <c r="V12" s="4" t="s">
        <v>173</v>
      </c>
      <c r="W12" s="4" t="s">
        <v>308</v>
      </c>
      <c r="Y12" s="40" t="s">
        <v>177</v>
      </c>
      <c r="Z12" s="4" t="s">
        <v>169</v>
      </c>
      <c r="AB12" s="3">
        <f t="shared" si="2"/>
        <v>0</v>
      </c>
      <c r="AC12" s="3">
        <f t="shared" si="3"/>
        <v>0</v>
      </c>
      <c r="AD12" s="3">
        <f t="shared" si="4"/>
        <v>0</v>
      </c>
      <c r="AE12" s="3">
        <f t="shared" si="5"/>
        <v>0</v>
      </c>
      <c r="AF12" s="3">
        <f t="shared" si="6"/>
        <v>1</v>
      </c>
      <c r="AG12" s="3">
        <f t="shared" si="7"/>
        <v>0</v>
      </c>
      <c r="AH12" s="3">
        <f t="shared" si="8"/>
        <v>1</v>
      </c>
      <c r="AI12" s="3">
        <f t="shared" si="9"/>
        <v>0</v>
      </c>
      <c r="AJ12" s="3">
        <f t="shared" si="10"/>
        <v>0</v>
      </c>
      <c r="AK12" s="3">
        <f t="shared" si="11"/>
        <v>1</v>
      </c>
      <c r="AL12" s="3">
        <f t="shared" si="12"/>
        <v>1</v>
      </c>
      <c r="AM12" s="3">
        <f t="shared" si="13"/>
        <v>0</v>
      </c>
      <c r="AN12" s="3">
        <f t="shared" si="14"/>
        <v>1</v>
      </c>
      <c r="AO12" s="3">
        <f t="shared" si="15"/>
        <v>1</v>
      </c>
      <c r="AP12" s="3">
        <f t="shared" si="16"/>
        <v>1</v>
      </c>
      <c r="AQ12" s="3">
        <f t="shared" si="17"/>
        <v>0</v>
      </c>
      <c r="AR12" s="3">
        <f t="shared" si="18"/>
        <v>0</v>
      </c>
      <c r="AS12" s="3">
        <f t="shared" si="19"/>
        <v>1</v>
      </c>
      <c r="AT12" s="3">
        <f t="shared" si="20"/>
        <v>1</v>
      </c>
      <c r="AU12" s="3">
        <f t="shared" si="21"/>
        <v>0</v>
      </c>
      <c r="AW12" s="3" t="e">
        <f t="shared" si="22"/>
        <v>#N/A</v>
      </c>
      <c r="AX12" s="3">
        <f t="shared" si="23"/>
        <v>1</v>
      </c>
    </row>
    <row r="13" spans="1:50" x14ac:dyDescent="0.25">
      <c r="A13" s="8" t="s">
        <v>63</v>
      </c>
      <c r="B13" s="4">
        <f t="shared" si="0"/>
        <v>7</v>
      </c>
      <c r="C13" s="5">
        <f t="shared" si="1"/>
        <v>0</v>
      </c>
      <c r="D13" s="28" t="s">
        <v>296</v>
      </c>
      <c r="E13" s="4" t="s">
        <v>309</v>
      </c>
      <c r="F13" s="4" t="s">
        <v>310</v>
      </c>
      <c r="G13" s="4" t="s">
        <v>297</v>
      </c>
      <c r="H13" s="4" t="s">
        <v>311</v>
      </c>
      <c r="I13" s="4" t="s">
        <v>318</v>
      </c>
      <c r="J13" s="4" t="s">
        <v>298</v>
      </c>
      <c r="K13" s="4" t="s">
        <v>299</v>
      </c>
      <c r="L13" s="4" t="s">
        <v>300</v>
      </c>
      <c r="M13" s="4" t="s">
        <v>312</v>
      </c>
      <c r="N13" s="4" t="s">
        <v>302</v>
      </c>
      <c r="O13" s="4" t="s">
        <v>303</v>
      </c>
      <c r="P13" s="4" t="s">
        <v>313</v>
      </c>
      <c r="Q13" s="4" t="s">
        <v>305</v>
      </c>
      <c r="R13" s="4" t="s">
        <v>314</v>
      </c>
      <c r="S13" s="4" t="s">
        <v>170</v>
      </c>
      <c r="T13" s="4" t="s">
        <v>306</v>
      </c>
      <c r="U13" s="4" t="s">
        <v>316</v>
      </c>
      <c r="V13" s="4" t="s">
        <v>307</v>
      </c>
      <c r="W13" s="4" t="s">
        <v>308</v>
      </c>
      <c r="Y13" s="40" t="s">
        <v>297</v>
      </c>
      <c r="Z13" s="40" t="s">
        <v>170</v>
      </c>
      <c r="AB13" s="3">
        <f t="shared" si="2"/>
        <v>0</v>
      </c>
      <c r="AC13" s="3">
        <f t="shared" si="3"/>
        <v>0</v>
      </c>
      <c r="AD13" s="3">
        <f t="shared" si="4"/>
        <v>0</v>
      </c>
      <c r="AE13" s="3">
        <f t="shared" si="5"/>
        <v>0</v>
      </c>
      <c r="AF13" s="3">
        <f t="shared" si="6"/>
        <v>0</v>
      </c>
      <c r="AG13" s="3">
        <f t="shared" si="7"/>
        <v>1</v>
      </c>
      <c r="AH13" s="3">
        <f t="shared" si="8"/>
        <v>1</v>
      </c>
      <c r="AI13" s="3">
        <f t="shared" si="9"/>
        <v>0</v>
      </c>
      <c r="AJ13" s="3">
        <f t="shared" si="10"/>
        <v>1</v>
      </c>
      <c r="AK13" s="3">
        <f t="shared" si="11"/>
        <v>1</v>
      </c>
      <c r="AL13" s="3">
        <f t="shared" si="12"/>
        <v>0</v>
      </c>
      <c r="AM13" s="3">
        <f t="shared" si="13"/>
        <v>0</v>
      </c>
      <c r="AN13" s="3">
        <f t="shared" si="14"/>
        <v>1</v>
      </c>
      <c r="AO13" s="3">
        <f t="shared" si="15"/>
        <v>1</v>
      </c>
      <c r="AP13" s="3">
        <f t="shared" si="16"/>
        <v>0</v>
      </c>
      <c r="AQ13" s="3">
        <f t="shared" si="17"/>
        <v>0</v>
      </c>
      <c r="AR13" s="3">
        <f t="shared" si="18"/>
        <v>0</v>
      </c>
      <c r="AS13" s="3">
        <f t="shared" si="19"/>
        <v>1</v>
      </c>
      <c r="AT13" s="3">
        <f t="shared" si="20"/>
        <v>0</v>
      </c>
      <c r="AU13" s="3">
        <f t="shared" si="21"/>
        <v>0</v>
      </c>
      <c r="AW13" s="3" t="e">
        <f t="shared" si="22"/>
        <v>#N/A</v>
      </c>
      <c r="AX13" s="3" t="e">
        <f t="shared" si="23"/>
        <v>#N/A</v>
      </c>
    </row>
    <row r="14" spans="1:50" x14ac:dyDescent="0.25">
      <c r="A14" s="8" t="s">
        <v>71</v>
      </c>
      <c r="B14" s="4">
        <f t="shared" si="0"/>
        <v>7</v>
      </c>
      <c r="C14" s="5">
        <f t="shared" si="1"/>
        <v>0</v>
      </c>
      <c r="D14" s="28" t="s">
        <v>165</v>
      </c>
      <c r="E14" s="4" t="s">
        <v>309</v>
      </c>
      <c r="F14" s="4" t="s">
        <v>204</v>
      </c>
      <c r="G14" s="4" t="s">
        <v>317</v>
      </c>
      <c r="H14" s="4" t="s">
        <v>311</v>
      </c>
      <c r="I14" s="4" t="s">
        <v>318</v>
      </c>
      <c r="J14" s="4" t="s">
        <v>319</v>
      </c>
      <c r="K14" s="4" t="s">
        <v>299</v>
      </c>
      <c r="L14" s="4" t="s">
        <v>177</v>
      </c>
      <c r="M14" s="4" t="s">
        <v>312</v>
      </c>
      <c r="N14" s="4" t="s">
        <v>302</v>
      </c>
      <c r="O14" s="4" t="s">
        <v>303</v>
      </c>
      <c r="P14" s="4" t="s">
        <v>304</v>
      </c>
      <c r="Q14" s="4" t="s">
        <v>305</v>
      </c>
      <c r="R14" s="4" t="s">
        <v>314</v>
      </c>
      <c r="S14" s="4" t="s">
        <v>170</v>
      </c>
      <c r="T14" s="4" t="s">
        <v>306</v>
      </c>
      <c r="U14" s="4" t="s">
        <v>162</v>
      </c>
      <c r="V14" s="4" t="s">
        <v>307</v>
      </c>
      <c r="W14" s="4" t="s">
        <v>168</v>
      </c>
      <c r="Y14" s="40" t="s">
        <v>299</v>
      </c>
      <c r="Z14" s="40" t="s">
        <v>314</v>
      </c>
      <c r="AB14" s="3">
        <f t="shared" si="2"/>
        <v>1</v>
      </c>
      <c r="AC14" s="3">
        <f t="shared" si="3"/>
        <v>0</v>
      </c>
      <c r="AD14" s="3">
        <f t="shared" si="4"/>
        <v>1</v>
      </c>
      <c r="AE14" s="3">
        <f t="shared" si="5"/>
        <v>1</v>
      </c>
      <c r="AF14" s="3">
        <f t="shared" si="6"/>
        <v>0</v>
      </c>
      <c r="AG14" s="3">
        <f t="shared" si="7"/>
        <v>1</v>
      </c>
      <c r="AH14" s="3">
        <f t="shared" si="8"/>
        <v>0</v>
      </c>
      <c r="AI14" s="3">
        <f t="shared" si="9"/>
        <v>0</v>
      </c>
      <c r="AJ14" s="3">
        <f t="shared" si="10"/>
        <v>0</v>
      </c>
      <c r="AK14" s="3">
        <f t="shared" si="11"/>
        <v>1</v>
      </c>
      <c r="AL14" s="3">
        <f t="shared" si="12"/>
        <v>0</v>
      </c>
      <c r="AM14" s="3">
        <f t="shared" si="13"/>
        <v>0</v>
      </c>
      <c r="AN14" s="3">
        <f t="shared" si="14"/>
        <v>0</v>
      </c>
      <c r="AO14" s="3">
        <f t="shared" si="15"/>
        <v>1</v>
      </c>
      <c r="AP14" s="3">
        <f t="shared" si="16"/>
        <v>0</v>
      </c>
      <c r="AQ14" s="3">
        <f t="shared" si="17"/>
        <v>0</v>
      </c>
      <c r="AR14" s="3">
        <f t="shared" si="18"/>
        <v>0</v>
      </c>
      <c r="AS14" s="3">
        <f t="shared" si="19"/>
        <v>0</v>
      </c>
      <c r="AT14" s="3">
        <f t="shared" si="20"/>
        <v>0</v>
      </c>
      <c r="AU14" s="3">
        <f t="shared" si="21"/>
        <v>1</v>
      </c>
      <c r="AW14" s="3" t="e">
        <f t="shared" si="22"/>
        <v>#N/A</v>
      </c>
      <c r="AX14" s="3" t="e">
        <f t="shared" si="23"/>
        <v>#N/A</v>
      </c>
    </row>
    <row r="15" spans="1:50" x14ac:dyDescent="0.25">
      <c r="A15" s="8" t="s">
        <v>60</v>
      </c>
      <c r="B15" s="4">
        <f t="shared" si="0"/>
        <v>8</v>
      </c>
      <c r="C15" s="5">
        <f t="shared" si="1"/>
        <v>0</v>
      </c>
      <c r="D15" s="28" t="s">
        <v>296</v>
      </c>
      <c r="E15" s="4" t="s">
        <v>309</v>
      </c>
      <c r="F15" s="4" t="s">
        <v>204</v>
      </c>
      <c r="G15" s="4" t="s">
        <v>297</v>
      </c>
      <c r="H15" s="4" t="s">
        <v>241</v>
      </c>
      <c r="I15" s="4" t="s">
        <v>137</v>
      </c>
      <c r="J15" s="4" t="s">
        <v>319</v>
      </c>
      <c r="K15" s="4" t="s">
        <v>299</v>
      </c>
      <c r="L15" s="4" t="s">
        <v>300</v>
      </c>
      <c r="M15" s="4" t="s">
        <v>312</v>
      </c>
      <c r="N15" s="4" t="s">
        <v>302</v>
      </c>
      <c r="O15" s="4" t="s">
        <v>303</v>
      </c>
      <c r="P15" s="4" t="s">
        <v>313</v>
      </c>
      <c r="Q15" s="4" t="s">
        <v>305</v>
      </c>
      <c r="R15" s="4" t="s">
        <v>314</v>
      </c>
      <c r="S15" s="4" t="s">
        <v>315</v>
      </c>
      <c r="T15" s="4" t="s">
        <v>306</v>
      </c>
      <c r="U15" s="4" t="s">
        <v>162</v>
      </c>
      <c r="V15" s="4" t="s">
        <v>173</v>
      </c>
      <c r="W15" s="4" t="s">
        <v>308</v>
      </c>
      <c r="Y15" s="40" t="s">
        <v>303</v>
      </c>
      <c r="Z15" s="40" t="s">
        <v>308</v>
      </c>
      <c r="AB15" s="3">
        <f t="shared" si="2"/>
        <v>0</v>
      </c>
      <c r="AC15" s="3">
        <f t="shared" si="3"/>
        <v>0</v>
      </c>
      <c r="AD15" s="3">
        <f t="shared" si="4"/>
        <v>1</v>
      </c>
      <c r="AE15" s="3">
        <f t="shared" si="5"/>
        <v>0</v>
      </c>
      <c r="AF15" s="3">
        <f t="shared" si="6"/>
        <v>1</v>
      </c>
      <c r="AG15" s="3">
        <f t="shared" si="7"/>
        <v>0</v>
      </c>
      <c r="AH15" s="3">
        <f t="shared" si="8"/>
        <v>0</v>
      </c>
      <c r="AI15" s="3">
        <f t="shared" si="9"/>
        <v>0</v>
      </c>
      <c r="AJ15" s="3">
        <f t="shared" si="10"/>
        <v>1</v>
      </c>
      <c r="AK15" s="3">
        <f t="shared" si="11"/>
        <v>1</v>
      </c>
      <c r="AL15" s="3">
        <f t="shared" si="12"/>
        <v>0</v>
      </c>
      <c r="AM15" s="3">
        <f t="shared" si="13"/>
        <v>0</v>
      </c>
      <c r="AN15" s="3">
        <f t="shared" si="14"/>
        <v>1</v>
      </c>
      <c r="AO15" s="3">
        <f t="shared" si="15"/>
        <v>1</v>
      </c>
      <c r="AP15" s="3">
        <f t="shared" si="16"/>
        <v>0</v>
      </c>
      <c r="AQ15" s="3">
        <f t="shared" si="17"/>
        <v>1</v>
      </c>
      <c r="AR15" s="3">
        <f t="shared" si="18"/>
        <v>0</v>
      </c>
      <c r="AS15" s="3">
        <f t="shared" si="19"/>
        <v>0</v>
      </c>
      <c r="AT15" s="3">
        <f t="shared" si="20"/>
        <v>1</v>
      </c>
      <c r="AU15" s="3">
        <f t="shared" si="21"/>
        <v>0</v>
      </c>
      <c r="AW15" s="3" t="e">
        <f t="shared" si="22"/>
        <v>#N/A</v>
      </c>
      <c r="AX15" s="3" t="e">
        <f t="shared" si="23"/>
        <v>#N/A</v>
      </c>
    </row>
    <row r="16" spans="1:50" x14ac:dyDescent="0.25">
      <c r="A16" s="8" t="s">
        <v>75</v>
      </c>
      <c r="B16" s="4">
        <f t="shared" si="0"/>
        <v>8</v>
      </c>
      <c r="C16" s="5">
        <f t="shared" si="1"/>
        <v>0</v>
      </c>
      <c r="D16" s="28" t="s">
        <v>165</v>
      </c>
      <c r="E16" s="4" t="s">
        <v>272</v>
      </c>
      <c r="F16" s="4" t="s">
        <v>310</v>
      </c>
      <c r="G16" s="4" t="s">
        <v>297</v>
      </c>
      <c r="H16" s="4" t="s">
        <v>311</v>
      </c>
      <c r="I16" s="4" t="s">
        <v>137</v>
      </c>
      <c r="J16" s="4" t="s">
        <v>319</v>
      </c>
      <c r="K16" s="4" t="s">
        <v>299</v>
      </c>
      <c r="L16" s="4" t="s">
        <v>300</v>
      </c>
      <c r="M16" s="4" t="s">
        <v>312</v>
      </c>
      <c r="N16" s="4" t="s">
        <v>302</v>
      </c>
      <c r="O16" s="4" t="s">
        <v>303</v>
      </c>
      <c r="P16" s="4" t="s">
        <v>313</v>
      </c>
      <c r="Q16" s="4" t="s">
        <v>305</v>
      </c>
      <c r="R16" s="4" t="s">
        <v>314</v>
      </c>
      <c r="S16" s="4" t="s">
        <v>315</v>
      </c>
      <c r="T16" s="4" t="s">
        <v>306</v>
      </c>
      <c r="U16" s="4" t="s">
        <v>316</v>
      </c>
      <c r="V16" s="4" t="s">
        <v>307</v>
      </c>
      <c r="W16" s="4" t="s">
        <v>308</v>
      </c>
      <c r="Y16" s="40" t="s">
        <v>137</v>
      </c>
      <c r="Z16" s="40" t="s">
        <v>308</v>
      </c>
      <c r="AB16" s="3">
        <f t="shared" si="2"/>
        <v>1</v>
      </c>
      <c r="AC16" s="3">
        <f t="shared" si="3"/>
        <v>1</v>
      </c>
      <c r="AD16" s="3">
        <f t="shared" si="4"/>
        <v>0</v>
      </c>
      <c r="AE16" s="3">
        <f t="shared" si="5"/>
        <v>0</v>
      </c>
      <c r="AF16" s="3">
        <f t="shared" si="6"/>
        <v>0</v>
      </c>
      <c r="AG16" s="3">
        <f t="shared" si="7"/>
        <v>0</v>
      </c>
      <c r="AH16" s="3">
        <f t="shared" si="8"/>
        <v>0</v>
      </c>
      <c r="AI16" s="3">
        <f t="shared" si="9"/>
        <v>0</v>
      </c>
      <c r="AJ16" s="3">
        <f t="shared" si="10"/>
        <v>1</v>
      </c>
      <c r="AK16" s="3">
        <f t="shared" si="11"/>
        <v>1</v>
      </c>
      <c r="AL16" s="3">
        <f t="shared" si="12"/>
        <v>0</v>
      </c>
      <c r="AM16" s="3">
        <f t="shared" si="13"/>
        <v>0</v>
      </c>
      <c r="AN16" s="3">
        <f t="shared" si="14"/>
        <v>1</v>
      </c>
      <c r="AO16" s="3">
        <f t="shared" si="15"/>
        <v>1</v>
      </c>
      <c r="AP16" s="3">
        <f t="shared" si="16"/>
        <v>0</v>
      </c>
      <c r="AQ16" s="3">
        <f t="shared" si="17"/>
        <v>1</v>
      </c>
      <c r="AR16" s="3">
        <f t="shared" si="18"/>
        <v>0</v>
      </c>
      <c r="AS16" s="3">
        <f t="shared" si="19"/>
        <v>1</v>
      </c>
      <c r="AT16" s="3">
        <f t="shared" si="20"/>
        <v>0</v>
      </c>
      <c r="AU16" s="3">
        <f t="shared" si="21"/>
        <v>0</v>
      </c>
      <c r="AW16" s="3" t="e">
        <f t="shared" si="22"/>
        <v>#N/A</v>
      </c>
      <c r="AX16" s="3" t="e">
        <f t="shared" si="23"/>
        <v>#N/A</v>
      </c>
    </row>
    <row r="17" spans="1:50" x14ac:dyDescent="0.25">
      <c r="A17" s="8" t="s">
        <v>82</v>
      </c>
      <c r="B17" s="4">
        <f t="shared" si="0"/>
        <v>11</v>
      </c>
      <c r="C17" s="5">
        <f t="shared" si="1"/>
        <v>1</v>
      </c>
      <c r="D17" s="28" t="s">
        <v>296</v>
      </c>
      <c r="E17" s="4" t="s">
        <v>272</v>
      </c>
      <c r="F17" s="4" t="s">
        <v>204</v>
      </c>
      <c r="G17" s="4" t="s">
        <v>317</v>
      </c>
      <c r="H17" s="4" t="s">
        <v>311</v>
      </c>
      <c r="I17" s="4" t="s">
        <v>318</v>
      </c>
      <c r="J17" s="4" t="s">
        <v>319</v>
      </c>
      <c r="K17" s="4" t="s">
        <v>279</v>
      </c>
      <c r="L17" s="4" t="s">
        <v>300</v>
      </c>
      <c r="M17" s="4" t="s">
        <v>312</v>
      </c>
      <c r="N17" s="4" t="s">
        <v>302</v>
      </c>
      <c r="O17" s="4" t="s">
        <v>124</v>
      </c>
      <c r="P17" s="4" t="s">
        <v>313</v>
      </c>
      <c r="Q17" s="4" t="s">
        <v>320</v>
      </c>
      <c r="R17" s="4" t="s">
        <v>314</v>
      </c>
      <c r="S17" s="4" t="s">
        <v>315</v>
      </c>
      <c r="T17" s="4" t="s">
        <v>306</v>
      </c>
      <c r="U17" s="4" t="s">
        <v>316</v>
      </c>
      <c r="V17" s="4" t="s">
        <v>307</v>
      </c>
      <c r="W17" s="4" t="s">
        <v>308</v>
      </c>
      <c r="Y17" s="40" t="s">
        <v>308</v>
      </c>
      <c r="Z17" s="4" t="s">
        <v>317</v>
      </c>
      <c r="AB17" s="3">
        <f t="shared" si="2"/>
        <v>0</v>
      </c>
      <c r="AC17" s="3">
        <f t="shared" si="3"/>
        <v>1</v>
      </c>
      <c r="AD17" s="3">
        <f t="shared" si="4"/>
        <v>1</v>
      </c>
      <c r="AE17" s="3">
        <f t="shared" si="5"/>
        <v>1</v>
      </c>
      <c r="AF17" s="3">
        <f t="shared" si="6"/>
        <v>0</v>
      </c>
      <c r="AG17" s="3">
        <f t="shared" si="7"/>
        <v>1</v>
      </c>
      <c r="AH17" s="3">
        <f t="shared" si="8"/>
        <v>0</v>
      </c>
      <c r="AI17" s="3">
        <f t="shared" si="9"/>
        <v>1</v>
      </c>
      <c r="AJ17" s="3">
        <f t="shared" si="10"/>
        <v>1</v>
      </c>
      <c r="AK17" s="3">
        <f t="shared" si="11"/>
        <v>1</v>
      </c>
      <c r="AL17" s="3">
        <f t="shared" si="12"/>
        <v>0</v>
      </c>
      <c r="AM17" s="3">
        <f t="shared" si="13"/>
        <v>1</v>
      </c>
      <c r="AN17" s="3">
        <f t="shared" si="14"/>
        <v>1</v>
      </c>
      <c r="AO17" s="3">
        <f t="shared" si="15"/>
        <v>0</v>
      </c>
      <c r="AP17" s="3">
        <f t="shared" si="16"/>
        <v>0</v>
      </c>
      <c r="AQ17" s="3">
        <f t="shared" si="17"/>
        <v>1</v>
      </c>
      <c r="AR17" s="3">
        <f t="shared" si="18"/>
        <v>0</v>
      </c>
      <c r="AS17" s="3">
        <f t="shared" si="19"/>
        <v>1</v>
      </c>
      <c r="AT17" s="3">
        <f t="shared" si="20"/>
        <v>0</v>
      </c>
      <c r="AU17" s="3">
        <f t="shared" si="21"/>
        <v>0</v>
      </c>
      <c r="AW17" s="3" t="e">
        <f t="shared" si="22"/>
        <v>#N/A</v>
      </c>
      <c r="AX17" s="3">
        <f t="shared" si="23"/>
        <v>1</v>
      </c>
    </row>
    <row r="18" spans="1:50" x14ac:dyDescent="0.25">
      <c r="A18" s="8" t="s">
        <v>187</v>
      </c>
      <c r="B18" s="4">
        <f t="shared" si="0"/>
        <v>6</v>
      </c>
      <c r="C18" s="5">
        <f t="shared" si="1"/>
        <v>1</v>
      </c>
      <c r="D18" s="28" t="s">
        <v>139</v>
      </c>
      <c r="E18" s="4" t="s">
        <v>139</v>
      </c>
      <c r="F18" s="4" t="s">
        <v>139</v>
      </c>
      <c r="G18" s="4" t="s">
        <v>139</v>
      </c>
      <c r="H18" s="4" t="s">
        <v>139</v>
      </c>
      <c r="I18" s="4" t="s">
        <v>139</v>
      </c>
      <c r="J18" s="4" t="s">
        <v>298</v>
      </c>
      <c r="K18" s="4" t="s">
        <v>299</v>
      </c>
      <c r="L18" s="4" t="s">
        <v>177</v>
      </c>
      <c r="M18" s="4" t="s">
        <v>312</v>
      </c>
      <c r="N18" s="4" t="s">
        <v>302</v>
      </c>
      <c r="O18" s="4" t="s">
        <v>303</v>
      </c>
      <c r="P18" s="4" t="s">
        <v>313</v>
      </c>
      <c r="Q18" s="4" t="s">
        <v>305</v>
      </c>
      <c r="R18" s="4" t="s">
        <v>314</v>
      </c>
      <c r="S18" s="4" t="s">
        <v>315</v>
      </c>
      <c r="T18" s="4" t="s">
        <v>306</v>
      </c>
      <c r="U18" s="4" t="s">
        <v>316</v>
      </c>
      <c r="V18" s="4" t="s">
        <v>307</v>
      </c>
      <c r="W18" s="4" t="s">
        <v>308</v>
      </c>
      <c r="Y18" s="4" t="s">
        <v>298</v>
      </c>
      <c r="Z18" s="40" t="s">
        <v>303</v>
      </c>
      <c r="AB18" s="3">
        <f t="shared" si="2"/>
        <v>0</v>
      </c>
      <c r="AC18" s="3">
        <f t="shared" si="3"/>
        <v>0</v>
      </c>
      <c r="AD18" s="3">
        <f t="shared" si="4"/>
        <v>0</v>
      </c>
      <c r="AE18" s="3">
        <f t="shared" si="5"/>
        <v>0</v>
      </c>
      <c r="AF18" s="3">
        <f t="shared" si="6"/>
        <v>0</v>
      </c>
      <c r="AG18" s="3">
        <f t="shared" si="7"/>
        <v>0</v>
      </c>
      <c r="AH18" s="3">
        <f t="shared" si="8"/>
        <v>1</v>
      </c>
      <c r="AI18" s="3">
        <f t="shared" si="9"/>
        <v>0</v>
      </c>
      <c r="AJ18" s="3">
        <f t="shared" si="10"/>
        <v>0</v>
      </c>
      <c r="AK18" s="3">
        <f t="shared" si="11"/>
        <v>1</v>
      </c>
      <c r="AL18" s="3">
        <f t="shared" si="12"/>
        <v>0</v>
      </c>
      <c r="AM18" s="3">
        <f t="shared" si="13"/>
        <v>0</v>
      </c>
      <c r="AN18" s="3">
        <f t="shared" si="14"/>
        <v>1</v>
      </c>
      <c r="AO18" s="3">
        <f t="shared" si="15"/>
        <v>1</v>
      </c>
      <c r="AP18" s="3">
        <f t="shared" si="16"/>
        <v>0</v>
      </c>
      <c r="AQ18" s="3">
        <f t="shared" si="17"/>
        <v>1</v>
      </c>
      <c r="AR18" s="3">
        <f t="shared" si="18"/>
        <v>0</v>
      </c>
      <c r="AS18" s="3">
        <f t="shared" si="19"/>
        <v>1</v>
      </c>
      <c r="AT18" s="3">
        <f t="shared" si="20"/>
        <v>0</v>
      </c>
      <c r="AU18" s="3">
        <f t="shared" si="21"/>
        <v>0</v>
      </c>
      <c r="AW18" s="3">
        <f t="shared" si="22"/>
        <v>1</v>
      </c>
      <c r="AX18" s="3" t="e">
        <f t="shared" si="23"/>
        <v>#N/A</v>
      </c>
    </row>
    <row r="19" spans="1:50" x14ac:dyDescent="0.25">
      <c r="A19" s="8" t="s">
        <v>89</v>
      </c>
      <c r="B19" s="4">
        <f t="shared" si="0"/>
        <v>10</v>
      </c>
      <c r="C19" s="5">
        <f t="shared" si="1"/>
        <v>1</v>
      </c>
      <c r="D19" s="28" t="s">
        <v>165</v>
      </c>
      <c r="E19" s="4" t="s">
        <v>272</v>
      </c>
      <c r="F19" s="4" t="s">
        <v>310</v>
      </c>
      <c r="G19" s="4" t="s">
        <v>317</v>
      </c>
      <c r="H19" s="4" t="s">
        <v>241</v>
      </c>
      <c r="I19" s="4" t="s">
        <v>318</v>
      </c>
      <c r="J19" s="4" t="s">
        <v>298</v>
      </c>
      <c r="K19" s="4" t="s">
        <v>299</v>
      </c>
      <c r="L19" s="4" t="s">
        <v>177</v>
      </c>
      <c r="M19" s="4" t="s">
        <v>301</v>
      </c>
      <c r="N19" s="4" t="s">
        <v>302</v>
      </c>
      <c r="O19" s="4" t="s">
        <v>303</v>
      </c>
      <c r="P19" s="4" t="s">
        <v>313</v>
      </c>
      <c r="Q19" s="4" t="s">
        <v>320</v>
      </c>
      <c r="R19" s="4" t="s">
        <v>169</v>
      </c>
      <c r="S19" s="4" t="s">
        <v>315</v>
      </c>
      <c r="T19" s="4" t="s">
        <v>306</v>
      </c>
      <c r="U19" s="4" t="s">
        <v>316</v>
      </c>
      <c r="V19" s="4" t="s">
        <v>307</v>
      </c>
      <c r="W19" s="4" t="s">
        <v>308</v>
      </c>
      <c r="Y19" s="4" t="s">
        <v>298</v>
      </c>
      <c r="Z19" s="40" t="s">
        <v>299</v>
      </c>
      <c r="AB19" s="3">
        <f t="shared" si="2"/>
        <v>1</v>
      </c>
      <c r="AC19" s="3">
        <f t="shared" si="3"/>
        <v>1</v>
      </c>
      <c r="AD19" s="3">
        <f t="shared" si="4"/>
        <v>0</v>
      </c>
      <c r="AE19" s="3">
        <f t="shared" si="5"/>
        <v>1</v>
      </c>
      <c r="AF19" s="3">
        <f t="shared" si="6"/>
        <v>1</v>
      </c>
      <c r="AG19" s="3">
        <f t="shared" si="7"/>
        <v>1</v>
      </c>
      <c r="AH19" s="3">
        <f t="shared" si="8"/>
        <v>1</v>
      </c>
      <c r="AI19" s="3">
        <f t="shared" si="9"/>
        <v>0</v>
      </c>
      <c r="AJ19" s="3">
        <f t="shared" si="10"/>
        <v>0</v>
      </c>
      <c r="AK19" s="3">
        <f t="shared" si="11"/>
        <v>0</v>
      </c>
      <c r="AL19" s="3">
        <f t="shared" si="12"/>
        <v>0</v>
      </c>
      <c r="AM19" s="3">
        <f t="shared" si="13"/>
        <v>0</v>
      </c>
      <c r="AN19" s="3">
        <f t="shared" si="14"/>
        <v>1</v>
      </c>
      <c r="AO19" s="3">
        <f t="shared" si="15"/>
        <v>0</v>
      </c>
      <c r="AP19" s="3">
        <f t="shared" si="16"/>
        <v>1</v>
      </c>
      <c r="AQ19" s="3">
        <f t="shared" si="17"/>
        <v>1</v>
      </c>
      <c r="AR19" s="3">
        <f t="shared" si="18"/>
        <v>0</v>
      </c>
      <c r="AS19" s="3">
        <f t="shared" si="19"/>
        <v>1</v>
      </c>
      <c r="AT19" s="3">
        <f t="shared" si="20"/>
        <v>0</v>
      </c>
      <c r="AU19" s="3">
        <f t="shared" si="21"/>
        <v>0</v>
      </c>
      <c r="AW19" s="3">
        <f t="shared" si="22"/>
        <v>1</v>
      </c>
      <c r="AX19" s="3" t="e">
        <f t="shared" si="23"/>
        <v>#N/A</v>
      </c>
    </row>
    <row r="20" spans="1:50" x14ac:dyDescent="0.25">
      <c r="A20" s="8" t="s">
        <v>58</v>
      </c>
      <c r="B20" s="4">
        <f t="shared" si="0"/>
        <v>7</v>
      </c>
      <c r="C20" s="5">
        <f t="shared" si="1"/>
        <v>0</v>
      </c>
      <c r="D20" s="28" t="s">
        <v>296</v>
      </c>
      <c r="E20" s="4" t="s">
        <v>309</v>
      </c>
      <c r="F20" s="4" t="s">
        <v>310</v>
      </c>
      <c r="G20" s="4" t="s">
        <v>297</v>
      </c>
      <c r="H20" s="4" t="s">
        <v>241</v>
      </c>
      <c r="I20" s="4" t="s">
        <v>318</v>
      </c>
      <c r="J20" s="4" t="s">
        <v>319</v>
      </c>
      <c r="K20" s="4" t="s">
        <v>279</v>
      </c>
      <c r="L20" s="4" t="s">
        <v>300</v>
      </c>
      <c r="M20" s="4" t="s">
        <v>301</v>
      </c>
      <c r="N20" s="4" t="s">
        <v>302</v>
      </c>
      <c r="O20" s="4" t="s">
        <v>303</v>
      </c>
      <c r="P20" s="4" t="s">
        <v>304</v>
      </c>
      <c r="Q20" s="4" t="s">
        <v>305</v>
      </c>
      <c r="R20" s="4" t="s">
        <v>314</v>
      </c>
      <c r="S20" s="4" t="s">
        <v>170</v>
      </c>
      <c r="T20" s="4" t="s">
        <v>306</v>
      </c>
      <c r="U20" s="4" t="s">
        <v>162</v>
      </c>
      <c r="V20" s="4" t="s">
        <v>173</v>
      </c>
      <c r="W20" s="4" t="s">
        <v>168</v>
      </c>
      <c r="Y20" s="40" t="s">
        <v>303</v>
      </c>
      <c r="Z20" s="40" t="s">
        <v>314</v>
      </c>
      <c r="AB20" s="3">
        <f t="shared" si="2"/>
        <v>0</v>
      </c>
      <c r="AC20" s="3">
        <f t="shared" si="3"/>
        <v>0</v>
      </c>
      <c r="AD20" s="3">
        <f t="shared" si="4"/>
        <v>0</v>
      </c>
      <c r="AE20" s="3">
        <f t="shared" si="5"/>
        <v>0</v>
      </c>
      <c r="AF20" s="3">
        <f t="shared" si="6"/>
        <v>1</v>
      </c>
      <c r="AG20" s="3">
        <f t="shared" si="7"/>
        <v>1</v>
      </c>
      <c r="AH20" s="3">
        <f t="shared" si="8"/>
        <v>0</v>
      </c>
      <c r="AI20" s="3">
        <f t="shared" si="9"/>
        <v>1</v>
      </c>
      <c r="AJ20" s="3">
        <f t="shared" si="10"/>
        <v>1</v>
      </c>
      <c r="AK20" s="3">
        <f t="shared" si="11"/>
        <v>0</v>
      </c>
      <c r="AL20" s="3">
        <f t="shared" si="12"/>
        <v>0</v>
      </c>
      <c r="AM20" s="3">
        <f t="shared" si="13"/>
        <v>0</v>
      </c>
      <c r="AN20" s="3">
        <f t="shared" si="14"/>
        <v>0</v>
      </c>
      <c r="AO20" s="3">
        <f t="shared" si="15"/>
        <v>1</v>
      </c>
      <c r="AP20" s="3">
        <f t="shared" si="16"/>
        <v>0</v>
      </c>
      <c r="AQ20" s="3">
        <f t="shared" si="17"/>
        <v>0</v>
      </c>
      <c r="AR20" s="3">
        <f t="shared" si="18"/>
        <v>0</v>
      </c>
      <c r="AS20" s="3">
        <f t="shared" si="19"/>
        <v>0</v>
      </c>
      <c r="AT20" s="3">
        <f t="shared" si="20"/>
        <v>1</v>
      </c>
      <c r="AU20" s="3">
        <f t="shared" si="21"/>
        <v>1</v>
      </c>
      <c r="AW20" s="3" t="e">
        <f t="shared" si="22"/>
        <v>#N/A</v>
      </c>
      <c r="AX20" s="3" t="e">
        <f t="shared" si="23"/>
        <v>#N/A</v>
      </c>
    </row>
    <row r="21" spans="1:50" x14ac:dyDescent="0.25">
      <c r="A21" s="8" t="s">
        <v>70</v>
      </c>
      <c r="B21" s="4">
        <f t="shared" si="0"/>
        <v>6</v>
      </c>
      <c r="C21" s="5">
        <f t="shared" si="1"/>
        <v>0</v>
      </c>
      <c r="D21" s="28" t="s">
        <v>296</v>
      </c>
      <c r="E21" s="4" t="s">
        <v>272</v>
      </c>
      <c r="F21" s="4" t="s">
        <v>204</v>
      </c>
      <c r="G21" s="4" t="s">
        <v>297</v>
      </c>
      <c r="H21" s="4" t="s">
        <v>311</v>
      </c>
      <c r="I21" s="4" t="s">
        <v>137</v>
      </c>
      <c r="J21" s="4" t="s">
        <v>319</v>
      </c>
      <c r="K21" s="4" t="s">
        <v>279</v>
      </c>
      <c r="L21" s="4" t="s">
        <v>300</v>
      </c>
      <c r="M21" s="4" t="s">
        <v>301</v>
      </c>
      <c r="N21" s="4" t="s">
        <v>302</v>
      </c>
      <c r="O21" s="4" t="s">
        <v>303</v>
      </c>
      <c r="P21" s="4" t="s">
        <v>313</v>
      </c>
      <c r="Q21" s="4" t="s">
        <v>320</v>
      </c>
      <c r="R21" s="4" t="s">
        <v>314</v>
      </c>
      <c r="S21" s="4" t="s">
        <v>170</v>
      </c>
      <c r="T21" s="4" t="s">
        <v>306</v>
      </c>
      <c r="U21" s="4" t="s">
        <v>316</v>
      </c>
      <c r="V21" s="4" t="s">
        <v>307</v>
      </c>
      <c r="W21" s="4" t="s">
        <v>308</v>
      </c>
      <c r="Y21" s="40" t="s">
        <v>297</v>
      </c>
      <c r="Z21" s="40" t="s">
        <v>170</v>
      </c>
      <c r="AB21" s="3">
        <f t="shared" si="2"/>
        <v>0</v>
      </c>
      <c r="AC21" s="3">
        <f t="shared" si="3"/>
        <v>1</v>
      </c>
      <c r="AD21" s="3">
        <f t="shared" si="4"/>
        <v>1</v>
      </c>
      <c r="AE21" s="3">
        <f t="shared" si="5"/>
        <v>0</v>
      </c>
      <c r="AF21" s="3">
        <f t="shared" si="6"/>
        <v>0</v>
      </c>
      <c r="AG21" s="3">
        <f t="shared" si="7"/>
        <v>0</v>
      </c>
      <c r="AH21" s="3">
        <f t="shared" si="8"/>
        <v>0</v>
      </c>
      <c r="AI21" s="3">
        <f t="shared" si="9"/>
        <v>1</v>
      </c>
      <c r="AJ21" s="3">
        <f t="shared" si="10"/>
        <v>1</v>
      </c>
      <c r="AK21" s="3">
        <f t="shared" si="11"/>
        <v>0</v>
      </c>
      <c r="AL21" s="3">
        <f t="shared" si="12"/>
        <v>0</v>
      </c>
      <c r="AM21" s="3">
        <f t="shared" si="13"/>
        <v>0</v>
      </c>
      <c r="AN21" s="3">
        <f t="shared" si="14"/>
        <v>1</v>
      </c>
      <c r="AO21" s="3">
        <f t="shared" si="15"/>
        <v>0</v>
      </c>
      <c r="AP21" s="3">
        <f t="shared" si="16"/>
        <v>0</v>
      </c>
      <c r="AQ21" s="3">
        <f t="shared" si="17"/>
        <v>0</v>
      </c>
      <c r="AR21" s="3">
        <f t="shared" si="18"/>
        <v>0</v>
      </c>
      <c r="AS21" s="3">
        <f t="shared" si="19"/>
        <v>1</v>
      </c>
      <c r="AT21" s="3">
        <f t="shared" si="20"/>
        <v>0</v>
      </c>
      <c r="AU21" s="3">
        <f t="shared" si="21"/>
        <v>0</v>
      </c>
      <c r="AW21" s="3" t="e">
        <f t="shared" si="22"/>
        <v>#N/A</v>
      </c>
      <c r="AX21" s="3" t="e">
        <f t="shared" si="23"/>
        <v>#N/A</v>
      </c>
    </row>
    <row r="22" spans="1:50" x14ac:dyDescent="0.25">
      <c r="A22" s="8" t="s">
        <v>83</v>
      </c>
      <c r="B22" s="4">
        <f t="shared" si="0"/>
        <v>6</v>
      </c>
      <c r="C22" s="5">
        <f t="shared" si="1"/>
        <v>0</v>
      </c>
      <c r="D22" s="28" t="s">
        <v>296</v>
      </c>
      <c r="E22" s="4" t="s">
        <v>272</v>
      </c>
      <c r="F22" s="4" t="s">
        <v>310</v>
      </c>
      <c r="G22" s="4" t="s">
        <v>297</v>
      </c>
      <c r="H22" s="4" t="s">
        <v>241</v>
      </c>
      <c r="I22" s="4" t="s">
        <v>318</v>
      </c>
      <c r="J22" s="4" t="s">
        <v>298</v>
      </c>
      <c r="K22" s="4" t="s">
        <v>299</v>
      </c>
      <c r="L22" s="4" t="s">
        <v>177</v>
      </c>
      <c r="M22" s="4" t="s">
        <v>301</v>
      </c>
      <c r="N22" s="4" t="s">
        <v>302</v>
      </c>
      <c r="O22" s="4" t="s">
        <v>303</v>
      </c>
      <c r="P22" s="4" t="s">
        <v>313</v>
      </c>
      <c r="Q22" s="4" t="s">
        <v>320</v>
      </c>
      <c r="R22" s="4" t="s">
        <v>314</v>
      </c>
      <c r="S22" s="4" t="s">
        <v>170</v>
      </c>
      <c r="T22" s="4" t="s">
        <v>306</v>
      </c>
      <c r="U22" s="4" t="s">
        <v>316</v>
      </c>
      <c r="V22" s="4" t="s">
        <v>307</v>
      </c>
      <c r="W22" s="4" t="s">
        <v>308</v>
      </c>
      <c r="Y22" s="40" t="s">
        <v>170</v>
      </c>
      <c r="Z22" s="40" t="s">
        <v>302</v>
      </c>
      <c r="AB22" s="3">
        <f t="shared" si="2"/>
        <v>0</v>
      </c>
      <c r="AC22" s="3">
        <f t="shared" si="3"/>
        <v>1</v>
      </c>
      <c r="AD22" s="3">
        <f t="shared" si="4"/>
        <v>0</v>
      </c>
      <c r="AE22" s="3">
        <f t="shared" si="5"/>
        <v>0</v>
      </c>
      <c r="AF22" s="3">
        <f t="shared" si="6"/>
        <v>1</v>
      </c>
      <c r="AG22" s="3">
        <f t="shared" si="7"/>
        <v>1</v>
      </c>
      <c r="AH22" s="3">
        <f t="shared" si="8"/>
        <v>1</v>
      </c>
      <c r="AI22" s="3">
        <f t="shared" si="9"/>
        <v>0</v>
      </c>
      <c r="AJ22" s="3">
        <f t="shared" si="10"/>
        <v>0</v>
      </c>
      <c r="AK22" s="3">
        <f t="shared" si="11"/>
        <v>0</v>
      </c>
      <c r="AL22" s="3">
        <f t="shared" si="12"/>
        <v>0</v>
      </c>
      <c r="AM22" s="3">
        <f t="shared" si="13"/>
        <v>0</v>
      </c>
      <c r="AN22" s="3">
        <f t="shared" si="14"/>
        <v>1</v>
      </c>
      <c r="AO22" s="3">
        <f t="shared" si="15"/>
        <v>0</v>
      </c>
      <c r="AP22" s="3">
        <f t="shared" si="16"/>
        <v>0</v>
      </c>
      <c r="AQ22" s="3">
        <f t="shared" si="17"/>
        <v>0</v>
      </c>
      <c r="AR22" s="3">
        <f t="shared" si="18"/>
        <v>0</v>
      </c>
      <c r="AS22" s="3">
        <f t="shared" si="19"/>
        <v>1</v>
      </c>
      <c r="AT22" s="3">
        <f t="shared" si="20"/>
        <v>0</v>
      </c>
      <c r="AU22" s="3">
        <f t="shared" si="21"/>
        <v>0</v>
      </c>
      <c r="AW22" s="3" t="e">
        <f t="shared" si="22"/>
        <v>#N/A</v>
      </c>
      <c r="AX22" s="3" t="e">
        <f t="shared" si="23"/>
        <v>#N/A</v>
      </c>
    </row>
    <row r="23" spans="1:50" x14ac:dyDescent="0.25">
      <c r="A23" s="8" t="s">
        <v>84</v>
      </c>
      <c r="B23" s="4">
        <f t="shared" si="0"/>
        <v>6</v>
      </c>
      <c r="C23" s="5">
        <f t="shared" si="1"/>
        <v>0</v>
      </c>
      <c r="D23" s="28" t="s">
        <v>296</v>
      </c>
      <c r="E23" s="4" t="s">
        <v>309</v>
      </c>
      <c r="F23" s="4" t="s">
        <v>310</v>
      </c>
      <c r="G23" s="4" t="s">
        <v>297</v>
      </c>
      <c r="H23" s="4" t="s">
        <v>311</v>
      </c>
      <c r="I23" s="4" t="s">
        <v>318</v>
      </c>
      <c r="J23" s="4" t="s">
        <v>298</v>
      </c>
      <c r="K23" s="4" t="s">
        <v>279</v>
      </c>
      <c r="L23" s="4" t="s">
        <v>177</v>
      </c>
      <c r="M23" s="4" t="s">
        <v>301</v>
      </c>
      <c r="N23" s="4" t="s">
        <v>302</v>
      </c>
      <c r="O23" s="4" t="s">
        <v>303</v>
      </c>
      <c r="P23" s="4" t="s">
        <v>313</v>
      </c>
      <c r="Q23" s="4" t="s">
        <v>320</v>
      </c>
      <c r="R23" s="4" t="s">
        <v>314</v>
      </c>
      <c r="S23" s="4" t="s">
        <v>170</v>
      </c>
      <c r="T23" s="4" t="s">
        <v>292</v>
      </c>
      <c r="U23" s="4" t="s">
        <v>316</v>
      </c>
      <c r="V23" s="4" t="s">
        <v>307</v>
      </c>
      <c r="W23" s="4" t="s">
        <v>308</v>
      </c>
      <c r="Y23" s="40" t="s">
        <v>297</v>
      </c>
      <c r="Z23" s="40" t="s">
        <v>309</v>
      </c>
      <c r="AB23" s="3">
        <f t="shared" si="2"/>
        <v>0</v>
      </c>
      <c r="AC23" s="3">
        <f t="shared" si="3"/>
        <v>0</v>
      </c>
      <c r="AD23" s="3">
        <f t="shared" si="4"/>
        <v>0</v>
      </c>
      <c r="AE23" s="3">
        <f t="shared" si="5"/>
        <v>0</v>
      </c>
      <c r="AF23" s="3">
        <f t="shared" si="6"/>
        <v>0</v>
      </c>
      <c r="AG23" s="3">
        <f t="shared" si="7"/>
        <v>1</v>
      </c>
      <c r="AH23" s="3">
        <f t="shared" si="8"/>
        <v>1</v>
      </c>
      <c r="AI23" s="3">
        <f t="shared" si="9"/>
        <v>1</v>
      </c>
      <c r="AJ23" s="3">
        <f t="shared" si="10"/>
        <v>0</v>
      </c>
      <c r="AK23" s="3">
        <f t="shared" si="11"/>
        <v>0</v>
      </c>
      <c r="AL23" s="3">
        <f t="shared" si="12"/>
        <v>0</v>
      </c>
      <c r="AM23" s="3">
        <f t="shared" si="13"/>
        <v>0</v>
      </c>
      <c r="AN23" s="3">
        <f t="shared" si="14"/>
        <v>1</v>
      </c>
      <c r="AO23" s="3">
        <f t="shared" si="15"/>
        <v>0</v>
      </c>
      <c r="AP23" s="3">
        <f t="shared" si="16"/>
        <v>0</v>
      </c>
      <c r="AQ23" s="3">
        <f t="shared" si="17"/>
        <v>0</v>
      </c>
      <c r="AR23" s="3">
        <f t="shared" si="18"/>
        <v>1</v>
      </c>
      <c r="AS23" s="3">
        <f t="shared" si="19"/>
        <v>1</v>
      </c>
      <c r="AT23" s="3">
        <f t="shared" si="20"/>
        <v>0</v>
      </c>
      <c r="AU23" s="3">
        <f t="shared" si="21"/>
        <v>0</v>
      </c>
      <c r="AW23" s="3" t="e">
        <f t="shared" si="22"/>
        <v>#N/A</v>
      </c>
      <c r="AX23" s="3" t="e">
        <f t="shared" si="23"/>
        <v>#N/A</v>
      </c>
    </row>
    <row r="24" spans="1:50" x14ac:dyDescent="0.25">
      <c r="A24" s="8" t="s">
        <v>85</v>
      </c>
      <c r="B24" s="4">
        <f t="shared" si="0"/>
        <v>9</v>
      </c>
      <c r="C24" s="5">
        <f t="shared" si="1"/>
        <v>1</v>
      </c>
      <c r="D24" s="28" t="s">
        <v>165</v>
      </c>
      <c r="E24" s="4" t="s">
        <v>309</v>
      </c>
      <c r="F24" s="4" t="s">
        <v>204</v>
      </c>
      <c r="G24" s="4" t="s">
        <v>297</v>
      </c>
      <c r="H24" s="4" t="s">
        <v>241</v>
      </c>
      <c r="I24" s="4" t="s">
        <v>137</v>
      </c>
      <c r="J24" s="4" t="s">
        <v>298</v>
      </c>
      <c r="K24" s="4" t="s">
        <v>299</v>
      </c>
      <c r="L24" s="4" t="s">
        <v>300</v>
      </c>
      <c r="M24" s="4" t="s">
        <v>312</v>
      </c>
      <c r="N24" s="4" t="s">
        <v>302</v>
      </c>
      <c r="O24" s="4" t="s">
        <v>303</v>
      </c>
      <c r="P24" s="4" t="s">
        <v>313</v>
      </c>
      <c r="Q24" s="4" t="s">
        <v>305</v>
      </c>
      <c r="R24" s="4" t="s">
        <v>314</v>
      </c>
      <c r="S24" s="4" t="s">
        <v>170</v>
      </c>
      <c r="T24" s="4" t="s">
        <v>306</v>
      </c>
      <c r="U24" s="4" t="s">
        <v>316</v>
      </c>
      <c r="V24" s="4" t="s">
        <v>307</v>
      </c>
      <c r="W24" s="4" t="s">
        <v>308</v>
      </c>
      <c r="Y24" s="40" t="s">
        <v>303</v>
      </c>
      <c r="Z24" s="4" t="s">
        <v>300</v>
      </c>
      <c r="AB24" s="3">
        <f t="shared" si="2"/>
        <v>1</v>
      </c>
      <c r="AC24" s="3">
        <f t="shared" si="3"/>
        <v>0</v>
      </c>
      <c r="AD24" s="3">
        <f t="shared" si="4"/>
        <v>1</v>
      </c>
      <c r="AE24" s="3">
        <f t="shared" si="5"/>
        <v>0</v>
      </c>
      <c r="AF24" s="3">
        <f t="shared" si="6"/>
        <v>1</v>
      </c>
      <c r="AG24" s="3">
        <f t="shared" si="7"/>
        <v>0</v>
      </c>
      <c r="AH24" s="3">
        <f t="shared" si="8"/>
        <v>1</v>
      </c>
      <c r="AI24" s="3">
        <f t="shared" si="9"/>
        <v>0</v>
      </c>
      <c r="AJ24" s="3">
        <f t="shared" si="10"/>
        <v>1</v>
      </c>
      <c r="AK24" s="3">
        <f t="shared" si="11"/>
        <v>1</v>
      </c>
      <c r="AL24" s="3">
        <f t="shared" si="12"/>
        <v>0</v>
      </c>
      <c r="AM24" s="3">
        <f t="shared" si="13"/>
        <v>0</v>
      </c>
      <c r="AN24" s="3">
        <f t="shared" si="14"/>
        <v>1</v>
      </c>
      <c r="AO24" s="3">
        <f t="shared" si="15"/>
        <v>1</v>
      </c>
      <c r="AP24" s="3">
        <f t="shared" si="16"/>
        <v>0</v>
      </c>
      <c r="AQ24" s="3">
        <f t="shared" si="17"/>
        <v>0</v>
      </c>
      <c r="AR24" s="3">
        <f t="shared" si="18"/>
        <v>0</v>
      </c>
      <c r="AS24" s="3">
        <f t="shared" si="19"/>
        <v>1</v>
      </c>
      <c r="AT24" s="3">
        <f t="shared" si="20"/>
        <v>0</v>
      </c>
      <c r="AU24" s="3">
        <f t="shared" si="21"/>
        <v>0</v>
      </c>
      <c r="AW24" s="3" t="e">
        <f t="shared" si="22"/>
        <v>#N/A</v>
      </c>
      <c r="AX24" s="3">
        <f t="shared" si="23"/>
        <v>1</v>
      </c>
    </row>
    <row r="25" spans="1:50" x14ac:dyDescent="0.25">
      <c r="A25" s="8" t="s">
        <v>86</v>
      </c>
      <c r="B25" s="4">
        <f t="shared" si="0"/>
        <v>9</v>
      </c>
      <c r="C25" s="5">
        <f t="shared" si="1"/>
        <v>1</v>
      </c>
      <c r="D25" s="28" t="s">
        <v>165</v>
      </c>
      <c r="E25" s="4" t="s">
        <v>309</v>
      </c>
      <c r="F25" s="4" t="s">
        <v>310</v>
      </c>
      <c r="G25" s="4" t="s">
        <v>297</v>
      </c>
      <c r="H25" s="4" t="s">
        <v>311</v>
      </c>
      <c r="I25" s="4" t="s">
        <v>137</v>
      </c>
      <c r="J25" s="4" t="s">
        <v>298</v>
      </c>
      <c r="K25" s="4" t="s">
        <v>299</v>
      </c>
      <c r="L25" s="4" t="s">
        <v>177</v>
      </c>
      <c r="M25" s="4" t="s">
        <v>312</v>
      </c>
      <c r="N25" s="4" t="s">
        <v>302</v>
      </c>
      <c r="O25" s="4" t="s">
        <v>124</v>
      </c>
      <c r="P25" s="4" t="s">
        <v>313</v>
      </c>
      <c r="Q25" s="4" t="s">
        <v>305</v>
      </c>
      <c r="R25" s="4" t="s">
        <v>169</v>
      </c>
      <c r="S25" s="4" t="s">
        <v>315</v>
      </c>
      <c r="T25" s="4" t="s">
        <v>306</v>
      </c>
      <c r="U25" s="4" t="s">
        <v>316</v>
      </c>
      <c r="V25" s="4" t="s">
        <v>307</v>
      </c>
      <c r="W25" s="4" t="s">
        <v>308</v>
      </c>
      <c r="Y25" s="4" t="s">
        <v>313</v>
      </c>
      <c r="Z25" s="40" t="s">
        <v>177</v>
      </c>
      <c r="AB25" s="3">
        <f t="shared" si="2"/>
        <v>1</v>
      </c>
      <c r="AC25" s="3">
        <f t="shared" si="3"/>
        <v>0</v>
      </c>
      <c r="AD25" s="3">
        <f t="shared" si="4"/>
        <v>0</v>
      </c>
      <c r="AE25" s="3">
        <f t="shared" si="5"/>
        <v>0</v>
      </c>
      <c r="AF25" s="3">
        <f t="shared" si="6"/>
        <v>0</v>
      </c>
      <c r="AG25" s="3">
        <f t="shared" si="7"/>
        <v>0</v>
      </c>
      <c r="AH25" s="3">
        <f t="shared" si="8"/>
        <v>1</v>
      </c>
      <c r="AI25" s="3">
        <f t="shared" si="9"/>
        <v>0</v>
      </c>
      <c r="AJ25" s="3">
        <f t="shared" si="10"/>
        <v>0</v>
      </c>
      <c r="AK25" s="3">
        <f t="shared" si="11"/>
        <v>1</v>
      </c>
      <c r="AL25" s="3">
        <f t="shared" si="12"/>
        <v>0</v>
      </c>
      <c r="AM25" s="3">
        <f t="shared" si="13"/>
        <v>1</v>
      </c>
      <c r="AN25" s="3">
        <f t="shared" si="14"/>
        <v>1</v>
      </c>
      <c r="AO25" s="3">
        <f t="shared" si="15"/>
        <v>1</v>
      </c>
      <c r="AP25" s="3">
        <f t="shared" si="16"/>
        <v>1</v>
      </c>
      <c r="AQ25" s="3">
        <f t="shared" si="17"/>
        <v>1</v>
      </c>
      <c r="AR25" s="3">
        <f t="shared" si="18"/>
        <v>0</v>
      </c>
      <c r="AS25" s="3">
        <f t="shared" si="19"/>
        <v>1</v>
      </c>
      <c r="AT25" s="3">
        <f t="shared" si="20"/>
        <v>0</v>
      </c>
      <c r="AU25" s="3">
        <f t="shared" si="21"/>
        <v>0</v>
      </c>
      <c r="AW25" s="3">
        <f t="shared" si="22"/>
        <v>1</v>
      </c>
      <c r="AX25" s="3" t="e">
        <f t="shared" si="23"/>
        <v>#N/A</v>
      </c>
    </row>
    <row r="26" spans="1:50" x14ac:dyDescent="0.25">
      <c r="A26" s="8" t="s">
        <v>224</v>
      </c>
      <c r="B26" s="4">
        <f t="shared" si="0"/>
        <v>12</v>
      </c>
      <c r="C26" s="5">
        <f t="shared" si="1"/>
        <v>2</v>
      </c>
      <c r="D26" s="28" t="s">
        <v>139</v>
      </c>
      <c r="E26" s="4" t="s">
        <v>139</v>
      </c>
      <c r="F26" s="4" t="s">
        <v>310</v>
      </c>
      <c r="G26" s="4" t="s">
        <v>297</v>
      </c>
      <c r="H26" s="4" t="s">
        <v>241</v>
      </c>
      <c r="I26" s="4" t="s">
        <v>318</v>
      </c>
      <c r="J26" s="4" t="s">
        <v>319</v>
      </c>
      <c r="K26" s="4" t="s">
        <v>279</v>
      </c>
      <c r="L26" s="4" t="s">
        <v>177</v>
      </c>
      <c r="M26" s="4" t="s">
        <v>312</v>
      </c>
      <c r="N26" s="4" t="s">
        <v>302</v>
      </c>
      <c r="O26" s="4" t="s">
        <v>124</v>
      </c>
      <c r="P26" s="4" t="s">
        <v>313</v>
      </c>
      <c r="Q26" s="4" t="s">
        <v>305</v>
      </c>
      <c r="R26" s="4" t="s">
        <v>169</v>
      </c>
      <c r="S26" s="4" t="s">
        <v>315</v>
      </c>
      <c r="T26" s="4" t="s">
        <v>292</v>
      </c>
      <c r="U26" s="4" t="s">
        <v>316</v>
      </c>
      <c r="V26" s="4" t="s">
        <v>173</v>
      </c>
      <c r="W26" s="4" t="s">
        <v>308</v>
      </c>
      <c r="Y26" s="4" t="s">
        <v>318</v>
      </c>
      <c r="Z26" s="4" t="s">
        <v>241</v>
      </c>
      <c r="AB26" s="3">
        <f t="shared" si="2"/>
        <v>0</v>
      </c>
      <c r="AC26" s="3">
        <f t="shared" si="3"/>
        <v>0</v>
      </c>
      <c r="AD26" s="3">
        <f t="shared" si="4"/>
        <v>0</v>
      </c>
      <c r="AE26" s="3">
        <f t="shared" si="5"/>
        <v>0</v>
      </c>
      <c r="AF26" s="3">
        <f t="shared" si="6"/>
        <v>1</v>
      </c>
      <c r="AG26" s="3">
        <f t="shared" si="7"/>
        <v>1</v>
      </c>
      <c r="AH26" s="3">
        <f t="shared" si="8"/>
        <v>0</v>
      </c>
      <c r="AI26" s="3">
        <f t="shared" si="9"/>
        <v>1</v>
      </c>
      <c r="AJ26" s="3">
        <f t="shared" si="10"/>
        <v>0</v>
      </c>
      <c r="AK26" s="3">
        <f t="shared" si="11"/>
        <v>1</v>
      </c>
      <c r="AL26" s="3">
        <f t="shared" si="12"/>
        <v>0</v>
      </c>
      <c r="AM26" s="3">
        <f t="shared" si="13"/>
        <v>1</v>
      </c>
      <c r="AN26" s="3">
        <f t="shared" si="14"/>
        <v>1</v>
      </c>
      <c r="AO26" s="3">
        <f t="shared" si="15"/>
        <v>1</v>
      </c>
      <c r="AP26" s="3">
        <f t="shared" si="16"/>
        <v>1</v>
      </c>
      <c r="AQ26" s="3">
        <f t="shared" si="17"/>
        <v>1</v>
      </c>
      <c r="AR26" s="3">
        <f t="shared" si="18"/>
        <v>1</v>
      </c>
      <c r="AS26" s="3">
        <f t="shared" si="19"/>
        <v>1</v>
      </c>
      <c r="AT26" s="3">
        <f t="shared" si="20"/>
        <v>1</v>
      </c>
      <c r="AU26" s="3">
        <f t="shared" si="21"/>
        <v>0</v>
      </c>
      <c r="AW26" s="3">
        <f t="shared" si="22"/>
        <v>1</v>
      </c>
      <c r="AX26" s="3">
        <f t="shared" si="23"/>
        <v>1</v>
      </c>
    </row>
    <row r="27" spans="1:50" x14ac:dyDescent="0.25">
      <c r="A27" s="8" t="s">
        <v>79</v>
      </c>
      <c r="B27" s="4">
        <f t="shared" si="0"/>
        <v>11</v>
      </c>
      <c r="C27" s="5">
        <f t="shared" si="1"/>
        <v>0</v>
      </c>
      <c r="D27" s="28" t="s">
        <v>296</v>
      </c>
      <c r="E27" s="4" t="s">
        <v>309</v>
      </c>
      <c r="F27" s="4" t="s">
        <v>310</v>
      </c>
      <c r="G27" s="4" t="s">
        <v>297</v>
      </c>
      <c r="H27" s="4" t="s">
        <v>241</v>
      </c>
      <c r="I27" s="4" t="s">
        <v>318</v>
      </c>
      <c r="J27" s="4" t="s">
        <v>298</v>
      </c>
      <c r="K27" s="4" t="s">
        <v>279</v>
      </c>
      <c r="L27" s="4" t="s">
        <v>300</v>
      </c>
      <c r="M27" s="4" t="s">
        <v>312</v>
      </c>
      <c r="N27" s="4" t="s">
        <v>302</v>
      </c>
      <c r="O27" s="4" t="s">
        <v>303</v>
      </c>
      <c r="P27" s="4" t="s">
        <v>313</v>
      </c>
      <c r="Q27" s="4" t="s">
        <v>305</v>
      </c>
      <c r="R27" s="4" t="s">
        <v>169</v>
      </c>
      <c r="S27" s="4" t="s">
        <v>170</v>
      </c>
      <c r="T27" s="4" t="s">
        <v>306</v>
      </c>
      <c r="U27" s="4" t="s">
        <v>316</v>
      </c>
      <c r="V27" s="4" t="s">
        <v>307</v>
      </c>
      <c r="W27" s="4" t="s">
        <v>168</v>
      </c>
      <c r="Y27" s="40" t="s">
        <v>307</v>
      </c>
      <c r="Z27" s="40" t="s">
        <v>306</v>
      </c>
      <c r="AB27" s="3">
        <f t="shared" si="2"/>
        <v>0</v>
      </c>
      <c r="AC27" s="3">
        <f t="shared" si="3"/>
        <v>0</v>
      </c>
      <c r="AD27" s="3">
        <f t="shared" si="4"/>
        <v>0</v>
      </c>
      <c r="AE27" s="3">
        <f t="shared" si="5"/>
        <v>0</v>
      </c>
      <c r="AF27" s="3">
        <f t="shared" si="6"/>
        <v>1</v>
      </c>
      <c r="AG27" s="3">
        <f t="shared" si="7"/>
        <v>1</v>
      </c>
      <c r="AH27" s="3">
        <f t="shared" si="8"/>
        <v>1</v>
      </c>
      <c r="AI27" s="3">
        <f t="shared" si="9"/>
        <v>1</v>
      </c>
      <c r="AJ27" s="3">
        <f t="shared" si="10"/>
        <v>1</v>
      </c>
      <c r="AK27" s="3">
        <f t="shared" si="11"/>
        <v>1</v>
      </c>
      <c r="AL27" s="3">
        <f t="shared" si="12"/>
        <v>0</v>
      </c>
      <c r="AM27" s="3">
        <f t="shared" si="13"/>
        <v>0</v>
      </c>
      <c r="AN27" s="3">
        <f t="shared" si="14"/>
        <v>1</v>
      </c>
      <c r="AO27" s="3">
        <f t="shared" si="15"/>
        <v>1</v>
      </c>
      <c r="AP27" s="3">
        <f t="shared" si="16"/>
        <v>1</v>
      </c>
      <c r="AQ27" s="3">
        <f t="shared" si="17"/>
        <v>0</v>
      </c>
      <c r="AR27" s="3">
        <f t="shared" si="18"/>
        <v>0</v>
      </c>
      <c r="AS27" s="3">
        <f t="shared" si="19"/>
        <v>1</v>
      </c>
      <c r="AT27" s="3">
        <f t="shared" si="20"/>
        <v>0</v>
      </c>
      <c r="AU27" s="3">
        <f t="shared" si="21"/>
        <v>1</v>
      </c>
      <c r="AW27" s="3" t="e">
        <f t="shared" si="22"/>
        <v>#N/A</v>
      </c>
      <c r="AX27" s="3" t="e">
        <f t="shared" si="23"/>
        <v>#N/A</v>
      </c>
    </row>
    <row r="28" spans="1:50" x14ac:dyDescent="0.25">
      <c r="A28" s="8" t="s">
        <v>62</v>
      </c>
      <c r="B28" s="4">
        <f t="shared" si="0"/>
        <v>8</v>
      </c>
      <c r="C28" s="5">
        <f t="shared" si="1"/>
        <v>0</v>
      </c>
      <c r="D28" s="28" t="s">
        <v>165</v>
      </c>
      <c r="E28" s="4" t="s">
        <v>309</v>
      </c>
      <c r="F28" s="4" t="s">
        <v>204</v>
      </c>
      <c r="G28" s="4" t="s">
        <v>297</v>
      </c>
      <c r="H28" s="4" t="s">
        <v>241</v>
      </c>
      <c r="I28" s="4" t="s">
        <v>318</v>
      </c>
      <c r="J28" s="4" t="s">
        <v>298</v>
      </c>
      <c r="K28" s="4" t="s">
        <v>299</v>
      </c>
      <c r="L28" s="4" t="s">
        <v>300</v>
      </c>
      <c r="M28" s="4" t="s">
        <v>301</v>
      </c>
      <c r="N28" s="4" t="s">
        <v>302</v>
      </c>
      <c r="O28" s="4" t="s">
        <v>303</v>
      </c>
      <c r="P28" s="4" t="s">
        <v>313</v>
      </c>
      <c r="Q28" s="4" t="s">
        <v>305</v>
      </c>
      <c r="R28" s="4" t="s">
        <v>314</v>
      </c>
      <c r="S28" s="4" t="s">
        <v>170</v>
      </c>
      <c r="T28" s="4" t="s">
        <v>306</v>
      </c>
      <c r="U28" s="4" t="s">
        <v>162</v>
      </c>
      <c r="V28" s="4" t="s">
        <v>307</v>
      </c>
      <c r="W28" s="4" t="s">
        <v>308</v>
      </c>
      <c r="Y28" s="40" t="s">
        <v>302</v>
      </c>
      <c r="Z28" s="40" t="s">
        <v>307</v>
      </c>
      <c r="AB28" s="3">
        <f t="shared" si="2"/>
        <v>1</v>
      </c>
      <c r="AC28" s="3">
        <f t="shared" si="3"/>
        <v>0</v>
      </c>
      <c r="AD28" s="3">
        <f t="shared" si="4"/>
        <v>1</v>
      </c>
      <c r="AE28" s="3">
        <f t="shared" si="5"/>
        <v>0</v>
      </c>
      <c r="AF28" s="3">
        <f t="shared" si="6"/>
        <v>1</v>
      </c>
      <c r="AG28" s="3">
        <f t="shared" si="7"/>
        <v>1</v>
      </c>
      <c r="AH28" s="3">
        <f t="shared" si="8"/>
        <v>1</v>
      </c>
      <c r="AI28" s="3">
        <f t="shared" si="9"/>
        <v>0</v>
      </c>
      <c r="AJ28" s="3">
        <f t="shared" si="10"/>
        <v>1</v>
      </c>
      <c r="AK28" s="3">
        <f t="shared" si="11"/>
        <v>0</v>
      </c>
      <c r="AL28" s="3">
        <f t="shared" si="12"/>
        <v>0</v>
      </c>
      <c r="AM28" s="3">
        <f t="shared" si="13"/>
        <v>0</v>
      </c>
      <c r="AN28" s="3">
        <f t="shared" si="14"/>
        <v>1</v>
      </c>
      <c r="AO28" s="3">
        <f t="shared" si="15"/>
        <v>1</v>
      </c>
      <c r="AP28" s="3">
        <f t="shared" si="16"/>
        <v>0</v>
      </c>
      <c r="AQ28" s="3">
        <f t="shared" si="17"/>
        <v>0</v>
      </c>
      <c r="AR28" s="3">
        <f t="shared" si="18"/>
        <v>0</v>
      </c>
      <c r="AS28" s="3">
        <f t="shared" si="19"/>
        <v>0</v>
      </c>
      <c r="AT28" s="3">
        <f t="shared" si="20"/>
        <v>0</v>
      </c>
      <c r="AU28" s="3">
        <f t="shared" si="21"/>
        <v>0</v>
      </c>
      <c r="AW28" s="3" t="e">
        <f t="shared" si="22"/>
        <v>#N/A</v>
      </c>
      <c r="AX28" s="3" t="e">
        <f t="shared" si="23"/>
        <v>#N/A</v>
      </c>
    </row>
    <row r="29" spans="1:50" x14ac:dyDescent="0.25">
      <c r="A29" s="8" t="s">
        <v>67</v>
      </c>
      <c r="B29" s="4">
        <f t="shared" si="0"/>
        <v>7</v>
      </c>
      <c r="C29" s="5">
        <f t="shared" si="1"/>
        <v>0</v>
      </c>
      <c r="D29" s="28" t="s">
        <v>165</v>
      </c>
      <c r="E29" s="4" t="s">
        <v>272</v>
      </c>
      <c r="F29" s="4" t="s">
        <v>204</v>
      </c>
      <c r="G29" s="4" t="s">
        <v>297</v>
      </c>
      <c r="H29" s="4" t="s">
        <v>311</v>
      </c>
      <c r="I29" s="4" t="s">
        <v>318</v>
      </c>
      <c r="J29" s="4" t="s">
        <v>298</v>
      </c>
      <c r="K29" s="4" t="s">
        <v>299</v>
      </c>
      <c r="L29" s="4" t="s">
        <v>300</v>
      </c>
      <c r="M29" s="4" t="s">
        <v>301</v>
      </c>
      <c r="N29" s="4" t="s">
        <v>302</v>
      </c>
      <c r="O29" s="4" t="s">
        <v>303</v>
      </c>
      <c r="P29" s="4" t="s">
        <v>304</v>
      </c>
      <c r="Q29" s="4" t="s">
        <v>320</v>
      </c>
      <c r="R29" s="4" t="s">
        <v>314</v>
      </c>
      <c r="S29" s="4" t="s">
        <v>170</v>
      </c>
      <c r="T29" s="4" t="s">
        <v>306</v>
      </c>
      <c r="U29" s="4" t="s">
        <v>316</v>
      </c>
      <c r="V29" s="4" t="s">
        <v>307</v>
      </c>
      <c r="W29" s="4" t="s">
        <v>308</v>
      </c>
      <c r="Y29" s="40" t="s">
        <v>170</v>
      </c>
      <c r="Z29" s="40" t="s">
        <v>303</v>
      </c>
      <c r="AB29" s="3">
        <f t="shared" si="2"/>
        <v>1</v>
      </c>
      <c r="AC29" s="3">
        <f t="shared" si="3"/>
        <v>1</v>
      </c>
      <c r="AD29" s="3">
        <f t="shared" si="4"/>
        <v>1</v>
      </c>
      <c r="AE29" s="3">
        <f t="shared" si="5"/>
        <v>0</v>
      </c>
      <c r="AF29" s="3">
        <f t="shared" si="6"/>
        <v>0</v>
      </c>
      <c r="AG29" s="3">
        <f t="shared" si="7"/>
        <v>1</v>
      </c>
      <c r="AH29" s="3">
        <f t="shared" si="8"/>
        <v>1</v>
      </c>
      <c r="AI29" s="3">
        <f t="shared" si="9"/>
        <v>0</v>
      </c>
      <c r="AJ29" s="3">
        <f t="shared" si="10"/>
        <v>1</v>
      </c>
      <c r="AK29" s="3">
        <f t="shared" si="11"/>
        <v>0</v>
      </c>
      <c r="AL29" s="3">
        <f t="shared" si="12"/>
        <v>0</v>
      </c>
      <c r="AM29" s="3">
        <f t="shared" si="13"/>
        <v>0</v>
      </c>
      <c r="AN29" s="3">
        <f t="shared" si="14"/>
        <v>0</v>
      </c>
      <c r="AO29" s="3">
        <f t="shared" si="15"/>
        <v>0</v>
      </c>
      <c r="AP29" s="3">
        <f t="shared" si="16"/>
        <v>0</v>
      </c>
      <c r="AQ29" s="3">
        <f t="shared" si="17"/>
        <v>0</v>
      </c>
      <c r="AR29" s="3">
        <f t="shared" si="18"/>
        <v>0</v>
      </c>
      <c r="AS29" s="3">
        <f t="shared" si="19"/>
        <v>1</v>
      </c>
      <c r="AT29" s="3">
        <f t="shared" si="20"/>
        <v>0</v>
      </c>
      <c r="AU29" s="3">
        <f t="shared" si="21"/>
        <v>0</v>
      </c>
      <c r="AW29" s="3" t="e">
        <f t="shared" si="22"/>
        <v>#N/A</v>
      </c>
      <c r="AX29" s="3" t="e">
        <f t="shared" si="23"/>
        <v>#N/A</v>
      </c>
    </row>
    <row r="30" spans="1:50" x14ac:dyDescent="0.25">
      <c r="A30" s="8" t="s">
        <v>64</v>
      </c>
      <c r="B30" s="4">
        <f t="shared" si="0"/>
        <v>11</v>
      </c>
      <c r="C30" s="5">
        <f t="shared" si="1"/>
        <v>0</v>
      </c>
      <c r="D30" s="28" t="s">
        <v>296</v>
      </c>
      <c r="E30" s="4" t="s">
        <v>272</v>
      </c>
      <c r="F30" s="4" t="s">
        <v>204</v>
      </c>
      <c r="G30" s="4" t="s">
        <v>297</v>
      </c>
      <c r="H30" s="4" t="s">
        <v>311</v>
      </c>
      <c r="I30" s="4" t="s">
        <v>318</v>
      </c>
      <c r="J30" s="4" t="s">
        <v>298</v>
      </c>
      <c r="K30" s="4" t="s">
        <v>279</v>
      </c>
      <c r="L30" s="4" t="s">
        <v>177</v>
      </c>
      <c r="M30" s="4" t="s">
        <v>312</v>
      </c>
      <c r="N30" s="4" t="s">
        <v>302</v>
      </c>
      <c r="O30" s="4" t="s">
        <v>124</v>
      </c>
      <c r="P30" s="4" t="s">
        <v>313</v>
      </c>
      <c r="Q30" s="4" t="s">
        <v>305</v>
      </c>
      <c r="R30" s="4" t="s">
        <v>314</v>
      </c>
      <c r="S30" s="4" t="s">
        <v>170</v>
      </c>
      <c r="T30" s="4" t="s">
        <v>306</v>
      </c>
      <c r="U30" s="4" t="s">
        <v>316</v>
      </c>
      <c r="V30" s="4" t="s">
        <v>173</v>
      </c>
      <c r="W30" s="4" t="s">
        <v>308</v>
      </c>
      <c r="Y30" s="40" t="s">
        <v>299</v>
      </c>
      <c r="Z30" s="40" t="s">
        <v>303</v>
      </c>
      <c r="AB30" s="3">
        <f t="shared" si="2"/>
        <v>0</v>
      </c>
      <c r="AC30" s="3">
        <f t="shared" si="3"/>
        <v>1</v>
      </c>
      <c r="AD30" s="3">
        <f t="shared" si="4"/>
        <v>1</v>
      </c>
      <c r="AE30" s="3">
        <f t="shared" si="5"/>
        <v>0</v>
      </c>
      <c r="AF30" s="3">
        <f t="shared" si="6"/>
        <v>0</v>
      </c>
      <c r="AG30" s="3">
        <f t="shared" si="7"/>
        <v>1</v>
      </c>
      <c r="AH30" s="3">
        <f t="shared" si="8"/>
        <v>1</v>
      </c>
      <c r="AI30" s="3">
        <f t="shared" si="9"/>
        <v>1</v>
      </c>
      <c r="AJ30" s="3">
        <f t="shared" si="10"/>
        <v>0</v>
      </c>
      <c r="AK30" s="3">
        <f t="shared" si="11"/>
        <v>1</v>
      </c>
      <c r="AL30" s="3">
        <f t="shared" si="12"/>
        <v>0</v>
      </c>
      <c r="AM30" s="3">
        <f t="shared" si="13"/>
        <v>1</v>
      </c>
      <c r="AN30" s="3">
        <f t="shared" si="14"/>
        <v>1</v>
      </c>
      <c r="AO30" s="3">
        <f t="shared" si="15"/>
        <v>1</v>
      </c>
      <c r="AP30" s="3">
        <f t="shared" si="16"/>
        <v>0</v>
      </c>
      <c r="AQ30" s="3">
        <f t="shared" si="17"/>
        <v>0</v>
      </c>
      <c r="AR30" s="3">
        <f t="shared" si="18"/>
        <v>0</v>
      </c>
      <c r="AS30" s="3">
        <f t="shared" si="19"/>
        <v>1</v>
      </c>
      <c r="AT30" s="3">
        <f t="shared" si="20"/>
        <v>1</v>
      </c>
      <c r="AU30" s="3">
        <f t="shared" si="21"/>
        <v>0</v>
      </c>
      <c r="AW30" s="3" t="e">
        <f t="shared" si="22"/>
        <v>#N/A</v>
      </c>
      <c r="AX30" s="3" t="e">
        <f t="shared" si="23"/>
        <v>#N/A</v>
      </c>
    </row>
    <row r="31" spans="1:50" x14ac:dyDescent="0.25">
      <c r="A31" s="8" t="s">
        <v>65</v>
      </c>
      <c r="B31" s="4">
        <f t="shared" si="0"/>
        <v>10</v>
      </c>
      <c r="C31" s="5">
        <f t="shared" si="1"/>
        <v>0</v>
      </c>
      <c r="D31" s="28" t="s">
        <v>296</v>
      </c>
      <c r="E31" s="4" t="s">
        <v>309</v>
      </c>
      <c r="F31" s="4" t="s">
        <v>310</v>
      </c>
      <c r="G31" s="4" t="s">
        <v>317</v>
      </c>
      <c r="H31" s="4" t="s">
        <v>311</v>
      </c>
      <c r="I31" s="4" t="s">
        <v>318</v>
      </c>
      <c r="J31" s="4" t="s">
        <v>298</v>
      </c>
      <c r="K31" s="4" t="s">
        <v>279</v>
      </c>
      <c r="L31" s="4" t="s">
        <v>177</v>
      </c>
      <c r="M31" s="4" t="s">
        <v>312</v>
      </c>
      <c r="N31" s="4" t="s">
        <v>302</v>
      </c>
      <c r="O31" s="4" t="s">
        <v>303</v>
      </c>
      <c r="P31" s="4" t="s">
        <v>313</v>
      </c>
      <c r="Q31" s="4" t="s">
        <v>305</v>
      </c>
      <c r="R31" s="4" t="s">
        <v>314</v>
      </c>
      <c r="S31" s="4" t="s">
        <v>315</v>
      </c>
      <c r="T31" s="4" t="s">
        <v>306</v>
      </c>
      <c r="U31" s="4" t="s">
        <v>162</v>
      </c>
      <c r="V31" s="4" t="s">
        <v>173</v>
      </c>
      <c r="W31" s="4" t="s">
        <v>168</v>
      </c>
      <c r="Y31" s="40" t="s">
        <v>310</v>
      </c>
      <c r="Z31" s="40" t="s">
        <v>314</v>
      </c>
      <c r="AB31" s="3">
        <f t="shared" si="2"/>
        <v>0</v>
      </c>
      <c r="AC31" s="3">
        <f t="shared" si="3"/>
        <v>0</v>
      </c>
      <c r="AD31" s="3">
        <f t="shared" si="4"/>
        <v>0</v>
      </c>
      <c r="AE31" s="3">
        <f t="shared" si="5"/>
        <v>1</v>
      </c>
      <c r="AF31" s="3">
        <f t="shared" si="6"/>
        <v>0</v>
      </c>
      <c r="AG31" s="3">
        <f t="shared" si="7"/>
        <v>1</v>
      </c>
      <c r="AH31" s="3">
        <f t="shared" si="8"/>
        <v>1</v>
      </c>
      <c r="AI31" s="3">
        <f t="shared" si="9"/>
        <v>1</v>
      </c>
      <c r="AJ31" s="3">
        <f t="shared" si="10"/>
        <v>0</v>
      </c>
      <c r="AK31" s="3">
        <f t="shared" si="11"/>
        <v>1</v>
      </c>
      <c r="AL31" s="3">
        <f t="shared" si="12"/>
        <v>0</v>
      </c>
      <c r="AM31" s="3">
        <f t="shared" si="13"/>
        <v>0</v>
      </c>
      <c r="AN31" s="3">
        <f t="shared" si="14"/>
        <v>1</v>
      </c>
      <c r="AO31" s="3">
        <f t="shared" si="15"/>
        <v>1</v>
      </c>
      <c r="AP31" s="3">
        <f t="shared" si="16"/>
        <v>0</v>
      </c>
      <c r="AQ31" s="3">
        <f t="shared" si="17"/>
        <v>1</v>
      </c>
      <c r="AR31" s="3">
        <f t="shared" si="18"/>
        <v>0</v>
      </c>
      <c r="AS31" s="3">
        <f t="shared" si="19"/>
        <v>0</v>
      </c>
      <c r="AT31" s="3">
        <f t="shared" si="20"/>
        <v>1</v>
      </c>
      <c r="AU31" s="3">
        <f t="shared" si="21"/>
        <v>1</v>
      </c>
      <c r="AW31" s="3" t="e">
        <f t="shared" si="22"/>
        <v>#N/A</v>
      </c>
      <c r="AX31" s="3" t="e">
        <f t="shared" si="23"/>
        <v>#N/A</v>
      </c>
    </row>
    <row r="32" spans="1:50" x14ac:dyDescent="0.25">
      <c r="A32" s="8" t="s">
        <v>87</v>
      </c>
      <c r="B32" s="4">
        <f t="shared" si="0"/>
        <v>8</v>
      </c>
      <c r="C32" s="5">
        <f t="shared" si="1"/>
        <v>1</v>
      </c>
      <c r="D32" s="28" t="s">
        <v>296</v>
      </c>
      <c r="E32" s="4" t="s">
        <v>309</v>
      </c>
      <c r="F32" s="4" t="s">
        <v>310</v>
      </c>
      <c r="G32" s="4" t="s">
        <v>317</v>
      </c>
      <c r="H32" s="4" t="s">
        <v>311</v>
      </c>
      <c r="I32" s="4" t="s">
        <v>318</v>
      </c>
      <c r="J32" s="4" t="s">
        <v>298</v>
      </c>
      <c r="K32" s="4" t="s">
        <v>299</v>
      </c>
      <c r="L32" s="4" t="s">
        <v>177</v>
      </c>
      <c r="M32" s="4" t="s">
        <v>312</v>
      </c>
      <c r="N32" s="4" t="s">
        <v>302</v>
      </c>
      <c r="O32" s="4" t="s">
        <v>303</v>
      </c>
      <c r="P32" s="4" t="s">
        <v>313</v>
      </c>
      <c r="Q32" s="4" t="s">
        <v>305</v>
      </c>
      <c r="R32" s="4" t="s">
        <v>314</v>
      </c>
      <c r="S32" s="4" t="s">
        <v>170</v>
      </c>
      <c r="T32" s="4" t="s">
        <v>306</v>
      </c>
      <c r="U32" s="4" t="s">
        <v>316</v>
      </c>
      <c r="V32" s="4" t="s">
        <v>307</v>
      </c>
      <c r="W32" s="4" t="s">
        <v>168</v>
      </c>
      <c r="Y32" s="40" t="s">
        <v>303</v>
      </c>
      <c r="Z32" s="4" t="s">
        <v>317</v>
      </c>
      <c r="AB32" s="3">
        <f t="shared" si="2"/>
        <v>0</v>
      </c>
      <c r="AC32" s="3">
        <f t="shared" si="3"/>
        <v>0</v>
      </c>
      <c r="AD32" s="3">
        <f t="shared" si="4"/>
        <v>0</v>
      </c>
      <c r="AE32" s="3">
        <f t="shared" si="5"/>
        <v>1</v>
      </c>
      <c r="AF32" s="3">
        <f t="shared" si="6"/>
        <v>0</v>
      </c>
      <c r="AG32" s="3">
        <f t="shared" si="7"/>
        <v>1</v>
      </c>
      <c r="AH32" s="3">
        <f t="shared" si="8"/>
        <v>1</v>
      </c>
      <c r="AI32" s="3">
        <f t="shared" si="9"/>
        <v>0</v>
      </c>
      <c r="AJ32" s="3">
        <f t="shared" si="10"/>
        <v>0</v>
      </c>
      <c r="AK32" s="3">
        <f t="shared" si="11"/>
        <v>1</v>
      </c>
      <c r="AL32" s="3">
        <f t="shared" si="12"/>
        <v>0</v>
      </c>
      <c r="AM32" s="3">
        <f t="shared" si="13"/>
        <v>0</v>
      </c>
      <c r="AN32" s="3">
        <f t="shared" si="14"/>
        <v>1</v>
      </c>
      <c r="AO32" s="3">
        <f t="shared" si="15"/>
        <v>1</v>
      </c>
      <c r="AP32" s="3">
        <f t="shared" si="16"/>
        <v>0</v>
      </c>
      <c r="AQ32" s="3">
        <f t="shared" si="17"/>
        <v>0</v>
      </c>
      <c r="AR32" s="3">
        <f t="shared" si="18"/>
        <v>0</v>
      </c>
      <c r="AS32" s="3">
        <f t="shared" si="19"/>
        <v>1</v>
      </c>
      <c r="AT32" s="3">
        <f t="shared" si="20"/>
        <v>0</v>
      </c>
      <c r="AU32" s="3">
        <f t="shared" si="21"/>
        <v>1</v>
      </c>
      <c r="AW32" s="3" t="e">
        <f t="shared" si="22"/>
        <v>#N/A</v>
      </c>
      <c r="AX32" s="3">
        <f t="shared" si="23"/>
        <v>1</v>
      </c>
    </row>
    <row r="33" spans="1:50" x14ac:dyDescent="0.25">
      <c r="A33" s="8" t="s">
        <v>78</v>
      </c>
      <c r="B33" s="4">
        <f t="shared" si="0"/>
        <v>8</v>
      </c>
      <c r="C33" s="5">
        <f t="shared" si="1"/>
        <v>0</v>
      </c>
      <c r="D33" s="28" t="s">
        <v>296</v>
      </c>
      <c r="E33" s="4" t="s">
        <v>309</v>
      </c>
      <c r="F33" s="4" t="s">
        <v>310</v>
      </c>
      <c r="G33" s="4" t="s">
        <v>317</v>
      </c>
      <c r="H33" s="4" t="s">
        <v>311</v>
      </c>
      <c r="I33" s="4" t="s">
        <v>318</v>
      </c>
      <c r="J33" s="4" t="s">
        <v>298</v>
      </c>
      <c r="K33" s="4" t="s">
        <v>299</v>
      </c>
      <c r="L33" s="4" t="s">
        <v>177</v>
      </c>
      <c r="M33" s="4" t="s">
        <v>312</v>
      </c>
      <c r="N33" s="4" t="s">
        <v>302</v>
      </c>
      <c r="O33" s="4" t="s">
        <v>303</v>
      </c>
      <c r="P33" s="4" t="s">
        <v>313</v>
      </c>
      <c r="Q33" s="4" t="s">
        <v>305</v>
      </c>
      <c r="R33" s="4" t="s">
        <v>314</v>
      </c>
      <c r="S33" s="4" t="s">
        <v>170</v>
      </c>
      <c r="T33" s="4" t="s">
        <v>306</v>
      </c>
      <c r="U33" s="4" t="s">
        <v>316</v>
      </c>
      <c r="V33" s="4" t="s">
        <v>307</v>
      </c>
      <c r="W33" s="4" t="s">
        <v>168</v>
      </c>
      <c r="Y33" s="40" t="s">
        <v>303</v>
      </c>
      <c r="Z33" s="40" t="s">
        <v>299</v>
      </c>
      <c r="AB33" s="3">
        <f t="shared" si="2"/>
        <v>0</v>
      </c>
      <c r="AC33" s="3">
        <f t="shared" si="3"/>
        <v>0</v>
      </c>
      <c r="AD33" s="3">
        <f t="shared" si="4"/>
        <v>0</v>
      </c>
      <c r="AE33" s="3">
        <f t="shared" si="5"/>
        <v>1</v>
      </c>
      <c r="AF33" s="3">
        <f t="shared" si="6"/>
        <v>0</v>
      </c>
      <c r="AG33" s="3">
        <f t="shared" si="7"/>
        <v>1</v>
      </c>
      <c r="AH33" s="3">
        <f t="shared" si="8"/>
        <v>1</v>
      </c>
      <c r="AI33" s="3">
        <f t="shared" si="9"/>
        <v>0</v>
      </c>
      <c r="AJ33" s="3">
        <f t="shared" si="10"/>
        <v>0</v>
      </c>
      <c r="AK33" s="3">
        <f t="shared" si="11"/>
        <v>1</v>
      </c>
      <c r="AL33" s="3">
        <f t="shared" si="12"/>
        <v>0</v>
      </c>
      <c r="AM33" s="3">
        <f t="shared" si="13"/>
        <v>0</v>
      </c>
      <c r="AN33" s="3">
        <f t="shared" si="14"/>
        <v>1</v>
      </c>
      <c r="AO33" s="3">
        <f t="shared" si="15"/>
        <v>1</v>
      </c>
      <c r="AP33" s="3">
        <f t="shared" si="16"/>
        <v>0</v>
      </c>
      <c r="AQ33" s="3">
        <f t="shared" si="17"/>
        <v>0</v>
      </c>
      <c r="AR33" s="3">
        <f t="shared" si="18"/>
        <v>0</v>
      </c>
      <c r="AS33" s="3">
        <f t="shared" si="19"/>
        <v>1</v>
      </c>
      <c r="AT33" s="3">
        <f t="shared" si="20"/>
        <v>0</v>
      </c>
      <c r="AU33" s="3">
        <f t="shared" si="21"/>
        <v>1</v>
      </c>
      <c r="AW33" s="3" t="e">
        <f t="shared" si="22"/>
        <v>#N/A</v>
      </c>
      <c r="AX33" s="3" t="e">
        <f t="shared" si="23"/>
        <v>#N/A</v>
      </c>
    </row>
    <row r="34" spans="1:50" x14ac:dyDescent="0.25">
      <c r="A34" s="8" t="s">
        <v>68</v>
      </c>
      <c r="B34" s="4">
        <f t="shared" si="0"/>
        <v>12</v>
      </c>
      <c r="C34" s="5">
        <f t="shared" si="1"/>
        <v>1</v>
      </c>
      <c r="D34" s="28" t="s">
        <v>296</v>
      </c>
      <c r="E34" s="4" t="s">
        <v>309</v>
      </c>
      <c r="F34" s="4" t="s">
        <v>310</v>
      </c>
      <c r="G34" s="4" t="s">
        <v>317</v>
      </c>
      <c r="H34" s="4" t="s">
        <v>311</v>
      </c>
      <c r="I34" s="4" t="s">
        <v>318</v>
      </c>
      <c r="J34" s="4" t="s">
        <v>298</v>
      </c>
      <c r="K34" s="4" t="s">
        <v>299</v>
      </c>
      <c r="L34" s="4" t="s">
        <v>300</v>
      </c>
      <c r="M34" s="4" t="s">
        <v>312</v>
      </c>
      <c r="N34" s="4" t="s">
        <v>302</v>
      </c>
      <c r="O34" s="4" t="s">
        <v>124</v>
      </c>
      <c r="P34" s="4" t="s">
        <v>313</v>
      </c>
      <c r="Q34" s="4" t="s">
        <v>305</v>
      </c>
      <c r="R34" s="4" t="s">
        <v>314</v>
      </c>
      <c r="S34" s="4" t="s">
        <v>315</v>
      </c>
      <c r="T34" s="4" t="s">
        <v>292</v>
      </c>
      <c r="U34" s="4" t="s">
        <v>316</v>
      </c>
      <c r="V34" s="4" t="s">
        <v>307</v>
      </c>
      <c r="W34" s="4" t="s">
        <v>168</v>
      </c>
      <c r="Y34" s="40" t="s">
        <v>302</v>
      </c>
      <c r="Z34" s="4" t="s">
        <v>316</v>
      </c>
      <c r="AB34" s="3">
        <f t="shared" si="2"/>
        <v>0</v>
      </c>
      <c r="AC34" s="3">
        <f t="shared" si="3"/>
        <v>0</v>
      </c>
      <c r="AD34" s="3">
        <f t="shared" si="4"/>
        <v>0</v>
      </c>
      <c r="AE34" s="3">
        <f t="shared" si="5"/>
        <v>1</v>
      </c>
      <c r="AF34" s="3">
        <f t="shared" si="6"/>
        <v>0</v>
      </c>
      <c r="AG34" s="3">
        <f t="shared" si="7"/>
        <v>1</v>
      </c>
      <c r="AH34" s="3">
        <f t="shared" si="8"/>
        <v>1</v>
      </c>
      <c r="AI34" s="3">
        <f t="shared" si="9"/>
        <v>0</v>
      </c>
      <c r="AJ34" s="3">
        <f t="shared" si="10"/>
        <v>1</v>
      </c>
      <c r="AK34" s="3">
        <f t="shared" si="11"/>
        <v>1</v>
      </c>
      <c r="AL34" s="3">
        <f t="shared" si="12"/>
        <v>0</v>
      </c>
      <c r="AM34" s="3">
        <f t="shared" si="13"/>
        <v>1</v>
      </c>
      <c r="AN34" s="3">
        <f t="shared" si="14"/>
        <v>1</v>
      </c>
      <c r="AO34" s="3">
        <f t="shared" si="15"/>
        <v>1</v>
      </c>
      <c r="AP34" s="3">
        <f t="shared" si="16"/>
        <v>0</v>
      </c>
      <c r="AQ34" s="3">
        <f t="shared" si="17"/>
        <v>1</v>
      </c>
      <c r="AR34" s="3">
        <f t="shared" si="18"/>
        <v>1</v>
      </c>
      <c r="AS34" s="3">
        <f t="shared" si="19"/>
        <v>1</v>
      </c>
      <c r="AT34" s="3">
        <f t="shared" si="20"/>
        <v>0</v>
      </c>
      <c r="AU34" s="3">
        <f t="shared" si="21"/>
        <v>1</v>
      </c>
      <c r="AW34" s="3" t="e">
        <f t="shared" si="22"/>
        <v>#N/A</v>
      </c>
      <c r="AX34" s="3">
        <f t="shared" si="23"/>
        <v>1</v>
      </c>
    </row>
    <row r="35" spans="1:50" x14ac:dyDescent="0.25">
      <c r="A35" s="8" t="s">
        <v>57</v>
      </c>
      <c r="B35" s="4">
        <f t="shared" si="0"/>
        <v>11</v>
      </c>
      <c r="C35" s="5">
        <f t="shared" si="1"/>
        <v>1</v>
      </c>
      <c r="D35" s="28" t="s">
        <v>296</v>
      </c>
      <c r="E35" s="4" t="s">
        <v>272</v>
      </c>
      <c r="F35" s="4" t="s">
        <v>310</v>
      </c>
      <c r="G35" s="4" t="s">
        <v>297</v>
      </c>
      <c r="H35" s="4" t="s">
        <v>241</v>
      </c>
      <c r="I35" s="4" t="s">
        <v>318</v>
      </c>
      <c r="J35" s="4" t="s">
        <v>298</v>
      </c>
      <c r="K35" s="4" t="s">
        <v>299</v>
      </c>
      <c r="L35" s="4" t="s">
        <v>300</v>
      </c>
      <c r="M35" s="4" t="s">
        <v>312</v>
      </c>
      <c r="N35" s="4" t="s">
        <v>125</v>
      </c>
      <c r="O35" s="4" t="s">
        <v>124</v>
      </c>
      <c r="P35" s="4" t="s">
        <v>313</v>
      </c>
      <c r="Q35" s="4" t="s">
        <v>305</v>
      </c>
      <c r="R35" s="4" t="s">
        <v>314</v>
      </c>
      <c r="S35" s="4" t="s">
        <v>170</v>
      </c>
      <c r="T35" s="4" t="s">
        <v>306</v>
      </c>
      <c r="U35" s="4" t="s">
        <v>162</v>
      </c>
      <c r="V35" s="4" t="s">
        <v>307</v>
      </c>
      <c r="W35" s="4" t="s">
        <v>168</v>
      </c>
      <c r="Y35" s="40" t="s">
        <v>307</v>
      </c>
      <c r="Z35" s="4" t="s">
        <v>313</v>
      </c>
      <c r="AB35" s="3">
        <f t="shared" si="2"/>
        <v>0</v>
      </c>
      <c r="AC35" s="3">
        <f t="shared" si="3"/>
        <v>1</v>
      </c>
      <c r="AD35" s="3">
        <f t="shared" si="4"/>
        <v>0</v>
      </c>
      <c r="AE35" s="3">
        <f t="shared" si="5"/>
        <v>0</v>
      </c>
      <c r="AF35" s="3">
        <f t="shared" si="6"/>
        <v>1</v>
      </c>
      <c r="AG35" s="3">
        <f t="shared" si="7"/>
        <v>1</v>
      </c>
      <c r="AH35" s="3">
        <f t="shared" si="8"/>
        <v>1</v>
      </c>
      <c r="AI35" s="3">
        <f t="shared" si="9"/>
        <v>0</v>
      </c>
      <c r="AJ35" s="3">
        <f t="shared" si="10"/>
        <v>1</v>
      </c>
      <c r="AK35" s="3">
        <f t="shared" si="11"/>
        <v>1</v>
      </c>
      <c r="AL35" s="3">
        <f t="shared" si="12"/>
        <v>1</v>
      </c>
      <c r="AM35" s="3">
        <f t="shared" si="13"/>
        <v>1</v>
      </c>
      <c r="AN35" s="3">
        <f t="shared" si="14"/>
        <v>1</v>
      </c>
      <c r="AO35" s="3">
        <f t="shared" si="15"/>
        <v>1</v>
      </c>
      <c r="AP35" s="3">
        <f t="shared" si="16"/>
        <v>0</v>
      </c>
      <c r="AQ35" s="3">
        <f t="shared" si="17"/>
        <v>0</v>
      </c>
      <c r="AR35" s="3">
        <f t="shared" si="18"/>
        <v>0</v>
      </c>
      <c r="AS35" s="3">
        <f t="shared" si="19"/>
        <v>0</v>
      </c>
      <c r="AT35" s="3">
        <f t="shared" si="20"/>
        <v>0</v>
      </c>
      <c r="AU35" s="3">
        <f t="shared" si="21"/>
        <v>1</v>
      </c>
      <c r="AW35" s="3" t="e">
        <f t="shared" si="22"/>
        <v>#N/A</v>
      </c>
      <c r="AX35" s="3">
        <f t="shared" si="23"/>
        <v>1</v>
      </c>
    </row>
    <row r="36" spans="1:50" x14ac:dyDescent="0.25">
      <c r="A36" s="8" t="s">
        <v>88</v>
      </c>
      <c r="B36" s="4">
        <f t="shared" si="0"/>
        <v>7</v>
      </c>
      <c r="C36" s="5">
        <f t="shared" si="1"/>
        <v>0</v>
      </c>
      <c r="D36" s="28" t="s">
        <v>296</v>
      </c>
      <c r="E36" s="4" t="s">
        <v>309</v>
      </c>
      <c r="F36" s="4" t="s">
        <v>310</v>
      </c>
      <c r="G36" s="4" t="s">
        <v>297</v>
      </c>
      <c r="H36" s="4" t="s">
        <v>311</v>
      </c>
      <c r="I36" s="4" t="s">
        <v>137</v>
      </c>
      <c r="J36" s="4" t="s">
        <v>298</v>
      </c>
      <c r="K36" s="4" t="s">
        <v>299</v>
      </c>
      <c r="L36" s="4" t="s">
        <v>300</v>
      </c>
      <c r="M36" s="4" t="s">
        <v>312</v>
      </c>
      <c r="N36" s="4" t="s">
        <v>302</v>
      </c>
      <c r="O36" s="4" t="s">
        <v>303</v>
      </c>
      <c r="P36" s="4" t="s">
        <v>313</v>
      </c>
      <c r="Q36" s="4" t="s">
        <v>305</v>
      </c>
      <c r="R36" s="4" t="s">
        <v>314</v>
      </c>
      <c r="S36" s="4" t="s">
        <v>170</v>
      </c>
      <c r="T36" s="4" t="s">
        <v>306</v>
      </c>
      <c r="U36" s="4" t="s">
        <v>316</v>
      </c>
      <c r="V36" s="4" t="s">
        <v>307</v>
      </c>
      <c r="W36" s="4" t="s">
        <v>168</v>
      </c>
      <c r="Y36" s="40" t="s">
        <v>314</v>
      </c>
      <c r="Z36" s="40" t="s">
        <v>303</v>
      </c>
      <c r="AB36" s="3">
        <f t="shared" si="2"/>
        <v>0</v>
      </c>
      <c r="AC36" s="3">
        <f t="shared" si="3"/>
        <v>0</v>
      </c>
      <c r="AD36" s="3">
        <f t="shared" si="4"/>
        <v>0</v>
      </c>
      <c r="AE36" s="3">
        <f t="shared" si="5"/>
        <v>0</v>
      </c>
      <c r="AF36" s="3">
        <f t="shared" si="6"/>
        <v>0</v>
      </c>
      <c r="AG36" s="3">
        <f t="shared" si="7"/>
        <v>0</v>
      </c>
      <c r="AH36" s="3">
        <f t="shared" si="8"/>
        <v>1</v>
      </c>
      <c r="AI36" s="3">
        <f t="shared" si="9"/>
        <v>0</v>
      </c>
      <c r="AJ36" s="3">
        <f t="shared" si="10"/>
        <v>1</v>
      </c>
      <c r="AK36" s="3">
        <f t="shared" si="11"/>
        <v>1</v>
      </c>
      <c r="AL36" s="3">
        <f t="shared" si="12"/>
        <v>0</v>
      </c>
      <c r="AM36" s="3">
        <f t="shared" si="13"/>
        <v>0</v>
      </c>
      <c r="AN36" s="3">
        <f t="shared" si="14"/>
        <v>1</v>
      </c>
      <c r="AO36" s="3">
        <f t="shared" si="15"/>
        <v>1</v>
      </c>
      <c r="AP36" s="3">
        <f t="shared" si="16"/>
        <v>0</v>
      </c>
      <c r="AQ36" s="3">
        <f t="shared" si="17"/>
        <v>0</v>
      </c>
      <c r="AR36" s="3">
        <f t="shared" si="18"/>
        <v>0</v>
      </c>
      <c r="AS36" s="3">
        <f t="shared" si="19"/>
        <v>1</v>
      </c>
      <c r="AT36" s="3">
        <f t="shared" si="20"/>
        <v>0</v>
      </c>
      <c r="AU36" s="3">
        <f t="shared" si="21"/>
        <v>1</v>
      </c>
      <c r="AW36" s="3" t="e">
        <f t="shared" si="22"/>
        <v>#N/A</v>
      </c>
      <c r="AX36" s="3" t="e">
        <f t="shared" si="23"/>
        <v>#N/A</v>
      </c>
    </row>
    <row r="37" spans="1:50" x14ac:dyDescent="0.25">
      <c r="A37" s="8" t="s">
        <v>97</v>
      </c>
      <c r="B37" s="45">
        <v>5</v>
      </c>
      <c r="C37" s="5">
        <f t="shared" si="1"/>
        <v>0</v>
      </c>
      <c r="D37" s="28" t="s">
        <v>139</v>
      </c>
      <c r="E37" s="4" t="s">
        <v>139</v>
      </c>
      <c r="F37" s="4" t="s">
        <v>139</v>
      </c>
      <c r="G37" s="4" t="s">
        <v>139</v>
      </c>
      <c r="H37" s="4" t="s">
        <v>139</v>
      </c>
      <c r="I37" s="4" t="s">
        <v>139</v>
      </c>
      <c r="J37" s="4" t="s">
        <v>139</v>
      </c>
      <c r="K37" s="4" t="s">
        <v>139</v>
      </c>
      <c r="L37" s="4" t="s">
        <v>139</v>
      </c>
      <c r="M37" s="4" t="s">
        <v>139</v>
      </c>
      <c r="N37" s="4" t="s">
        <v>139</v>
      </c>
      <c r="O37" s="4" t="s">
        <v>139</v>
      </c>
      <c r="P37" s="4" t="s">
        <v>139</v>
      </c>
      <c r="Q37" s="4" t="s">
        <v>139</v>
      </c>
      <c r="R37" s="4" t="s">
        <v>139</v>
      </c>
      <c r="S37" s="4" t="s">
        <v>139</v>
      </c>
      <c r="T37" s="4" t="s">
        <v>139</v>
      </c>
      <c r="U37" s="4" t="s">
        <v>139</v>
      </c>
      <c r="V37" s="4" t="s">
        <v>139</v>
      </c>
      <c r="W37" s="4" t="s">
        <v>139</v>
      </c>
      <c r="Y37" s="40" t="s">
        <v>139</v>
      </c>
      <c r="Z37" s="40" t="s">
        <v>139</v>
      </c>
      <c r="AB37" s="3">
        <f t="shared" si="2"/>
        <v>0</v>
      </c>
      <c r="AC37" s="3">
        <f t="shared" si="3"/>
        <v>0</v>
      </c>
      <c r="AD37" s="3">
        <f t="shared" si="4"/>
        <v>0</v>
      </c>
      <c r="AE37" s="3">
        <f t="shared" si="5"/>
        <v>0</v>
      </c>
      <c r="AF37" s="3">
        <f t="shared" si="6"/>
        <v>0</v>
      </c>
      <c r="AG37" s="3">
        <f t="shared" si="7"/>
        <v>0</v>
      </c>
      <c r="AH37" s="3">
        <f t="shared" si="8"/>
        <v>0</v>
      </c>
      <c r="AI37" s="3">
        <f t="shared" si="9"/>
        <v>0</v>
      </c>
      <c r="AJ37" s="3">
        <f t="shared" si="10"/>
        <v>0</v>
      </c>
      <c r="AK37" s="3">
        <f t="shared" si="11"/>
        <v>0</v>
      </c>
      <c r="AL37" s="3">
        <f t="shared" si="12"/>
        <v>0</v>
      </c>
      <c r="AM37" s="3">
        <f t="shared" si="13"/>
        <v>0</v>
      </c>
      <c r="AN37" s="3">
        <f t="shared" si="14"/>
        <v>0</v>
      </c>
      <c r="AO37" s="3">
        <f t="shared" si="15"/>
        <v>0</v>
      </c>
      <c r="AP37" s="3">
        <f t="shared" si="16"/>
        <v>0</v>
      </c>
      <c r="AQ37" s="3">
        <f t="shared" si="17"/>
        <v>0</v>
      </c>
      <c r="AR37" s="3">
        <f t="shared" si="18"/>
        <v>0</v>
      </c>
      <c r="AS37" s="3">
        <f t="shared" si="19"/>
        <v>0</v>
      </c>
      <c r="AT37" s="3">
        <f t="shared" si="20"/>
        <v>0</v>
      </c>
      <c r="AU37" s="3">
        <f t="shared" si="21"/>
        <v>0</v>
      </c>
      <c r="AW37" s="3" t="e">
        <f t="shared" si="22"/>
        <v>#N/A</v>
      </c>
      <c r="AX37" s="3" t="e">
        <f t="shared" si="23"/>
        <v>#N/A</v>
      </c>
    </row>
    <row r="38" spans="1:50" x14ac:dyDescent="0.25">
      <c r="A38" s="8" t="s">
        <v>138</v>
      </c>
      <c r="B38" s="4">
        <f t="shared" si="0"/>
        <v>8</v>
      </c>
      <c r="C38" s="5">
        <f t="shared" si="1"/>
        <v>1</v>
      </c>
      <c r="D38" s="28" t="s">
        <v>296</v>
      </c>
      <c r="E38" s="4" t="s">
        <v>272</v>
      </c>
      <c r="F38" s="4" t="s">
        <v>310</v>
      </c>
      <c r="G38" s="4" t="s">
        <v>297</v>
      </c>
      <c r="H38" s="4" t="s">
        <v>311</v>
      </c>
      <c r="I38" s="4" t="s">
        <v>137</v>
      </c>
      <c r="J38" s="4" t="s">
        <v>298</v>
      </c>
      <c r="K38" s="4" t="s">
        <v>299</v>
      </c>
      <c r="L38" s="4" t="s">
        <v>177</v>
      </c>
      <c r="M38" s="4" t="s">
        <v>312</v>
      </c>
      <c r="N38" s="4" t="s">
        <v>125</v>
      </c>
      <c r="O38" s="4" t="s">
        <v>303</v>
      </c>
      <c r="P38" s="4" t="s">
        <v>313</v>
      </c>
      <c r="Q38" s="4" t="s">
        <v>305</v>
      </c>
      <c r="R38" s="4" t="s">
        <v>314</v>
      </c>
      <c r="S38" s="4" t="s">
        <v>315</v>
      </c>
      <c r="T38" s="4" t="s">
        <v>306</v>
      </c>
      <c r="U38" s="4" t="s">
        <v>162</v>
      </c>
      <c r="V38" s="4" t="s">
        <v>307</v>
      </c>
      <c r="W38" s="4" t="s">
        <v>168</v>
      </c>
      <c r="Y38" s="4" t="s">
        <v>168</v>
      </c>
      <c r="Z38" s="40" t="s">
        <v>307</v>
      </c>
      <c r="AB38" s="3">
        <f t="shared" si="2"/>
        <v>0</v>
      </c>
      <c r="AC38" s="3">
        <f t="shared" si="3"/>
        <v>1</v>
      </c>
      <c r="AD38" s="3">
        <f t="shared" si="4"/>
        <v>0</v>
      </c>
      <c r="AE38" s="3">
        <f t="shared" si="5"/>
        <v>0</v>
      </c>
      <c r="AF38" s="3">
        <f t="shared" si="6"/>
        <v>0</v>
      </c>
      <c r="AG38" s="3">
        <f t="shared" si="7"/>
        <v>0</v>
      </c>
      <c r="AH38" s="3">
        <f t="shared" si="8"/>
        <v>1</v>
      </c>
      <c r="AI38" s="3">
        <f t="shared" si="9"/>
        <v>0</v>
      </c>
      <c r="AJ38" s="3">
        <f t="shared" si="10"/>
        <v>0</v>
      </c>
      <c r="AK38" s="3">
        <f t="shared" si="11"/>
        <v>1</v>
      </c>
      <c r="AL38" s="3">
        <f t="shared" si="12"/>
        <v>1</v>
      </c>
      <c r="AM38" s="3">
        <f t="shared" si="13"/>
        <v>0</v>
      </c>
      <c r="AN38" s="3">
        <f t="shared" si="14"/>
        <v>1</v>
      </c>
      <c r="AO38" s="3">
        <f t="shared" si="15"/>
        <v>1</v>
      </c>
      <c r="AP38" s="3">
        <f t="shared" si="16"/>
        <v>0</v>
      </c>
      <c r="AQ38" s="3">
        <f t="shared" si="17"/>
        <v>1</v>
      </c>
      <c r="AR38" s="3">
        <f t="shared" si="18"/>
        <v>0</v>
      </c>
      <c r="AS38" s="3">
        <f t="shared" si="19"/>
        <v>0</v>
      </c>
      <c r="AT38" s="3">
        <f t="shared" si="20"/>
        <v>0</v>
      </c>
      <c r="AU38" s="3">
        <f t="shared" si="21"/>
        <v>1</v>
      </c>
      <c r="AW38" s="3">
        <f t="shared" si="22"/>
        <v>1</v>
      </c>
      <c r="AX38" s="3" t="e">
        <f t="shared" si="23"/>
        <v>#N/A</v>
      </c>
    </row>
    <row r="39" spans="1:50" x14ac:dyDescent="0.25">
      <c r="A39" s="8" t="s">
        <v>59</v>
      </c>
      <c r="B39" s="4">
        <f t="shared" si="0"/>
        <v>6</v>
      </c>
      <c r="C39" s="5">
        <f t="shared" si="1"/>
        <v>1</v>
      </c>
      <c r="D39" s="28" t="s">
        <v>296</v>
      </c>
      <c r="E39" s="4" t="s">
        <v>309</v>
      </c>
      <c r="F39" s="4" t="s">
        <v>310</v>
      </c>
      <c r="G39" s="4" t="s">
        <v>297</v>
      </c>
      <c r="H39" s="4" t="s">
        <v>311</v>
      </c>
      <c r="I39" s="4" t="s">
        <v>318</v>
      </c>
      <c r="J39" s="4" t="s">
        <v>298</v>
      </c>
      <c r="K39" s="4" t="s">
        <v>299</v>
      </c>
      <c r="L39" s="4" t="s">
        <v>300</v>
      </c>
      <c r="M39" s="4" t="s">
        <v>312</v>
      </c>
      <c r="N39" s="4" t="s">
        <v>302</v>
      </c>
      <c r="O39" s="4" t="s">
        <v>303</v>
      </c>
      <c r="P39" s="4" t="s">
        <v>313</v>
      </c>
      <c r="Q39" s="4" t="s">
        <v>320</v>
      </c>
      <c r="R39" s="4" t="s">
        <v>314</v>
      </c>
      <c r="S39" s="4" t="s">
        <v>170</v>
      </c>
      <c r="T39" s="4" t="s">
        <v>306</v>
      </c>
      <c r="U39" s="4" t="s">
        <v>316</v>
      </c>
      <c r="V39" s="4" t="s">
        <v>307</v>
      </c>
      <c r="W39" s="4" t="s">
        <v>308</v>
      </c>
      <c r="Y39" s="40" t="s">
        <v>303</v>
      </c>
      <c r="Z39" s="4" t="s">
        <v>313</v>
      </c>
      <c r="AB39" s="3">
        <f t="shared" si="2"/>
        <v>0</v>
      </c>
      <c r="AC39" s="3">
        <f t="shared" si="3"/>
        <v>0</v>
      </c>
      <c r="AD39" s="3">
        <f t="shared" si="4"/>
        <v>0</v>
      </c>
      <c r="AE39" s="3">
        <f t="shared" si="5"/>
        <v>0</v>
      </c>
      <c r="AF39" s="3">
        <f t="shared" si="6"/>
        <v>0</v>
      </c>
      <c r="AG39" s="3">
        <f t="shared" si="7"/>
        <v>1</v>
      </c>
      <c r="AH39" s="3">
        <f t="shared" si="8"/>
        <v>1</v>
      </c>
      <c r="AI39" s="3">
        <f t="shared" si="9"/>
        <v>0</v>
      </c>
      <c r="AJ39" s="3">
        <f t="shared" si="10"/>
        <v>1</v>
      </c>
      <c r="AK39" s="3">
        <f t="shared" si="11"/>
        <v>1</v>
      </c>
      <c r="AL39" s="3">
        <f t="shared" si="12"/>
        <v>0</v>
      </c>
      <c r="AM39" s="3">
        <f t="shared" si="13"/>
        <v>0</v>
      </c>
      <c r="AN39" s="3">
        <f t="shared" si="14"/>
        <v>1</v>
      </c>
      <c r="AO39" s="3">
        <f t="shared" si="15"/>
        <v>0</v>
      </c>
      <c r="AP39" s="3">
        <f t="shared" si="16"/>
        <v>0</v>
      </c>
      <c r="AQ39" s="3">
        <f t="shared" si="17"/>
        <v>0</v>
      </c>
      <c r="AR39" s="3">
        <f t="shared" si="18"/>
        <v>0</v>
      </c>
      <c r="AS39" s="3">
        <f t="shared" si="19"/>
        <v>1</v>
      </c>
      <c r="AT39" s="3">
        <f t="shared" si="20"/>
        <v>0</v>
      </c>
      <c r="AU39" s="3">
        <f t="shared" si="21"/>
        <v>0</v>
      </c>
      <c r="AW39" s="3" t="e">
        <f t="shared" si="22"/>
        <v>#N/A</v>
      </c>
      <c r="AX39" s="3">
        <f t="shared" si="23"/>
        <v>1</v>
      </c>
    </row>
    <row r="40" spans="1:50" x14ac:dyDescent="0.25">
      <c r="A40" s="8" t="s">
        <v>77</v>
      </c>
      <c r="B40" s="4">
        <f t="shared" si="0"/>
        <v>11</v>
      </c>
      <c r="C40" s="5">
        <f t="shared" si="1"/>
        <v>0</v>
      </c>
      <c r="D40" s="28" t="s">
        <v>165</v>
      </c>
      <c r="E40" s="4" t="s">
        <v>309</v>
      </c>
      <c r="F40" s="4" t="s">
        <v>204</v>
      </c>
      <c r="G40" s="4" t="s">
        <v>297</v>
      </c>
      <c r="H40" s="4" t="s">
        <v>241</v>
      </c>
      <c r="I40" s="4" t="s">
        <v>318</v>
      </c>
      <c r="J40" s="4" t="s">
        <v>298</v>
      </c>
      <c r="K40" s="4" t="s">
        <v>299</v>
      </c>
      <c r="L40" s="4" t="s">
        <v>300</v>
      </c>
      <c r="M40" s="4" t="s">
        <v>312</v>
      </c>
      <c r="N40" s="4" t="s">
        <v>125</v>
      </c>
      <c r="O40" s="4" t="s">
        <v>303</v>
      </c>
      <c r="P40" s="4" t="s">
        <v>313</v>
      </c>
      <c r="Q40" s="4" t="s">
        <v>305</v>
      </c>
      <c r="R40" s="4" t="s">
        <v>314</v>
      </c>
      <c r="S40" s="4" t="s">
        <v>170</v>
      </c>
      <c r="T40" s="4" t="s">
        <v>306</v>
      </c>
      <c r="U40" s="4" t="s">
        <v>316</v>
      </c>
      <c r="V40" s="4" t="s">
        <v>307</v>
      </c>
      <c r="W40" s="4" t="s">
        <v>308</v>
      </c>
      <c r="Y40" s="40" t="s">
        <v>303</v>
      </c>
      <c r="Z40" s="40" t="s">
        <v>307</v>
      </c>
      <c r="AB40" s="3">
        <f t="shared" si="2"/>
        <v>1</v>
      </c>
      <c r="AC40" s="3">
        <f t="shared" si="3"/>
        <v>0</v>
      </c>
      <c r="AD40" s="3">
        <f t="shared" si="4"/>
        <v>1</v>
      </c>
      <c r="AE40" s="3">
        <f t="shared" si="5"/>
        <v>0</v>
      </c>
      <c r="AF40" s="3">
        <f t="shared" si="6"/>
        <v>1</v>
      </c>
      <c r="AG40" s="3">
        <f t="shared" si="7"/>
        <v>1</v>
      </c>
      <c r="AH40" s="3">
        <f t="shared" si="8"/>
        <v>1</v>
      </c>
      <c r="AI40" s="3">
        <f t="shared" si="9"/>
        <v>0</v>
      </c>
      <c r="AJ40" s="3">
        <f t="shared" si="10"/>
        <v>1</v>
      </c>
      <c r="AK40" s="3">
        <f t="shared" si="11"/>
        <v>1</v>
      </c>
      <c r="AL40" s="3">
        <f t="shared" si="12"/>
        <v>1</v>
      </c>
      <c r="AM40" s="3">
        <f t="shared" si="13"/>
        <v>0</v>
      </c>
      <c r="AN40" s="3">
        <f t="shared" si="14"/>
        <v>1</v>
      </c>
      <c r="AO40" s="3">
        <f t="shared" si="15"/>
        <v>1</v>
      </c>
      <c r="AP40" s="3">
        <f t="shared" si="16"/>
        <v>0</v>
      </c>
      <c r="AQ40" s="3">
        <f t="shared" si="17"/>
        <v>0</v>
      </c>
      <c r="AR40" s="3">
        <f t="shared" si="18"/>
        <v>0</v>
      </c>
      <c r="AS40" s="3">
        <f t="shared" si="19"/>
        <v>1</v>
      </c>
      <c r="AT40" s="3">
        <f t="shared" si="20"/>
        <v>0</v>
      </c>
      <c r="AU40" s="3">
        <f t="shared" si="21"/>
        <v>0</v>
      </c>
      <c r="AW40" s="3" t="e">
        <f t="shared" si="22"/>
        <v>#N/A</v>
      </c>
      <c r="AX40" s="3" t="e">
        <f t="shared" si="23"/>
        <v>#N/A</v>
      </c>
    </row>
    <row r="41" spans="1:50" ht="15.75" thickBot="1" x14ac:dyDescent="0.3">
      <c r="A41" s="29" t="s">
        <v>55</v>
      </c>
      <c r="B41" s="6">
        <f t="shared" si="0"/>
        <v>7</v>
      </c>
      <c r="C41" s="7">
        <f t="shared" si="1"/>
        <v>0</v>
      </c>
      <c r="D41" s="28" t="str">
        <f>IF(D51&gt;0.5, D47, D48)</f>
        <v>TCU (-17)</v>
      </c>
      <c r="E41" s="4" t="str">
        <f t="shared" ref="E41:W41" si="24">IF(E51&gt;0.5, E47, E48)</f>
        <v>ORE (-24)</v>
      </c>
      <c r="F41" s="4" t="str">
        <f t="shared" si="24"/>
        <v>PSU (-27.5)</v>
      </c>
      <c r="G41" s="4" t="str">
        <f t="shared" si="24"/>
        <v>MIZ</v>
      </c>
      <c r="H41" s="4" t="str">
        <f t="shared" si="24"/>
        <v>LOU (-7)</v>
      </c>
      <c r="I41" s="4" t="str">
        <f t="shared" si="24"/>
        <v>UVA (-3)</v>
      </c>
      <c r="J41" s="4" t="str">
        <f t="shared" si="24"/>
        <v>OSU (-20.5)</v>
      </c>
      <c r="K41" s="4" t="str">
        <f t="shared" si="24"/>
        <v>UGA (-24)</v>
      </c>
      <c r="L41" s="4" t="str">
        <f t="shared" si="24"/>
        <v>MISS (-9)</v>
      </c>
      <c r="M41" s="4" t="str">
        <f t="shared" si="24"/>
        <v>IU (-13.5)</v>
      </c>
      <c r="N41" s="4" t="str">
        <f t="shared" si="24"/>
        <v>OKST (-4)</v>
      </c>
      <c r="O41" s="4" t="str">
        <f t="shared" si="24"/>
        <v>ALA (-23)</v>
      </c>
      <c r="P41" s="4" t="str">
        <f t="shared" si="24"/>
        <v>CLEM (-14.5)</v>
      </c>
      <c r="Q41" s="4" t="str">
        <f t="shared" si="24"/>
        <v>BOIS (-26)</v>
      </c>
      <c r="R41" s="4" t="str">
        <f t="shared" si="24"/>
        <v>TENN (-14)</v>
      </c>
      <c r="S41" s="4" t="str">
        <f t="shared" si="24"/>
        <v>MICH</v>
      </c>
      <c r="T41" s="4" t="str">
        <f t="shared" si="24"/>
        <v>USC (-8)</v>
      </c>
      <c r="U41" s="4" t="str">
        <f t="shared" si="24"/>
        <v>ISU (-12)</v>
      </c>
      <c r="V41" s="4" t="str">
        <f t="shared" si="24"/>
        <v>MIA (-12.5)</v>
      </c>
      <c r="W41" s="4" t="str">
        <f t="shared" si="24"/>
        <v>ZONA (-6)</v>
      </c>
      <c r="Y41" s="40" t="s">
        <v>303</v>
      </c>
      <c r="Z41" s="40" t="s">
        <v>307</v>
      </c>
      <c r="AB41" s="3">
        <f t="shared" si="2"/>
        <v>0</v>
      </c>
      <c r="AC41" s="3">
        <f t="shared" si="3"/>
        <v>0</v>
      </c>
      <c r="AD41" s="3">
        <f t="shared" si="4"/>
        <v>0</v>
      </c>
      <c r="AE41" s="3">
        <f t="shared" si="5"/>
        <v>0</v>
      </c>
      <c r="AF41" s="3">
        <f t="shared" si="6"/>
        <v>0</v>
      </c>
      <c r="AG41" s="3">
        <f t="shared" si="7"/>
        <v>1</v>
      </c>
      <c r="AH41" s="3">
        <f t="shared" si="8"/>
        <v>1</v>
      </c>
      <c r="AI41" s="3">
        <f t="shared" si="9"/>
        <v>0</v>
      </c>
      <c r="AJ41" s="3">
        <f t="shared" si="10"/>
        <v>1</v>
      </c>
      <c r="AK41" s="3">
        <f t="shared" si="11"/>
        <v>1</v>
      </c>
      <c r="AL41" s="3">
        <f t="shared" si="12"/>
        <v>0</v>
      </c>
      <c r="AM41" s="3">
        <f t="shared" si="13"/>
        <v>0</v>
      </c>
      <c r="AN41" s="3">
        <f t="shared" si="14"/>
        <v>1</v>
      </c>
      <c r="AO41" s="3">
        <f t="shared" si="15"/>
        <v>1</v>
      </c>
      <c r="AP41" s="3">
        <f t="shared" si="16"/>
        <v>0</v>
      </c>
      <c r="AQ41" s="3">
        <f t="shared" si="17"/>
        <v>0</v>
      </c>
      <c r="AR41" s="3">
        <f t="shared" si="18"/>
        <v>0</v>
      </c>
      <c r="AS41" s="3">
        <f t="shared" si="19"/>
        <v>1</v>
      </c>
      <c r="AT41" s="3">
        <f t="shared" si="20"/>
        <v>0</v>
      </c>
      <c r="AU41" s="3">
        <f t="shared" si="21"/>
        <v>0</v>
      </c>
      <c r="AW41" s="3" t="e">
        <f t="shared" si="22"/>
        <v>#N/A</v>
      </c>
      <c r="AX41" s="3" t="e">
        <f t="shared" si="23"/>
        <v>#N/A</v>
      </c>
    </row>
    <row r="42" spans="1:50" x14ac:dyDescent="0.25">
      <c r="A42" s="3" t="s">
        <v>225</v>
      </c>
      <c r="B42" s="46" t="s">
        <v>322</v>
      </c>
    </row>
    <row r="43" spans="1:50" x14ac:dyDescent="0.25">
      <c r="D43" s="4" t="s">
        <v>165</v>
      </c>
      <c r="E43" s="4" t="s">
        <v>272</v>
      </c>
      <c r="F43" s="4" t="s">
        <v>204</v>
      </c>
      <c r="G43" s="4" t="s">
        <v>317</v>
      </c>
      <c r="H43" s="4" t="s">
        <v>241</v>
      </c>
      <c r="I43" s="4" t="s">
        <v>318</v>
      </c>
      <c r="J43" s="4" t="s">
        <v>298</v>
      </c>
      <c r="K43" s="4" t="s">
        <v>279</v>
      </c>
      <c r="L43" s="4" t="s">
        <v>300</v>
      </c>
      <c r="M43" s="4" t="s">
        <v>312</v>
      </c>
      <c r="N43" s="4" t="s">
        <v>125</v>
      </c>
      <c r="O43" s="4" t="s">
        <v>124</v>
      </c>
      <c r="P43" s="4" t="s">
        <v>313</v>
      </c>
      <c r="Q43" s="4" t="s">
        <v>305</v>
      </c>
      <c r="R43" s="4" t="s">
        <v>169</v>
      </c>
      <c r="S43" s="4" t="s">
        <v>315</v>
      </c>
      <c r="T43" s="4" t="s">
        <v>292</v>
      </c>
      <c r="U43" s="4" t="s">
        <v>316</v>
      </c>
      <c r="V43" s="4" t="s">
        <v>173</v>
      </c>
      <c r="W43" s="4" t="s">
        <v>168</v>
      </c>
    </row>
    <row r="44" spans="1:50" x14ac:dyDescent="0.25">
      <c r="A44"/>
      <c r="D44" s="3">
        <v>1</v>
      </c>
      <c r="E44" s="3">
        <v>1</v>
      </c>
      <c r="F44" s="3">
        <v>1</v>
      </c>
      <c r="G44" s="3">
        <v>1</v>
      </c>
      <c r="H44" s="3">
        <v>1</v>
      </c>
      <c r="I44" s="3">
        <v>1</v>
      </c>
      <c r="J44" s="3">
        <v>1</v>
      </c>
      <c r="K44" s="3">
        <v>1</v>
      </c>
      <c r="L44" s="3">
        <v>1</v>
      </c>
      <c r="M44" s="3">
        <v>1</v>
      </c>
      <c r="N44" s="3">
        <v>1</v>
      </c>
      <c r="O44" s="3">
        <v>1</v>
      </c>
      <c r="P44" s="3">
        <v>1</v>
      </c>
      <c r="Q44" s="3">
        <v>1</v>
      </c>
      <c r="R44" s="3">
        <v>1</v>
      </c>
      <c r="S44" s="3">
        <v>1</v>
      </c>
      <c r="T44" s="3">
        <v>1</v>
      </c>
      <c r="U44" s="3">
        <v>1</v>
      </c>
      <c r="V44" s="3">
        <v>1</v>
      </c>
      <c r="W44" s="3">
        <v>1</v>
      </c>
    </row>
    <row r="46" spans="1:50" s="35" customFormat="1" x14ac:dyDescent="0.25">
      <c r="A46" s="33" t="s">
        <v>91</v>
      </c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</row>
    <row r="47" spans="1:50" x14ac:dyDescent="0.25">
      <c r="A47" s="36" t="s">
        <v>92</v>
      </c>
      <c r="D47" s="3" t="s">
        <v>296</v>
      </c>
      <c r="E47" s="3" t="s">
        <v>309</v>
      </c>
      <c r="F47" s="3" t="s">
        <v>310</v>
      </c>
      <c r="G47" s="3" t="s">
        <v>317</v>
      </c>
      <c r="H47" s="3" t="s">
        <v>311</v>
      </c>
      <c r="I47" s="3" t="s">
        <v>318</v>
      </c>
      <c r="J47" s="3" t="s">
        <v>298</v>
      </c>
      <c r="K47" s="3" t="s">
        <v>299</v>
      </c>
      <c r="L47" s="3" t="s">
        <v>300</v>
      </c>
      <c r="M47" s="3" t="s">
        <v>312</v>
      </c>
      <c r="N47" s="3" t="s">
        <v>302</v>
      </c>
      <c r="O47" s="3" t="s">
        <v>303</v>
      </c>
      <c r="P47" s="3" t="s">
        <v>313</v>
      </c>
      <c r="Q47" s="3" t="s">
        <v>305</v>
      </c>
      <c r="R47" s="3" t="s">
        <v>314</v>
      </c>
      <c r="S47" s="3" t="s">
        <v>315</v>
      </c>
      <c r="T47" s="3" t="s">
        <v>306</v>
      </c>
      <c r="U47" s="3" t="s">
        <v>316</v>
      </c>
      <c r="V47" s="3" t="s">
        <v>307</v>
      </c>
      <c r="W47" s="3" t="s">
        <v>308</v>
      </c>
      <c r="AV47"/>
      <c r="AW47"/>
      <c r="AX47"/>
    </row>
    <row r="48" spans="1:50" x14ac:dyDescent="0.25">
      <c r="A48" s="36" t="s">
        <v>93</v>
      </c>
      <c r="D48" s="3" t="s">
        <v>165</v>
      </c>
      <c r="E48" s="3" t="s">
        <v>272</v>
      </c>
      <c r="F48" s="3" t="s">
        <v>204</v>
      </c>
      <c r="G48" s="3" t="s">
        <v>297</v>
      </c>
      <c r="H48" s="3" t="s">
        <v>241</v>
      </c>
      <c r="I48" s="3" t="s">
        <v>137</v>
      </c>
      <c r="J48" s="3" t="s">
        <v>319</v>
      </c>
      <c r="K48" s="3" t="s">
        <v>279</v>
      </c>
      <c r="L48" s="3" t="s">
        <v>177</v>
      </c>
      <c r="M48" s="3" t="s">
        <v>301</v>
      </c>
      <c r="N48" s="3" t="s">
        <v>125</v>
      </c>
      <c r="O48" s="3" t="s">
        <v>124</v>
      </c>
      <c r="P48" s="3" t="s">
        <v>304</v>
      </c>
      <c r="Q48" s="3" t="s">
        <v>320</v>
      </c>
      <c r="R48" s="3" t="s">
        <v>169</v>
      </c>
      <c r="S48" s="3" t="s">
        <v>170</v>
      </c>
      <c r="T48" s="3" t="s">
        <v>292</v>
      </c>
      <c r="U48" s="3" t="s">
        <v>162</v>
      </c>
      <c r="V48" s="3" t="s">
        <v>173</v>
      </c>
      <c r="W48" s="3" t="s">
        <v>168</v>
      </c>
      <c r="AV48"/>
      <c r="AW48"/>
      <c r="AX48"/>
    </row>
    <row r="49" spans="1:50" x14ac:dyDescent="0.25">
      <c r="A49" s="36" t="s">
        <v>94</v>
      </c>
      <c r="D49" s="3">
        <f t="shared" ref="D49:W49" si="25">COUNTIF(D3:D40,D47)</f>
        <v>26</v>
      </c>
      <c r="E49" s="3">
        <f t="shared" si="25"/>
        <v>25</v>
      </c>
      <c r="F49" s="3">
        <f t="shared" si="25"/>
        <v>24</v>
      </c>
      <c r="G49" s="3">
        <f t="shared" si="25"/>
        <v>10</v>
      </c>
      <c r="H49" s="3">
        <f t="shared" si="25"/>
        <v>24</v>
      </c>
      <c r="I49" s="3">
        <f t="shared" si="25"/>
        <v>24</v>
      </c>
      <c r="J49" s="3">
        <f t="shared" si="25"/>
        <v>29</v>
      </c>
      <c r="K49" s="3">
        <f t="shared" si="25"/>
        <v>26</v>
      </c>
      <c r="L49" s="3">
        <f t="shared" si="25"/>
        <v>23</v>
      </c>
      <c r="M49" s="3">
        <f t="shared" si="25"/>
        <v>29</v>
      </c>
      <c r="N49" s="3">
        <f t="shared" si="25"/>
        <v>32</v>
      </c>
      <c r="O49" s="3">
        <f t="shared" si="25"/>
        <v>30</v>
      </c>
      <c r="P49" s="3">
        <f t="shared" si="25"/>
        <v>32</v>
      </c>
      <c r="Q49" s="3">
        <f t="shared" si="25"/>
        <v>29</v>
      </c>
      <c r="R49" s="3">
        <f t="shared" si="25"/>
        <v>29</v>
      </c>
      <c r="S49" s="3">
        <f t="shared" si="25"/>
        <v>12</v>
      </c>
      <c r="T49" s="3">
        <f t="shared" si="25"/>
        <v>34</v>
      </c>
      <c r="U49" s="3">
        <f t="shared" si="25"/>
        <v>29</v>
      </c>
      <c r="V49" s="3">
        <f t="shared" si="25"/>
        <v>30</v>
      </c>
      <c r="W49" s="3">
        <f t="shared" si="25"/>
        <v>26</v>
      </c>
      <c r="AV49"/>
      <c r="AW49"/>
      <c r="AX49"/>
    </row>
    <row r="50" spans="1:50" x14ac:dyDescent="0.25">
      <c r="A50" s="36" t="s">
        <v>95</v>
      </c>
      <c r="D50" s="3">
        <f t="shared" ref="D50:W50" si="26">COUNTIF(D3:D40,D48)</f>
        <v>9</v>
      </c>
      <c r="E50" s="3">
        <f t="shared" si="26"/>
        <v>10</v>
      </c>
      <c r="F50" s="3">
        <f t="shared" si="26"/>
        <v>12</v>
      </c>
      <c r="G50" s="3">
        <f t="shared" si="26"/>
        <v>26</v>
      </c>
      <c r="H50" s="3">
        <f t="shared" si="26"/>
        <v>12</v>
      </c>
      <c r="I50" s="3">
        <f t="shared" si="26"/>
        <v>12</v>
      </c>
      <c r="J50" s="3">
        <f t="shared" si="26"/>
        <v>8</v>
      </c>
      <c r="K50" s="3">
        <f t="shared" si="26"/>
        <v>11</v>
      </c>
      <c r="L50" s="3">
        <f t="shared" si="26"/>
        <v>14</v>
      </c>
      <c r="M50" s="3">
        <f t="shared" si="26"/>
        <v>8</v>
      </c>
      <c r="N50" s="3">
        <f t="shared" si="26"/>
        <v>5</v>
      </c>
      <c r="O50" s="3">
        <f t="shared" si="26"/>
        <v>7</v>
      </c>
      <c r="P50" s="3">
        <f t="shared" si="26"/>
        <v>5</v>
      </c>
      <c r="Q50" s="3">
        <f t="shared" si="26"/>
        <v>8</v>
      </c>
      <c r="R50" s="3">
        <f t="shared" si="26"/>
        <v>8</v>
      </c>
      <c r="S50" s="3">
        <f t="shared" si="26"/>
        <v>25</v>
      </c>
      <c r="T50" s="3">
        <f t="shared" si="26"/>
        <v>3</v>
      </c>
      <c r="U50" s="3">
        <f t="shared" si="26"/>
        <v>8</v>
      </c>
      <c r="V50" s="3">
        <f t="shared" si="26"/>
        <v>7</v>
      </c>
      <c r="W50" s="3">
        <f t="shared" si="26"/>
        <v>11</v>
      </c>
      <c r="AV50"/>
      <c r="AW50"/>
      <c r="AX50"/>
    </row>
    <row r="51" spans="1:50" x14ac:dyDescent="0.25">
      <c r="A51" s="36" t="s">
        <v>96</v>
      </c>
      <c r="D51" s="37">
        <f>D49/SUM(D49:D50)</f>
        <v>0.74285714285714288</v>
      </c>
      <c r="E51" s="37">
        <f t="shared" ref="E51:W51" si="27">E49/SUM(E49:E50)</f>
        <v>0.7142857142857143</v>
      </c>
      <c r="F51" s="37">
        <f t="shared" si="27"/>
        <v>0.66666666666666663</v>
      </c>
      <c r="G51" s="37">
        <f t="shared" si="27"/>
        <v>0.27777777777777779</v>
      </c>
      <c r="H51" s="37">
        <f t="shared" si="27"/>
        <v>0.66666666666666663</v>
      </c>
      <c r="I51" s="37">
        <f t="shared" si="27"/>
        <v>0.66666666666666663</v>
      </c>
      <c r="J51" s="37">
        <f t="shared" si="27"/>
        <v>0.78378378378378377</v>
      </c>
      <c r="K51" s="37">
        <f t="shared" si="27"/>
        <v>0.70270270270270274</v>
      </c>
      <c r="L51" s="37">
        <f t="shared" si="27"/>
        <v>0.6216216216216216</v>
      </c>
      <c r="M51" s="37">
        <f t="shared" si="27"/>
        <v>0.78378378378378377</v>
      </c>
      <c r="N51" s="37">
        <f t="shared" si="27"/>
        <v>0.86486486486486491</v>
      </c>
      <c r="O51" s="37">
        <f t="shared" si="27"/>
        <v>0.81081081081081086</v>
      </c>
      <c r="P51" s="37">
        <f t="shared" si="27"/>
        <v>0.86486486486486491</v>
      </c>
      <c r="Q51" s="37">
        <f t="shared" si="27"/>
        <v>0.78378378378378377</v>
      </c>
      <c r="R51" s="37">
        <f t="shared" si="27"/>
        <v>0.78378378378378377</v>
      </c>
      <c r="S51" s="37">
        <f t="shared" si="27"/>
        <v>0.32432432432432434</v>
      </c>
      <c r="T51" s="37">
        <f t="shared" si="27"/>
        <v>0.91891891891891897</v>
      </c>
      <c r="U51" s="37">
        <f t="shared" si="27"/>
        <v>0.78378378378378377</v>
      </c>
      <c r="V51" s="37">
        <f t="shared" si="27"/>
        <v>0.81081081081081086</v>
      </c>
      <c r="W51" s="37">
        <f t="shared" si="27"/>
        <v>0.70270270270270274</v>
      </c>
      <c r="AV51"/>
      <c r="AW51"/>
      <c r="AX51"/>
    </row>
    <row r="52" spans="1:50" x14ac:dyDescent="0.25">
      <c r="AV52"/>
      <c r="AW52"/>
      <c r="AX52"/>
    </row>
    <row r="53" spans="1:50" s="35" customFormat="1" x14ac:dyDescent="0.25">
      <c r="A53" s="33" t="s">
        <v>36</v>
      </c>
      <c r="B53" s="34">
        <f>COUNTIF(D43:W43,"*(-*")</f>
        <v>9</v>
      </c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</row>
  </sheetData>
  <conditionalFormatting sqref="D3:D41">
    <cfRule type="cellIs" dxfId="206" priority="260" operator="notEqual">
      <formula>$D$43</formula>
    </cfRule>
  </conditionalFormatting>
  <conditionalFormatting sqref="E3:E41">
    <cfRule type="cellIs" dxfId="205" priority="262" operator="notEqual">
      <formula>$E$43</formula>
    </cfRule>
  </conditionalFormatting>
  <conditionalFormatting sqref="F3:F41">
    <cfRule type="cellIs" dxfId="204" priority="264" operator="notEqual">
      <formula>$F$43</formula>
    </cfRule>
  </conditionalFormatting>
  <conditionalFormatting sqref="G3:G41">
    <cfRule type="cellIs" dxfId="203" priority="266" operator="notEqual">
      <formula>$G$43</formula>
    </cfRule>
  </conditionalFormatting>
  <conditionalFormatting sqref="H3:H41">
    <cfRule type="cellIs" dxfId="202" priority="268" operator="notEqual">
      <formula>$H$43</formula>
    </cfRule>
  </conditionalFormatting>
  <conditionalFormatting sqref="I3:I41">
    <cfRule type="cellIs" dxfId="201" priority="270" operator="notEqual">
      <formula>$I$43</formula>
    </cfRule>
  </conditionalFormatting>
  <conditionalFormatting sqref="J3:J41">
    <cfRule type="cellIs" dxfId="200" priority="272" operator="notEqual">
      <formula>$J$43</formula>
    </cfRule>
  </conditionalFormatting>
  <conditionalFormatting sqref="K3:K41">
    <cfRule type="cellIs" dxfId="199" priority="274" operator="notEqual">
      <formula>$K$43</formula>
    </cfRule>
  </conditionalFormatting>
  <conditionalFormatting sqref="L3:L41">
    <cfRule type="cellIs" dxfId="198" priority="276" operator="notEqual">
      <formula>$L$43</formula>
    </cfRule>
  </conditionalFormatting>
  <conditionalFormatting sqref="M3:M41">
    <cfRule type="cellIs" dxfId="197" priority="278" operator="notEqual">
      <formula>$M$43</formula>
    </cfRule>
  </conditionalFormatting>
  <conditionalFormatting sqref="N3:N41">
    <cfRule type="cellIs" dxfId="196" priority="280" operator="notEqual">
      <formula>$N$43</formula>
    </cfRule>
  </conditionalFormatting>
  <conditionalFormatting sqref="O3:O41">
    <cfRule type="cellIs" dxfId="195" priority="282" operator="notEqual">
      <formula>$O$43</formula>
    </cfRule>
  </conditionalFormatting>
  <conditionalFormatting sqref="P3:P41">
    <cfRule type="cellIs" dxfId="194" priority="284" operator="notEqual">
      <formula>$P$43</formula>
    </cfRule>
  </conditionalFormatting>
  <conditionalFormatting sqref="Q3:Q41">
    <cfRule type="cellIs" dxfId="193" priority="286" operator="notEqual">
      <formula>$Q$43</formula>
    </cfRule>
  </conditionalFormatting>
  <conditionalFormatting sqref="R3:R41">
    <cfRule type="cellIs" dxfId="192" priority="288" operator="notEqual">
      <formula>$R$43</formula>
    </cfRule>
  </conditionalFormatting>
  <conditionalFormatting sqref="S3:S41">
    <cfRule type="cellIs" dxfId="191" priority="290" operator="notEqual">
      <formula>$S$43</formula>
    </cfRule>
  </conditionalFormatting>
  <conditionalFormatting sqref="T3:T41">
    <cfRule type="cellIs" dxfId="190" priority="292" operator="notEqual">
      <formula>$T$43</formula>
    </cfRule>
  </conditionalFormatting>
  <conditionalFormatting sqref="U3:U41">
    <cfRule type="cellIs" dxfId="189" priority="294" operator="notEqual">
      <formula>$U$43</formula>
    </cfRule>
  </conditionalFormatting>
  <conditionalFormatting sqref="V3:V41">
    <cfRule type="cellIs" dxfId="188" priority="296" operator="notEqual">
      <formula>$V$43</formula>
    </cfRule>
  </conditionalFormatting>
  <conditionalFormatting sqref="W3:W41">
    <cfRule type="cellIs" dxfId="187" priority="298" operator="notEqual">
      <formula>$W$43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Rank2024</vt:lpstr>
      <vt:lpstr>Weeks</vt:lpstr>
      <vt:lpstr>FPL</vt:lpstr>
      <vt:lpstr>W01</vt:lpstr>
      <vt:lpstr>W02</vt:lpstr>
      <vt:lpstr>W03</vt:lpstr>
      <vt:lpstr>W04</vt:lpstr>
      <vt:lpstr>W05</vt:lpstr>
      <vt:lpstr>W06</vt:lpstr>
      <vt:lpstr>W07</vt:lpstr>
      <vt:lpstr>W08</vt:lpstr>
      <vt:lpstr>W09</vt:lpstr>
      <vt:lpstr>W10</vt:lpstr>
      <vt:lpstr>W11</vt:lpstr>
      <vt:lpstr>W12</vt:lpstr>
      <vt:lpstr>W13</vt:lpstr>
      <vt:lpstr>W14</vt:lpstr>
      <vt:lpstr>W15</vt:lpstr>
      <vt:lpstr>Bowls and Playoffs</vt:lpstr>
    </vt:vector>
  </TitlesOfParts>
  <Company>Cook Children's Health Care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Jorden Seamands</dc:creator>
  <cp:lastModifiedBy>Jorden Seamands</cp:lastModifiedBy>
  <cp:lastPrinted>2024-09-12T14:49:58Z</cp:lastPrinted>
  <dcterms:created xsi:type="dcterms:W3CDTF">2014-09-08T14:26:17Z</dcterms:created>
  <dcterms:modified xsi:type="dcterms:W3CDTF">2025-01-21T19:00:36Z</dcterms:modified>
</cp:coreProperties>
</file>