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chcs.ldap\Home\Users\JO010840\Desktop\z data\FPLeague College 2022\"/>
    </mc:Choice>
  </mc:AlternateContent>
  <bookViews>
    <workbookView xWindow="-120" yWindow="-120" windowWidth="29040" windowHeight="15720" tabRatio="853"/>
  </bookViews>
  <sheets>
    <sheet name="Rank2022" sheetId="25" r:id="rId1"/>
    <sheet name="Weeks" sheetId="27" r:id="rId2"/>
    <sheet name="FPL" sheetId="26" r:id="rId3"/>
    <sheet name="W01" sheetId="90" r:id="rId4"/>
    <sheet name="W02" sheetId="100" r:id="rId5"/>
    <sheet name="W03" sheetId="101" r:id="rId6"/>
    <sheet name="W04" sheetId="102" r:id="rId7"/>
    <sheet name="W05" sheetId="103" r:id="rId8"/>
    <sheet name="W06" sheetId="104" r:id="rId9"/>
    <sheet name="W07" sheetId="105" r:id="rId10"/>
    <sheet name="W08" sheetId="106" r:id="rId11"/>
    <sheet name="W09" sheetId="108" r:id="rId12"/>
    <sheet name="W10" sheetId="107" r:id="rId13"/>
    <sheet name="W11" sheetId="109" r:id="rId14"/>
    <sheet name="W12" sheetId="110" r:id="rId15"/>
    <sheet name="W13" sheetId="111" r:id="rId16"/>
    <sheet name="W14" sheetId="112" r:id="rId17"/>
    <sheet name="Bowls" sheetId="99" r:id="rId1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L4" i="99" l="1"/>
  <c r="AM4" i="99"/>
  <c r="AN4" i="99"/>
  <c r="AO4" i="99"/>
  <c r="AP4" i="99"/>
  <c r="AQ4" i="99"/>
  <c r="AR4" i="99"/>
  <c r="AS4" i="99"/>
  <c r="AT4" i="99"/>
  <c r="AU4" i="99"/>
  <c r="AV4" i="99"/>
  <c r="AW4" i="99"/>
  <c r="AX4" i="99"/>
  <c r="AY4" i="99"/>
  <c r="AZ4" i="99"/>
  <c r="BA4" i="99"/>
  <c r="BB4" i="99"/>
  <c r="BC4" i="99"/>
  <c r="BD4" i="99"/>
  <c r="BE4" i="99"/>
  <c r="BF4" i="99"/>
  <c r="BG4" i="99"/>
  <c r="BH4" i="99"/>
  <c r="BI4" i="99"/>
  <c r="BJ4" i="99"/>
  <c r="BK4" i="99"/>
  <c r="BL4" i="99"/>
  <c r="BM4" i="99"/>
  <c r="AL5" i="99"/>
  <c r="AM5" i="99"/>
  <c r="AN5" i="99"/>
  <c r="AO5" i="99"/>
  <c r="AP5" i="99"/>
  <c r="AQ5" i="99"/>
  <c r="AR5" i="99"/>
  <c r="AS5" i="99"/>
  <c r="AT5" i="99"/>
  <c r="AU5" i="99"/>
  <c r="AV5" i="99"/>
  <c r="AW5" i="99"/>
  <c r="AX5" i="99"/>
  <c r="AY5" i="99"/>
  <c r="AZ5" i="99"/>
  <c r="BA5" i="99"/>
  <c r="BB5" i="99"/>
  <c r="BC5" i="99"/>
  <c r="BD5" i="99"/>
  <c r="BE5" i="99"/>
  <c r="BF5" i="99"/>
  <c r="BG5" i="99"/>
  <c r="BH5" i="99"/>
  <c r="BI5" i="99"/>
  <c r="BJ5" i="99"/>
  <c r="BK5" i="99"/>
  <c r="BL5" i="99"/>
  <c r="BM5" i="99"/>
  <c r="AL6" i="99"/>
  <c r="AM6" i="99"/>
  <c r="AN6" i="99"/>
  <c r="AO6" i="99"/>
  <c r="AP6" i="99"/>
  <c r="AQ6" i="99"/>
  <c r="AR6" i="99"/>
  <c r="AS6" i="99"/>
  <c r="AT6" i="99"/>
  <c r="AU6" i="99"/>
  <c r="AV6" i="99"/>
  <c r="AW6" i="99"/>
  <c r="AX6" i="99"/>
  <c r="AY6" i="99"/>
  <c r="AZ6" i="99"/>
  <c r="BA6" i="99"/>
  <c r="BB6" i="99"/>
  <c r="BC6" i="99"/>
  <c r="BD6" i="99"/>
  <c r="BE6" i="99"/>
  <c r="BF6" i="99"/>
  <c r="BG6" i="99"/>
  <c r="BH6" i="99"/>
  <c r="BI6" i="99"/>
  <c r="BJ6" i="99"/>
  <c r="BK6" i="99"/>
  <c r="BL6" i="99"/>
  <c r="BM6" i="99"/>
  <c r="AL7" i="99"/>
  <c r="AM7" i="99"/>
  <c r="AN7" i="99"/>
  <c r="AO7" i="99"/>
  <c r="AP7" i="99"/>
  <c r="AQ7" i="99"/>
  <c r="AR7" i="99"/>
  <c r="AS7" i="99"/>
  <c r="AT7" i="99"/>
  <c r="AU7" i="99"/>
  <c r="AV7" i="99"/>
  <c r="AW7" i="99"/>
  <c r="AX7" i="99"/>
  <c r="AY7" i="99"/>
  <c r="AZ7" i="99"/>
  <c r="BA7" i="99"/>
  <c r="BB7" i="99"/>
  <c r="BC7" i="99"/>
  <c r="BD7" i="99"/>
  <c r="BE7" i="99"/>
  <c r="BF7" i="99"/>
  <c r="BG7" i="99"/>
  <c r="BH7" i="99"/>
  <c r="BI7" i="99"/>
  <c r="BJ7" i="99"/>
  <c r="BK7" i="99"/>
  <c r="BL7" i="99"/>
  <c r="BM7" i="99"/>
  <c r="AL8" i="99"/>
  <c r="AM8" i="99"/>
  <c r="AN8" i="99"/>
  <c r="AO8" i="99"/>
  <c r="AP8" i="99"/>
  <c r="AQ8" i="99"/>
  <c r="AR8" i="99"/>
  <c r="AS8" i="99"/>
  <c r="AT8" i="99"/>
  <c r="AU8" i="99"/>
  <c r="AV8" i="99"/>
  <c r="AW8" i="99"/>
  <c r="AX8" i="99"/>
  <c r="AY8" i="99"/>
  <c r="AZ8" i="99"/>
  <c r="BA8" i="99"/>
  <c r="BB8" i="99"/>
  <c r="BC8" i="99"/>
  <c r="BD8" i="99"/>
  <c r="BE8" i="99"/>
  <c r="BF8" i="99"/>
  <c r="BG8" i="99"/>
  <c r="BH8" i="99"/>
  <c r="BI8" i="99"/>
  <c r="BJ8" i="99"/>
  <c r="BK8" i="99"/>
  <c r="BL8" i="99"/>
  <c r="BM8" i="99"/>
  <c r="AL9" i="99"/>
  <c r="AM9" i="99"/>
  <c r="AN9" i="99"/>
  <c r="AO9" i="99"/>
  <c r="AP9" i="99"/>
  <c r="AQ9" i="99"/>
  <c r="AR9" i="99"/>
  <c r="AS9" i="99"/>
  <c r="AT9" i="99"/>
  <c r="AU9" i="99"/>
  <c r="AV9" i="99"/>
  <c r="AW9" i="99"/>
  <c r="AX9" i="99"/>
  <c r="AY9" i="99"/>
  <c r="AZ9" i="99"/>
  <c r="BA9" i="99"/>
  <c r="BB9" i="99"/>
  <c r="BC9" i="99"/>
  <c r="BD9" i="99"/>
  <c r="BE9" i="99"/>
  <c r="BF9" i="99"/>
  <c r="BG9" i="99"/>
  <c r="BH9" i="99"/>
  <c r="BI9" i="99"/>
  <c r="BJ9" i="99"/>
  <c r="BK9" i="99"/>
  <c r="BL9" i="99"/>
  <c r="BM9" i="99"/>
  <c r="AL10" i="99"/>
  <c r="AM10" i="99"/>
  <c r="AN10" i="99"/>
  <c r="AO10" i="99"/>
  <c r="AP10" i="99"/>
  <c r="AQ10" i="99"/>
  <c r="AR10" i="99"/>
  <c r="AS10" i="99"/>
  <c r="AT10" i="99"/>
  <c r="AU10" i="99"/>
  <c r="AV10" i="99"/>
  <c r="AW10" i="99"/>
  <c r="AX10" i="99"/>
  <c r="AY10" i="99"/>
  <c r="AZ10" i="99"/>
  <c r="BA10" i="99"/>
  <c r="BB10" i="99"/>
  <c r="BC10" i="99"/>
  <c r="BD10" i="99"/>
  <c r="BE10" i="99"/>
  <c r="BF10" i="99"/>
  <c r="BG10" i="99"/>
  <c r="BH10" i="99"/>
  <c r="BI10" i="99"/>
  <c r="BJ10" i="99"/>
  <c r="BK10" i="99"/>
  <c r="BL10" i="99"/>
  <c r="BM10" i="99"/>
  <c r="AL11" i="99"/>
  <c r="AM11" i="99"/>
  <c r="AN11" i="99"/>
  <c r="AO11" i="99"/>
  <c r="AP11" i="99"/>
  <c r="AQ11" i="99"/>
  <c r="AR11" i="99"/>
  <c r="AS11" i="99"/>
  <c r="AT11" i="99"/>
  <c r="AU11" i="99"/>
  <c r="AV11" i="99"/>
  <c r="AW11" i="99"/>
  <c r="AX11" i="99"/>
  <c r="AY11" i="99"/>
  <c r="AZ11" i="99"/>
  <c r="BA11" i="99"/>
  <c r="BB11" i="99"/>
  <c r="BC11" i="99"/>
  <c r="BD11" i="99"/>
  <c r="BE11" i="99"/>
  <c r="BF11" i="99"/>
  <c r="BG11" i="99"/>
  <c r="BH11" i="99"/>
  <c r="BI11" i="99"/>
  <c r="BJ11" i="99"/>
  <c r="BK11" i="99"/>
  <c r="BL11" i="99"/>
  <c r="BM11" i="99"/>
  <c r="AL12" i="99"/>
  <c r="AM12" i="99"/>
  <c r="AN12" i="99"/>
  <c r="AO12" i="99"/>
  <c r="AP12" i="99"/>
  <c r="AQ12" i="99"/>
  <c r="AR12" i="99"/>
  <c r="AS12" i="99"/>
  <c r="AT12" i="99"/>
  <c r="AU12" i="99"/>
  <c r="AV12" i="99"/>
  <c r="AW12" i="99"/>
  <c r="AX12" i="99"/>
  <c r="AY12" i="99"/>
  <c r="AZ12" i="99"/>
  <c r="BA12" i="99"/>
  <c r="BB12" i="99"/>
  <c r="BC12" i="99"/>
  <c r="BD12" i="99"/>
  <c r="BE12" i="99"/>
  <c r="BF12" i="99"/>
  <c r="BG12" i="99"/>
  <c r="BH12" i="99"/>
  <c r="BI12" i="99"/>
  <c r="BJ12" i="99"/>
  <c r="BK12" i="99"/>
  <c r="BL12" i="99"/>
  <c r="BM12" i="99"/>
  <c r="AL13" i="99"/>
  <c r="AM13" i="99"/>
  <c r="AN13" i="99"/>
  <c r="AO13" i="99"/>
  <c r="AP13" i="99"/>
  <c r="AQ13" i="99"/>
  <c r="AR13" i="99"/>
  <c r="AS13" i="99"/>
  <c r="AT13" i="99"/>
  <c r="AU13" i="99"/>
  <c r="AV13" i="99"/>
  <c r="AW13" i="99"/>
  <c r="AX13" i="99"/>
  <c r="AY13" i="99"/>
  <c r="AZ13" i="99"/>
  <c r="BA13" i="99"/>
  <c r="BB13" i="99"/>
  <c r="BC13" i="99"/>
  <c r="BD13" i="99"/>
  <c r="BE13" i="99"/>
  <c r="BF13" i="99"/>
  <c r="BG13" i="99"/>
  <c r="BH13" i="99"/>
  <c r="BI13" i="99"/>
  <c r="BJ13" i="99"/>
  <c r="BK13" i="99"/>
  <c r="BL13" i="99"/>
  <c r="BM13" i="99"/>
  <c r="AL14" i="99"/>
  <c r="AM14" i="99"/>
  <c r="AN14" i="99"/>
  <c r="AO14" i="99"/>
  <c r="AP14" i="99"/>
  <c r="AQ14" i="99"/>
  <c r="AR14" i="99"/>
  <c r="AS14" i="99"/>
  <c r="AT14" i="99"/>
  <c r="AU14" i="99"/>
  <c r="AV14" i="99"/>
  <c r="AW14" i="99"/>
  <c r="AX14" i="99"/>
  <c r="AY14" i="99"/>
  <c r="AZ14" i="99"/>
  <c r="BA14" i="99"/>
  <c r="BB14" i="99"/>
  <c r="BC14" i="99"/>
  <c r="BD14" i="99"/>
  <c r="BE14" i="99"/>
  <c r="BF14" i="99"/>
  <c r="BG14" i="99"/>
  <c r="BH14" i="99"/>
  <c r="BI14" i="99"/>
  <c r="BJ14" i="99"/>
  <c r="BK14" i="99"/>
  <c r="BL14" i="99"/>
  <c r="BM14" i="99"/>
  <c r="AL15" i="99"/>
  <c r="AM15" i="99"/>
  <c r="AN15" i="99"/>
  <c r="AO15" i="99"/>
  <c r="AP15" i="99"/>
  <c r="AQ15" i="99"/>
  <c r="AR15" i="99"/>
  <c r="AS15" i="99"/>
  <c r="AT15" i="99"/>
  <c r="AU15" i="99"/>
  <c r="AV15" i="99"/>
  <c r="AW15" i="99"/>
  <c r="AX15" i="99"/>
  <c r="AY15" i="99"/>
  <c r="AZ15" i="99"/>
  <c r="BA15" i="99"/>
  <c r="BB15" i="99"/>
  <c r="BC15" i="99"/>
  <c r="BD15" i="99"/>
  <c r="BE15" i="99"/>
  <c r="BF15" i="99"/>
  <c r="BG15" i="99"/>
  <c r="BH15" i="99"/>
  <c r="BI15" i="99"/>
  <c r="BJ15" i="99"/>
  <c r="BK15" i="99"/>
  <c r="BL15" i="99"/>
  <c r="BM15" i="99"/>
  <c r="AL16" i="99"/>
  <c r="AM16" i="99"/>
  <c r="AN16" i="99"/>
  <c r="AO16" i="99"/>
  <c r="AP16" i="99"/>
  <c r="AQ16" i="99"/>
  <c r="AR16" i="99"/>
  <c r="AS16" i="99"/>
  <c r="AT16" i="99"/>
  <c r="AU16" i="99"/>
  <c r="AV16" i="99"/>
  <c r="AW16" i="99"/>
  <c r="AX16" i="99"/>
  <c r="AY16" i="99"/>
  <c r="AZ16" i="99"/>
  <c r="BA16" i="99"/>
  <c r="BB16" i="99"/>
  <c r="BC16" i="99"/>
  <c r="BD16" i="99"/>
  <c r="BE16" i="99"/>
  <c r="BF16" i="99"/>
  <c r="BG16" i="99"/>
  <c r="BH16" i="99"/>
  <c r="BI16" i="99"/>
  <c r="BJ16" i="99"/>
  <c r="BK16" i="99"/>
  <c r="BL16" i="99"/>
  <c r="BM16" i="99"/>
  <c r="AL17" i="99"/>
  <c r="AM17" i="99"/>
  <c r="AN17" i="99"/>
  <c r="AO17" i="99"/>
  <c r="AP17" i="99"/>
  <c r="AQ17" i="99"/>
  <c r="AR17" i="99"/>
  <c r="AS17" i="99"/>
  <c r="AT17" i="99"/>
  <c r="AU17" i="99"/>
  <c r="AV17" i="99"/>
  <c r="AW17" i="99"/>
  <c r="AX17" i="99"/>
  <c r="AY17" i="99"/>
  <c r="AZ17" i="99"/>
  <c r="BA17" i="99"/>
  <c r="BB17" i="99"/>
  <c r="BC17" i="99"/>
  <c r="BD17" i="99"/>
  <c r="BE17" i="99"/>
  <c r="BF17" i="99"/>
  <c r="BG17" i="99"/>
  <c r="BH17" i="99"/>
  <c r="BI17" i="99"/>
  <c r="BJ17" i="99"/>
  <c r="BK17" i="99"/>
  <c r="BL17" i="99"/>
  <c r="BM17" i="99"/>
  <c r="AL18" i="99"/>
  <c r="AM18" i="99"/>
  <c r="AN18" i="99"/>
  <c r="AO18" i="99"/>
  <c r="AP18" i="99"/>
  <c r="AQ18" i="99"/>
  <c r="AR18" i="99"/>
  <c r="AS18" i="99"/>
  <c r="AT18" i="99"/>
  <c r="AU18" i="99"/>
  <c r="AV18" i="99"/>
  <c r="AW18" i="99"/>
  <c r="AX18" i="99"/>
  <c r="AY18" i="99"/>
  <c r="AZ18" i="99"/>
  <c r="BA18" i="99"/>
  <c r="BB18" i="99"/>
  <c r="BC18" i="99"/>
  <c r="BD18" i="99"/>
  <c r="BE18" i="99"/>
  <c r="BF18" i="99"/>
  <c r="BG18" i="99"/>
  <c r="BH18" i="99"/>
  <c r="BI18" i="99"/>
  <c r="BJ18" i="99"/>
  <c r="BK18" i="99"/>
  <c r="BL18" i="99"/>
  <c r="BM18" i="99"/>
  <c r="AL19" i="99"/>
  <c r="AM19" i="99"/>
  <c r="AN19" i="99"/>
  <c r="AO19" i="99"/>
  <c r="AP19" i="99"/>
  <c r="AQ19" i="99"/>
  <c r="AR19" i="99"/>
  <c r="AS19" i="99"/>
  <c r="AT19" i="99"/>
  <c r="AU19" i="99"/>
  <c r="AV19" i="99"/>
  <c r="AW19" i="99"/>
  <c r="AX19" i="99"/>
  <c r="AY19" i="99"/>
  <c r="AZ19" i="99"/>
  <c r="BA19" i="99"/>
  <c r="BB19" i="99"/>
  <c r="BC19" i="99"/>
  <c r="BD19" i="99"/>
  <c r="BE19" i="99"/>
  <c r="BF19" i="99"/>
  <c r="BG19" i="99"/>
  <c r="BH19" i="99"/>
  <c r="BI19" i="99"/>
  <c r="BJ19" i="99"/>
  <c r="BK19" i="99"/>
  <c r="BL19" i="99"/>
  <c r="BM19" i="99"/>
  <c r="AL20" i="99"/>
  <c r="AM20" i="99"/>
  <c r="AN20" i="99"/>
  <c r="AO20" i="99"/>
  <c r="AP20" i="99"/>
  <c r="AQ20" i="99"/>
  <c r="AR20" i="99"/>
  <c r="AS20" i="99"/>
  <c r="AT20" i="99"/>
  <c r="AU20" i="99"/>
  <c r="AV20" i="99"/>
  <c r="AW20" i="99"/>
  <c r="AX20" i="99"/>
  <c r="AY20" i="99"/>
  <c r="AZ20" i="99"/>
  <c r="BA20" i="99"/>
  <c r="BB20" i="99"/>
  <c r="BC20" i="99"/>
  <c r="BD20" i="99"/>
  <c r="BE20" i="99"/>
  <c r="BF20" i="99"/>
  <c r="BG20" i="99"/>
  <c r="BH20" i="99"/>
  <c r="BI20" i="99"/>
  <c r="BJ20" i="99"/>
  <c r="BK20" i="99"/>
  <c r="BL20" i="99"/>
  <c r="BM20" i="99"/>
  <c r="AL21" i="99"/>
  <c r="AM21" i="99"/>
  <c r="AN21" i="99"/>
  <c r="AO21" i="99"/>
  <c r="AP21" i="99"/>
  <c r="AQ21" i="99"/>
  <c r="AR21" i="99"/>
  <c r="AS21" i="99"/>
  <c r="AT21" i="99"/>
  <c r="AU21" i="99"/>
  <c r="AV21" i="99"/>
  <c r="AW21" i="99"/>
  <c r="AX21" i="99"/>
  <c r="AY21" i="99"/>
  <c r="AZ21" i="99"/>
  <c r="BA21" i="99"/>
  <c r="BB21" i="99"/>
  <c r="BC21" i="99"/>
  <c r="BD21" i="99"/>
  <c r="BE21" i="99"/>
  <c r="BF21" i="99"/>
  <c r="BG21" i="99"/>
  <c r="BH21" i="99"/>
  <c r="BI21" i="99"/>
  <c r="BJ21" i="99"/>
  <c r="BK21" i="99"/>
  <c r="BL21" i="99"/>
  <c r="BM21" i="99"/>
  <c r="AL22" i="99"/>
  <c r="AM22" i="99"/>
  <c r="AN22" i="99"/>
  <c r="AO22" i="99"/>
  <c r="AP22" i="99"/>
  <c r="AQ22" i="99"/>
  <c r="AR22" i="99"/>
  <c r="AS22" i="99"/>
  <c r="AT22" i="99"/>
  <c r="AU22" i="99"/>
  <c r="AV22" i="99"/>
  <c r="AW22" i="99"/>
  <c r="AX22" i="99"/>
  <c r="AY22" i="99"/>
  <c r="AZ22" i="99"/>
  <c r="BA22" i="99"/>
  <c r="BB22" i="99"/>
  <c r="BC22" i="99"/>
  <c r="BD22" i="99"/>
  <c r="BE22" i="99"/>
  <c r="BF22" i="99"/>
  <c r="BG22" i="99"/>
  <c r="BH22" i="99"/>
  <c r="BI22" i="99"/>
  <c r="BJ22" i="99"/>
  <c r="BK22" i="99"/>
  <c r="BL22" i="99"/>
  <c r="BM22" i="99"/>
  <c r="AL23" i="99"/>
  <c r="AM23" i="99"/>
  <c r="AN23" i="99"/>
  <c r="AO23" i="99"/>
  <c r="AP23" i="99"/>
  <c r="AQ23" i="99"/>
  <c r="AR23" i="99"/>
  <c r="AS23" i="99"/>
  <c r="AT23" i="99"/>
  <c r="AU23" i="99"/>
  <c r="AV23" i="99"/>
  <c r="AW23" i="99"/>
  <c r="AX23" i="99"/>
  <c r="AY23" i="99"/>
  <c r="AZ23" i="99"/>
  <c r="BA23" i="99"/>
  <c r="BB23" i="99"/>
  <c r="BC23" i="99"/>
  <c r="BD23" i="99"/>
  <c r="BE23" i="99"/>
  <c r="BF23" i="99"/>
  <c r="BG23" i="99"/>
  <c r="BH23" i="99"/>
  <c r="BI23" i="99"/>
  <c r="BJ23" i="99"/>
  <c r="BK23" i="99"/>
  <c r="BL23" i="99"/>
  <c r="BM23" i="99"/>
  <c r="AL24" i="99"/>
  <c r="AM24" i="99"/>
  <c r="AN24" i="99"/>
  <c r="AO24" i="99"/>
  <c r="AP24" i="99"/>
  <c r="AQ24" i="99"/>
  <c r="AR24" i="99"/>
  <c r="AS24" i="99"/>
  <c r="AT24" i="99"/>
  <c r="AU24" i="99"/>
  <c r="AV24" i="99"/>
  <c r="AW24" i="99"/>
  <c r="AX24" i="99"/>
  <c r="AY24" i="99"/>
  <c r="AZ24" i="99"/>
  <c r="BA24" i="99"/>
  <c r="BB24" i="99"/>
  <c r="BC24" i="99"/>
  <c r="BD24" i="99"/>
  <c r="BE24" i="99"/>
  <c r="BF24" i="99"/>
  <c r="BG24" i="99"/>
  <c r="BH24" i="99"/>
  <c r="BI24" i="99"/>
  <c r="BJ24" i="99"/>
  <c r="BK24" i="99"/>
  <c r="BL24" i="99"/>
  <c r="BM24" i="99"/>
  <c r="AL25" i="99"/>
  <c r="AM25" i="99"/>
  <c r="AN25" i="99"/>
  <c r="AO25" i="99"/>
  <c r="AP25" i="99"/>
  <c r="AQ25" i="99"/>
  <c r="AR25" i="99"/>
  <c r="AS25" i="99"/>
  <c r="AT25" i="99"/>
  <c r="AU25" i="99"/>
  <c r="AV25" i="99"/>
  <c r="AW25" i="99"/>
  <c r="AX25" i="99"/>
  <c r="AY25" i="99"/>
  <c r="AZ25" i="99"/>
  <c r="BA25" i="99"/>
  <c r="BB25" i="99"/>
  <c r="BC25" i="99"/>
  <c r="BD25" i="99"/>
  <c r="BE25" i="99"/>
  <c r="BF25" i="99"/>
  <c r="BG25" i="99"/>
  <c r="BH25" i="99"/>
  <c r="BI25" i="99"/>
  <c r="BJ25" i="99"/>
  <c r="BK25" i="99"/>
  <c r="BL25" i="99"/>
  <c r="BM25" i="99"/>
  <c r="AL26" i="99"/>
  <c r="AM26" i="99"/>
  <c r="AN26" i="99"/>
  <c r="AO26" i="99"/>
  <c r="AP26" i="99"/>
  <c r="AQ26" i="99"/>
  <c r="AR26" i="99"/>
  <c r="AS26" i="99"/>
  <c r="AT26" i="99"/>
  <c r="AU26" i="99"/>
  <c r="AV26" i="99"/>
  <c r="AW26" i="99"/>
  <c r="AX26" i="99"/>
  <c r="AY26" i="99"/>
  <c r="AZ26" i="99"/>
  <c r="BA26" i="99"/>
  <c r="BB26" i="99"/>
  <c r="BC26" i="99"/>
  <c r="BD26" i="99"/>
  <c r="BE26" i="99"/>
  <c r="BF26" i="99"/>
  <c r="BG26" i="99"/>
  <c r="BH26" i="99"/>
  <c r="BI26" i="99"/>
  <c r="BJ26" i="99"/>
  <c r="BK26" i="99"/>
  <c r="BL26" i="99"/>
  <c r="BM26" i="99"/>
  <c r="AL27" i="99"/>
  <c r="AM27" i="99"/>
  <c r="AN27" i="99"/>
  <c r="AO27" i="99"/>
  <c r="AP27" i="99"/>
  <c r="AQ27" i="99"/>
  <c r="AR27" i="99"/>
  <c r="AS27" i="99"/>
  <c r="AT27" i="99"/>
  <c r="AU27" i="99"/>
  <c r="AV27" i="99"/>
  <c r="AW27" i="99"/>
  <c r="AX27" i="99"/>
  <c r="AY27" i="99"/>
  <c r="AZ27" i="99"/>
  <c r="BA27" i="99"/>
  <c r="BB27" i="99"/>
  <c r="BC27" i="99"/>
  <c r="BD27" i="99"/>
  <c r="BE27" i="99"/>
  <c r="BF27" i="99"/>
  <c r="BG27" i="99"/>
  <c r="BH27" i="99"/>
  <c r="BI27" i="99"/>
  <c r="BJ27" i="99"/>
  <c r="BK27" i="99"/>
  <c r="BL27" i="99"/>
  <c r="BM27" i="99"/>
  <c r="AL28" i="99"/>
  <c r="AM28" i="99"/>
  <c r="AN28" i="99"/>
  <c r="AO28" i="99"/>
  <c r="AP28" i="99"/>
  <c r="AQ28" i="99"/>
  <c r="AR28" i="99"/>
  <c r="AS28" i="99"/>
  <c r="AT28" i="99"/>
  <c r="AU28" i="99"/>
  <c r="AV28" i="99"/>
  <c r="AW28" i="99"/>
  <c r="AX28" i="99"/>
  <c r="AY28" i="99"/>
  <c r="AZ28" i="99"/>
  <c r="BA28" i="99"/>
  <c r="BB28" i="99"/>
  <c r="BC28" i="99"/>
  <c r="BD28" i="99"/>
  <c r="BE28" i="99"/>
  <c r="BF28" i="99"/>
  <c r="BG28" i="99"/>
  <c r="BH28" i="99"/>
  <c r="BI28" i="99"/>
  <c r="BJ28" i="99"/>
  <c r="BK28" i="99"/>
  <c r="BL28" i="99"/>
  <c r="BM28" i="99"/>
  <c r="AL29" i="99"/>
  <c r="AM29" i="99"/>
  <c r="AN29" i="99"/>
  <c r="AO29" i="99"/>
  <c r="AP29" i="99"/>
  <c r="AQ29" i="99"/>
  <c r="AR29" i="99"/>
  <c r="AS29" i="99"/>
  <c r="AT29" i="99"/>
  <c r="AU29" i="99"/>
  <c r="AV29" i="99"/>
  <c r="AW29" i="99"/>
  <c r="AX29" i="99"/>
  <c r="AY29" i="99"/>
  <c r="AZ29" i="99"/>
  <c r="BA29" i="99"/>
  <c r="BB29" i="99"/>
  <c r="BC29" i="99"/>
  <c r="BD29" i="99"/>
  <c r="BE29" i="99"/>
  <c r="BF29" i="99"/>
  <c r="BG29" i="99"/>
  <c r="BH29" i="99"/>
  <c r="BI29" i="99"/>
  <c r="BJ29" i="99"/>
  <c r="BK29" i="99"/>
  <c r="BL29" i="99"/>
  <c r="BM29" i="99"/>
  <c r="AL30" i="99"/>
  <c r="AM30" i="99"/>
  <c r="AN30" i="99"/>
  <c r="AO30" i="99"/>
  <c r="AP30" i="99"/>
  <c r="AQ30" i="99"/>
  <c r="AR30" i="99"/>
  <c r="AS30" i="99"/>
  <c r="AT30" i="99"/>
  <c r="AU30" i="99"/>
  <c r="AV30" i="99"/>
  <c r="AW30" i="99"/>
  <c r="AX30" i="99"/>
  <c r="AY30" i="99"/>
  <c r="AZ30" i="99"/>
  <c r="BA30" i="99"/>
  <c r="BB30" i="99"/>
  <c r="BC30" i="99"/>
  <c r="BD30" i="99"/>
  <c r="BE30" i="99"/>
  <c r="BF30" i="99"/>
  <c r="BG30" i="99"/>
  <c r="BH30" i="99"/>
  <c r="BI30" i="99"/>
  <c r="BJ30" i="99"/>
  <c r="BK30" i="99"/>
  <c r="BL30" i="99"/>
  <c r="BM30" i="99"/>
  <c r="AL31" i="99"/>
  <c r="AM31" i="99"/>
  <c r="AN31" i="99"/>
  <c r="AO31" i="99"/>
  <c r="AP31" i="99"/>
  <c r="AQ31" i="99"/>
  <c r="AR31" i="99"/>
  <c r="AS31" i="99"/>
  <c r="AT31" i="99"/>
  <c r="AU31" i="99"/>
  <c r="AV31" i="99"/>
  <c r="AW31" i="99"/>
  <c r="AX31" i="99"/>
  <c r="AY31" i="99"/>
  <c r="AZ31" i="99"/>
  <c r="BA31" i="99"/>
  <c r="BB31" i="99"/>
  <c r="BC31" i="99"/>
  <c r="BD31" i="99"/>
  <c r="BE31" i="99"/>
  <c r="BF31" i="99"/>
  <c r="BG31" i="99"/>
  <c r="BH31" i="99"/>
  <c r="BI31" i="99"/>
  <c r="BJ31" i="99"/>
  <c r="BK31" i="99"/>
  <c r="BL31" i="99"/>
  <c r="BM31" i="99"/>
  <c r="AL32" i="99"/>
  <c r="AM32" i="99"/>
  <c r="AN32" i="99"/>
  <c r="AO32" i="99"/>
  <c r="AP32" i="99"/>
  <c r="AQ32" i="99"/>
  <c r="AR32" i="99"/>
  <c r="AS32" i="99"/>
  <c r="AT32" i="99"/>
  <c r="AU32" i="99"/>
  <c r="AV32" i="99"/>
  <c r="AW32" i="99"/>
  <c r="AX32" i="99"/>
  <c r="AY32" i="99"/>
  <c r="AZ32" i="99"/>
  <c r="BA32" i="99"/>
  <c r="BB32" i="99"/>
  <c r="BC32" i="99"/>
  <c r="BD32" i="99"/>
  <c r="BE32" i="99"/>
  <c r="BF32" i="99"/>
  <c r="BG32" i="99"/>
  <c r="BH32" i="99"/>
  <c r="BI32" i="99"/>
  <c r="BJ32" i="99"/>
  <c r="BK32" i="99"/>
  <c r="BL32" i="99"/>
  <c r="BM32" i="99"/>
  <c r="AL33" i="99"/>
  <c r="AM33" i="99"/>
  <c r="AN33" i="99"/>
  <c r="AO33" i="99"/>
  <c r="AP33" i="99"/>
  <c r="AQ33" i="99"/>
  <c r="AR33" i="99"/>
  <c r="AS33" i="99"/>
  <c r="AT33" i="99"/>
  <c r="AU33" i="99"/>
  <c r="AV33" i="99"/>
  <c r="AW33" i="99"/>
  <c r="AX33" i="99"/>
  <c r="AY33" i="99"/>
  <c r="AZ33" i="99"/>
  <c r="BA33" i="99"/>
  <c r="BB33" i="99"/>
  <c r="BC33" i="99"/>
  <c r="BD33" i="99"/>
  <c r="BE33" i="99"/>
  <c r="BF33" i="99"/>
  <c r="BG33" i="99"/>
  <c r="BH33" i="99"/>
  <c r="BI33" i="99"/>
  <c r="BJ33" i="99"/>
  <c r="BK33" i="99"/>
  <c r="BL33" i="99"/>
  <c r="BM33" i="99"/>
  <c r="AL34" i="99"/>
  <c r="AM34" i="99"/>
  <c r="AN34" i="99"/>
  <c r="AO34" i="99"/>
  <c r="AP34" i="99"/>
  <c r="AQ34" i="99"/>
  <c r="AR34" i="99"/>
  <c r="AS34" i="99"/>
  <c r="AT34" i="99"/>
  <c r="AU34" i="99"/>
  <c r="AV34" i="99"/>
  <c r="AW34" i="99"/>
  <c r="AX34" i="99"/>
  <c r="AY34" i="99"/>
  <c r="AZ34" i="99"/>
  <c r="BA34" i="99"/>
  <c r="BB34" i="99"/>
  <c r="BC34" i="99"/>
  <c r="BD34" i="99"/>
  <c r="BE34" i="99"/>
  <c r="BF34" i="99"/>
  <c r="BG34" i="99"/>
  <c r="BH34" i="99"/>
  <c r="BI34" i="99"/>
  <c r="BJ34" i="99"/>
  <c r="BK34" i="99"/>
  <c r="BL34" i="99"/>
  <c r="BM34" i="99"/>
  <c r="AL35" i="99"/>
  <c r="AM35" i="99"/>
  <c r="AN35" i="99"/>
  <c r="AO35" i="99"/>
  <c r="AP35" i="99"/>
  <c r="AQ35" i="99"/>
  <c r="AR35" i="99"/>
  <c r="AS35" i="99"/>
  <c r="AT35" i="99"/>
  <c r="AU35" i="99"/>
  <c r="AV35" i="99"/>
  <c r="AW35" i="99"/>
  <c r="AX35" i="99"/>
  <c r="AY35" i="99"/>
  <c r="AZ35" i="99"/>
  <c r="BA35" i="99"/>
  <c r="BB35" i="99"/>
  <c r="BC35" i="99"/>
  <c r="BD35" i="99"/>
  <c r="BE35" i="99"/>
  <c r="BF35" i="99"/>
  <c r="BG35" i="99"/>
  <c r="BH35" i="99"/>
  <c r="BI35" i="99"/>
  <c r="BJ35" i="99"/>
  <c r="BK35" i="99"/>
  <c r="BL35" i="99"/>
  <c r="BM35" i="99"/>
  <c r="AL36" i="99"/>
  <c r="AM36" i="99"/>
  <c r="AN36" i="99"/>
  <c r="AO36" i="99"/>
  <c r="AP36" i="99"/>
  <c r="AQ36" i="99"/>
  <c r="AR36" i="99"/>
  <c r="AS36" i="99"/>
  <c r="AT36" i="99"/>
  <c r="AU36" i="99"/>
  <c r="AV36" i="99"/>
  <c r="AW36" i="99"/>
  <c r="AX36" i="99"/>
  <c r="AY36" i="99"/>
  <c r="AZ36" i="99"/>
  <c r="BA36" i="99"/>
  <c r="BB36" i="99"/>
  <c r="BC36" i="99"/>
  <c r="BD36" i="99"/>
  <c r="BE36" i="99"/>
  <c r="BF36" i="99"/>
  <c r="BG36" i="99"/>
  <c r="BH36" i="99"/>
  <c r="BI36" i="99"/>
  <c r="BJ36" i="99"/>
  <c r="BK36" i="99"/>
  <c r="BL36" i="99"/>
  <c r="BM36" i="99"/>
  <c r="AT3" i="99"/>
  <c r="BA3" i="99"/>
  <c r="AZ3" i="99"/>
  <c r="AY3" i="99"/>
  <c r="AX3" i="99"/>
  <c r="AW3" i="99"/>
  <c r="AV3" i="99"/>
  <c r="AU3" i="99"/>
  <c r="AG1" i="99"/>
  <c r="AS3" i="99"/>
  <c r="BO23" i="99" l="1"/>
  <c r="BP23" i="99"/>
  <c r="BQ23" i="99"/>
  <c r="BR23" i="99"/>
  <c r="BO24" i="99"/>
  <c r="BP24" i="99"/>
  <c r="BQ24" i="99"/>
  <c r="BR24" i="99"/>
  <c r="BO25" i="99"/>
  <c r="BP25" i="99"/>
  <c r="BQ25" i="99"/>
  <c r="BR25" i="99"/>
  <c r="BO26" i="99"/>
  <c r="BP26" i="99"/>
  <c r="BQ26" i="99"/>
  <c r="BR26" i="99"/>
  <c r="BO27" i="99"/>
  <c r="BP27" i="99"/>
  <c r="BQ27" i="99"/>
  <c r="BR27" i="99"/>
  <c r="BO28" i="99"/>
  <c r="BP28" i="99"/>
  <c r="BQ28" i="99"/>
  <c r="BR28" i="99"/>
  <c r="BO29" i="99"/>
  <c r="BP29" i="99"/>
  <c r="BQ29" i="99"/>
  <c r="BR29" i="99"/>
  <c r="BO30" i="99"/>
  <c r="BP30" i="99"/>
  <c r="BQ30" i="99"/>
  <c r="BR30" i="99"/>
  <c r="BO31" i="99"/>
  <c r="BP31" i="99"/>
  <c r="BQ31" i="99"/>
  <c r="BR31" i="99"/>
  <c r="BO32" i="99"/>
  <c r="BP32" i="99"/>
  <c r="BQ32" i="99"/>
  <c r="BR32" i="99"/>
  <c r="BO33" i="99"/>
  <c r="BP33" i="99"/>
  <c r="BQ33" i="99"/>
  <c r="BR33" i="99"/>
  <c r="B23" i="99" l="1"/>
  <c r="V24" i="25" s="1"/>
  <c r="B25" i="99"/>
  <c r="V26" i="25" s="1"/>
  <c r="C23" i="99"/>
  <c r="AM24" i="25" s="1"/>
  <c r="B29" i="99"/>
  <c r="V31" i="25" s="1"/>
  <c r="C29" i="99"/>
  <c r="AM31" i="25" s="1"/>
  <c r="C30" i="99"/>
  <c r="AM16" i="25" s="1"/>
  <c r="C32" i="99"/>
  <c r="AM32" i="25" s="1"/>
  <c r="C27" i="99"/>
  <c r="AM27" i="25" s="1"/>
  <c r="C28" i="99"/>
  <c r="AM20" i="25" s="1"/>
  <c r="B26" i="99"/>
  <c r="V14" i="25" s="1"/>
  <c r="C25" i="99"/>
  <c r="AM26" i="25" s="1"/>
  <c r="B33" i="99"/>
  <c r="V21" i="25" s="1"/>
  <c r="B30" i="99"/>
  <c r="V16" i="25" s="1"/>
  <c r="C24" i="99"/>
  <c r="AM28" i="25" s="1"/>
  <c r="B28" i="99"/>
  <c r="V20" i="25" s="1"/>
  <c r="C33" i="99"/>
  <c r="AM21" i="25" s="1"/>
  <c r="C31" i="99"/>
  <c r="AM30" i="25" s="1"/>
  <c r="C26" i="99"/>
  <c r="AM14" i="25" s="1"/>
  <c r="B32" i="99"/>
  <c r="V32" i="25" s="1"/>
  <c r="B31" i="99"/>
  <c r="V30" i="25" s="1"/>
  <c r="V28" i="25"/>
  <c r="B27" i="99"/>
  <c r="V27" i="25" s="1"/>
  <c r="AL4" i="25"/>
  <c r="AL5" i="25"/>
  <c r="AL11" i="25"/>
  <c r="AL14" i="25"/>
  <c r="AL8" i="25"/>
  <c r="AL6" i="25"/>
  <c r="AL9" i="25"/>
  <c r="AL7" i="25"/>
  <c r="AL10" i="25"/>
  <c r="AL12" i="25"/>
  <c r="AL28" i="25"/>
  <c r="AL15" i="25"/>
  <c r="AL13" i="25"/>
  <c r="AL16" i="25"/>
  <c r="AL18" i="25"/>
  <c r="AL17" i="25"/>
  <c r="AL21" i="25"/>
  <c r="AL24" i="25"/>
  <c r="AL20" i="25"/>
  <c r="AL23" i="25"/>
  <c r="AL26" i="25"/>
  <c r="AL34" i="25"/>
  <c r="AL33" i="25"/>
  <c r="AL19" i="25"/>
  <c r="AL22" i="25"/>
  <c r="AL25" i="25"/>
  <c r="AL29" i="25"/>
  <c r="AL30" i="25"/>
  <c r="AL32" i="25"/>
  <c r="AL27" i="25"/>
  <c r="AL31" i="25"/>
  <c r="AL35" i="25"/>
  <c r="AL3" i="25"/>
  <c r="U4" i="25"/>
  <c r="U5" i="25"/>
  <c r="U11" i="25"/>
  <c r="U14" i="25"/>
  <c r="U8" i="25"/>
  <c r="U6" i="25"/>
  <c r="U9" i="25"/>
  <c r="U7" i="25"/>
  <c r="U10" i="25"/>
  <c r="U12" i="25"/>
  <c r="U28" i="25"/>
  <c r="U15" i="25"/>
  <c r="U13" i="25"/>
  <c r="U16" i="25"/>
  <c r="U18" i="25"/>
  <c r="U17" i="25"/>
  <c r="U21" i="25"/>
  <c r="U24" i="25"/>
  <c r="U20" i="25"/>
  <c r="U23" i="25"/>
  <c r="U26" i="25"/>
  <c r="U34" i="25"/>
  <c r="U33" i="25"/>
  <c r="U19" i="25"/>
  <c r="U22" i="25"/>
  <c r="U25" i="25"/>
  <c r="U29" i="25"/>
  <c r="U30" i="25"/>
  <c r="U32" i="25"/>
  <c r="U27" i="25"/>
  <c r="U31" i="25"/>
  <c r="U35" i="25"/>
  <c r="U38" i="25"/>
  <c r="U3" i="25"/>
  <c r="X36" i="112" l="1"/>
  <c r="W36" i="112"/>
  <c r="U36" i="112"/>
  <c r="T36" i="112"/>
  <c r="S36" i="112"/>
  <c r="R36" i="112"/>
  <c r="Q36" i="112"/>
  <c r="P36" i="112"/>
  <c r="O36" i="112"/>
  <c r="X35" i="112"/>
  <c r="W35" i="112"/>
  <c r="U35" i="112"/>
  <c r="T35" i="112"/>
  <c r="S35" i="112"/>
  <c r="R35" i="112"/>
  <c r="Q35" i="112"/>
  <c r="P35" i="112"/>
  <c r="O35" i="112"/>
  <c r="X34" i="112"/>
  <c r="W34" i="112"/>
  <c r="U34" i="112"/>
  <c r="T34" i="112"/>
  <c r="S34" i="112"/>
  <c r="R34" i="112"/>
  <c r="Q34" i="112"/>
  <c r="P34" i="112"/>
  <c r="O34" i="112"/>
  <c r="X33" i="112"/>
  <c r="W33" i="112"/>
  <c r="U33" i="112"/>
  <c r="T33" i="112"/>
  <c r="S33" i="112"/>
  <c r="R33" i="112"/>
  <c r="Q33" i="112"/>
  <c r="P33" i="112"/>
  <c r="O33" i="112"/>
  <c r="X32" i="112"/>
  <c r="W32" i="112"/>
  <c r="U32" i="112"/>
  <c r="T32" i="112"/>
  <c r="S32" i="112"/>
  <c r="R32" i="112"/>
  <c r="Q32" i="112"/>
  <c r="P32" i="112"/>
  <c r="O32" i="112"/>
  <c r="X31" i="112"/>
  <c r="W31" i="112"/>
  <c r="U31" i="112"/>
  <c r="T31" i="112"/>
  <c r="S31" i="112"/>
  <c r="R31" i="112"/>
  <c r="Q31" i="112"/>
  <c r="P31" i="112"/>
  <c r="O31" i="112"/>
  <c r="X30" i="112"/>
  <c r="W30" i="112"/>
  <c r="U30" i="112"/>
  <c r="T30" i="112"/>
  <c r="S30" i="112"/>
  <c r="R30" i="112"/>
  <c r="Q30" i="112"/>
  <c r="P30" i="112"/>
  <c r="O30" i="112"/>
  <c r="X29" i="112"/>
  <c r="W29" i="112"/>
  <c r="U29" i="112"/>
  <c r="T29" i="112"/>
  <c r="S29" i="112"/>
  <c r="R29" i="112"/>
  <c r="Q29" i="112"/>
  <c r="P29" i="112"/>
  <c r="O29" i="112"/>
  <c r="B29" i="112" s="1"/>
  <c r="X28" i="112"/>
  <c r="W28" i="112"/>
  <c r="U28" i="112"/>
  <c r="T28" i="112"/>
  <c r="S28" i="112"/>
  <c r="R28" i="112"/>
  <c r="Q28" i="112"/>
  <c r="P28" i="112"/>
  <c r="O28" i="112"/>
  <c r="X27" i="112"/>
  <c r="W27" i="112"/>
  <c r="U27" i="112"/>
  <c r="T27" i="112"/>
  <c r="S27" i="112"/>
  <c r="R27" i="112"/>
  <c r="Q27" i="112"/>
  <c r="P27" i="112"/>
  <c r="O27" i="112"/>
  <c r="X26" i="112"/>
  <c r="W26" i="112"/>
  <c r="U26" i="112"/>
  <c r="T26" i="112"/>
  <c r="S26" i="112"/>
  <c r="R26" i="112"/>
  <c r="Q26" i="112"/>
  <c r="P26" i="112"/>
  <c r="O26" i="112"/>
  <c r="X25" i="112"/>
  <c r="W25" i="112"/>
  <c r="U25" i="112"/>
  <c r="T25" i="112"/>
  <c r="S25" i="112"/>
  <c r="R25" i="112"/>
  <c r="Q25" i="112"/>
  <c r="P25" i="112"/>
  <c r="O25" i="112"/>
  <c r="X24" i="112"/>
  <c r="W24" i="112"/>
  <c r="U24" i="112"/>
  <c r="T24" i="112"/>
  <c r="S24" i="112"/>
  <c r="R24" i="112"/>
  <c r="Q24" i="112"/>
  <c r="P24" i="112"/>
  <c r="O24" i="112"/>
  <c r="X23" i="112"/>
  <c r="W23" i="112"/>
  <c r="U23" i="112"/>
  <c r="T23" i="112"/>
  <c r="S23" i="112"/>
  <c r="R23" i="112"/>
  <c r="Q23" i="112"/>
  <c r="P23" i="112"/>
  <c r="O23" i="112"/>
  <c r="X22" i="112"/>
  <c r="W22" i="112"/>
  <c r="U22" i="112"/>
  <c r="T22" i="112"/>
  <c r="S22" i="112"/>
  <c r="R22" i="112"/>
  <c r="Q22" i="112"/>
  <c r="P22" i="112"/>
  <c r="O22" i="112"/>
  <c r="X21" i="112"/>
  <c r="W21" i="112"/>
  <c r="U21" i="112"/>
  <c r="T21" i="112"/>
  <c r="S21" i="112"/>
  <c r="R21" i="112"/>
  <c r="Q21" i="112"/>
  <c r="P21" i="112"/>
  <c r="O21" i="112"/>
  <c r="X20" i="112"/>
  <c r="W20" i="112"/>
  <c r="U20" i="112"/>
  <c r="T20" i="112"/>
  <c r="S20" i="112"/>
  <c r="R20" i="112"/>
  <c r="Q20" i="112"/>
  <c r="P20" i="112"/>
  <c r="O20" i="112"/>
  <c r="X19" i="112"/>
  <c r="W19" i="112"/>
  <c r="U19" i="112"/>
  <c r="T19" i="112"/>
  <c r="S19" i="112"/>
  <c r="R19" i="112"/>
  <c r="Q19" i="112"/>
  <c r="P19" i="112"/>
  <c r="O19" i="112"/>
  <c r="X18" i="112"/>
  <c r="W18" i="112"/>
  <c r="U18" i="112"/>
  <c r="T18" i="112"/>
  <c r="S18" i="112"/>
  <c r="R18" i="112"/>
  <c r="Q18" i="112"/>
  <c r="P18" i="112"/>
  <c r="O18" i="112"/>
  <c r="X17" i="112"/>
  <c r="W17" i="112"/>
  <c r="U17" i="112"/>
  <c r="T17" i="112"/>
  <c r="S17" i="112"/>
  <c r="R17" i="112"/>
  <c r="Q17" i="112"/>
  <c r="P17" i="112"/>
  <c r="O17" i="112"/>
  <c r="X16" i="112"/>
  <c r="W16" i="112"/>
  <c r="U16" i="112"/>
  <c r="T16" i="112"/>
  <c r="S16" i="112"/>
  <c r="R16" i="112"/>
  <c r="Q16" i="112"/>
  <c r="P16" i="112"/>
  <c r="O16" i="112"/>
  <c r="X15" i="112"/>
  <c r="W15" i="112"/>
  <c r="U15" i="112"/>
  <c r="T15" i="112"/>
  <c r="S15" i="112"/>
  <c r="R15" i="112"/>
  <c r="Q15" i="112"/>
  <c r="P15" i="112"/>
  <c r="O15" i="112"/>
  <c r="X14" i="112"/>
  <c r="W14" i="112"/>
  <c r="U14" i="112"/>
  <c r="T14" i="112"/>
  <c r="S14" i="112"/>
  <c r="R14" i="112"/>
  <c r="Q14" i="112"/>
  <c r="P14" i="112"/>
  <c r="O14" i="112"/>
  <c r="X13" i="112"/>
  <c r="W13" i="112"/>
  <c r="U13" i="112"/>
  <c r="T13" i="112"/>
  <c r="S13" i="112"/>
  <c r="R13" i="112"/>
  <c r="Q13" i="112"/>
  <c r="P13" i="112"/>
  <c r="O13" i="112"/>
  <c r="X12" i="112"/>
  <c r="W12" i="112"/>
  <c r="U12" i="112"/>
  <c r="T12" i="112"/>
  <c r="S12" i="112"/>
  <c r="R12" i="112"/>
  <c r="Q12" i="112"/>
  <c r="P12" i="112"/>
  <c r="O12" i="112"/>
  <c r="X11" i="112"/>
  <c r="W11" i="112"/>
  <c r="U11" i="112"/>
  <c r="T11" i="112"/>
  <c r="S11" i="112"/>
  <c r="R11" i="112"/>
  <c r="Q11" i="112"/>
  <c r="P11" i="112"/>
  <c r="O11" i="112"/>
  <c r="B11" i="112" s="1"/>
  <c r="X10" i="112"/>
  <c r="W10" i="112"/>
  <c r="U10" i="112"/>
  <c r="T10" i="112"/>
  <c r="S10" i="112"/>
  <c r="R10" i="112"/>
  <c r="Q10" i="112"/>
  <c r="P10" i="112"/>
  <c r="O10" i="112"/>
  <c r="X9" i="112"/>
  <c r="W9" i="112"/>
  <c r="U9" i="112"/>
  <c r="T9" i="112"/>
  <c r="S9" i="112"/>
  <c r="R9" i="112"/>
  <c r="Q9" i="112"/>
  <c r="P9" i="112"/>
  <c r="O9" i="112"/>
  <c r="X8" i="112"/>
  <c r="W8" i="112"/>
  <c r="U8" i="112"/>
  <c r="T8" i="112"/>
  <c r="S8" i="112"/>
  <c r="R8" i="112"/>
  <c r="Q8" i="112"/>
  <c r="P8" i="112"/>
  <c r="O8" i="112"/>
  <c r="X7" i="112"/>
  <c r="W7" i="112"/>
  <c r="U7" i="112"/>
  <c r="T7" i="112"/>
  <c r="S7" i="112"/>
  <c r="R7" i="112"/>
  <c r="Q7" i="112"/>
  <c r="P7" i="112"/>
  <c r="O7" i="112"/>
  <c r="X6" i="112"/>
  <c r="W6" i="112"/>
  <c r="U6" i="112"/>
  <c r="T6" i="112"/>
  <c r="S6" i="112"/>
  <c r="R6" i="112"/>
  <c r="Q6" i="112"/>
  <c r="P6" i="112"/>
  <c r="O6" i="112"/>
  <c r="X5" i="112"/>
  <c r="W5" i="112"/>
  <c r="U5" i="112"/>
  <c r="T5" i="112"/>
  <c r="S5" i="112"/>
  <c r="R5" i="112"/>
  <c r="Q5" i="112"/>
  <c r="P5" i="112"/>
  <c r="O5" i="112"/>
  <c r="X4" i="112"/>
  <c r="W4" i="112"/>
  <c r="U4" i="112"/>
  <c r="T4" i="112"/>
  <c r="S4" i="112"/>
  <c r="R4" i="112"/>
  <c r="Q4" i="112"/>
  <c r="P4" i="112"/>
  <c r="O4" i="112"/>
  <c r="X3" i="112"/>
  <c r="W3" i="112"/>
  <c r="U3" i="112"/>
  <c r="T3" i="112"/>
  <c r="S3" i="112"/>
  <c r="R3" i="112"/>
  <c r="Q3" i="112"/>
  <c r="P3" i="112"/>
  <c r="O3" i="112"/>
  <c r="C36" i="112" l="1"/>
  <c r="AL38" i="25" s="1"/>
  <c r="C34" i="112"/>
  <c r="B36" i="112"/>
  <c r="C10" i="112"/>
  <c r="C16" i="112"/>
  <c r="C19" i="112"/>
  <c r="C28" i="112"/>
  <c r="C30" i="112"/>
  <c r="B12" i="112"/>
  <c r="C12" i="112"/>
  <c r="C35" i="112"/>
  <c r="C9" i="112"/>
  <c r="C33" i="112"/>
  <c r="C18" i="112"/>
  <c r="C7" i="112"/>
  <c r="C6" i="112"/>
  <c r="C15" i="112"/>
  <c r="C31" i="112"/>
  <c r="C25" i="112"/>
  <c r="C3" i="112"/>
  <c r="C4" i="112"/>
  <c r="C5" i="112"/>
  <c r="C21" i="112"/>
  <c r="C22" i="112"/>
  <c r="C23" i="112"/>
  <c r="C24" i="112"/>
  <c r="B20" i="112"/>
  <c r="B21" i="112"/>
  <c r="B31" i="112"/>
  <c r="B3" i="112"/>
  <c r="C13" i="112"/>
  <c r="C14" i="112"/>
  <c r="C27" i="112"/>
  <c r="B28" i="112"/>
  <c r="B35" i="112"/>
  <c r="B5" i="112"/>
  <c r="B6" i="112"/>
  <c r="C8" i="112"/>
  <c r="B14" i="112"/>
  <c r="B15" i="112"/>
  <c r="C17" i="112"/>
  <c r="C26" i="112"/>
  <c r="C29" i="112"/>
  <c r="B32" i="112"/>
  <c r="B34" i="112"/>
  <c r="B8" i="112"/>
  <c r="B9" i="112"/>
  <c r="C11" i="112"/>
  <c r="B17" i="112"/>
  <c r="B18" i="112"/>
  <c r="C20" i="112"/>
  <c r="C32" i="112"/>
  <c r="B25" i="112"/>
  <c r="B27" i="112"/>
  <c r="B30" i="112"/>
  <c r="B33" i="112"/>
  <c r="B23" i="112"/>
  <c r="B4" i="112"/>
  <c r="B7" i="112"/>
  <c r="B10" i="112"/>
  <c r="B13" i="112"/>
  <c r="B16" i="112"/>
  <c r="B19" i="112"/>
  <c r="B22" i="112"/>
  <c r="B26" i="112"/>
  <c r="BB36" i="111"/>
  <c r="BA36" i="111"/>
  <c r="AY36" i="111"/>
  <c r="AX36" i="111"/>
  <c r="AW36" i="111"/>
  <c r="AV36" i="111"/>
  <c r="AU36" i="111"/>
  <c r="AT36" i="111"/>
  <c r="AS36" i="111"/>
  <c r="AR36" i="111"/>
  <c r="AQ36" i="111"/>
  <c r="AP36" i="111"/>
  <c r="AO36" i="111"/>
  <c r="AN36" i="111"/>
  <c r="AM36" i="111"/>
  <c r="AL36" i="111"/>
  <c r="AK36" i="111"/>
  <c r="AJ36" i="111"/>
  <c r="AI36" i="111"/>
  <c r="AH36" i="111"/>
  <c r="AG36" i="111"/>
  <c r="AF36" i="111"/>
  <c r="AE36" i="111"/>
  <c r="AD36" i="111"/>
  <c r="BB35" i="111"/>
  <c r="BA35" i="111"/>
  <c r="AY35" i="111"/>
  <c r="AX35" i="111"/>
  <c r="AW35" i="111"/>
  <c r="AV35" i="111"/>
  <c r="AU35" i="111"/>
  <c r="AT35" i="111"/>
  <c r="AS35" i="111"/>
  <c r="AR35" i="111"/>
  <c r="AQ35" i="111"/>
  <c r="AP35" i="111"/>
  <c r="AO35" i="111"/>
  <c r="AN35" i="111"/>
  <c r="AM35" i="111"/>
  <c r="AL35" i="111"/>
  <c r="AK35" i="111"/>
  <c r="AJ35" i="111"/>
  <c r="AI35" i="111"/>
  <c r="AH35" i="111"/>
  <c r="AG35" i="111"/>
  <c r="AF35" i="111"/>
  <c r="AE35" i="111"/>
  <c r="AD35" i="111"/>
  <c r="BB34" i="111"/>
  <c r="BA34" i="111"/>
  <c r="AY34" i="111"/>
  <c r="AX34" i="111"/>
  <c r="AW34" i="111"/>
  <c r="AV34" i="111"/>
  <c r="AU34" i="111"/>
  <c r="AT34" i="111"/>
  <c r="AS34" i="111"/>
  <c r="AR34" i="111"/>
  <c r="AQ34" i="111"/>
  <c r="AP34" i="111"/>
  <c r="AO34" i="111"/>
  <c r="AN34" i="111"/>
  <c r="AM34" i="111"/>
  <c r="AL34" i="111"/>
  <c r="AK34" i="111"/>
  <c r="AJ34" i="111"/>
  <c r="AI34" i="111"/>
  <c r="AH34" i="111"/>
  <c r="AG34" i="111"/>
  <c r="AF34" i="111"/>
  <c r="AE34" i="111"/>
  <c r="AD34" i="111"/>
  <c r="BB33" i="111"/>
  <c r="BA33" i="111"/>
  <c r="AY33" i="111"/>
  <c r="AX33" i="111"/>
  <c r="AW33" i="111"/>
  <c r="AV33" i="111"/>
  <c r="AU33" i="111"/>
  <c r="AT33" i="111"/>
  <c r="AS33" i="111"/>
  <c r="AR33" i="111"/>
  <c r="AQ33" i="111"/>
  <c r="AP33" i="111"/>
  <c r="AO33" i="111"/>
  <c r="AN33" i="111"/>
  <c r="AM33" i="111"/>
  <c r="AL33" i="111"/>
  <c r="AK33" i="111"/>
  <c r="AJ33" i="111"/>
  <c r="AI33" i="111"/>
  <c r="AH33" i="111"/>
  <c r="AG33" i="111"/>
  <c r="AF33" i="111"/>
  <c r="AE33" i="111"/>
  <c r="AD33" i="111"/>
  <c r="BB32" i="111"/>
  <c r="BA32" i="111"/>
  <c r="AY32" i="111"/>
  <c r="AX32" i="111"/>
  <c r="AW32" i="111"/>
  <c r="AV32" i="111"/>
  <c r="AU32" i="111"/>
  <c r="AT32" i="111"/>
  <c r="AS32" i="111"/>
  <c r="AR32" i="111"/>
  <c r="AQ32" i="111"/>
  <c r="AP32" i="111"/>
  <c r="AO32" i="111"/>
  <c r="AN32" i="111"/>
  <c r="AM32" i="111"/>
  <c r="AL32" i="111"/>
  <c r="AK32" i="111"/>
  <c r="AJ32" i="111"/>
  <c r="AI32" i="111"/>
  <c r="AH32" i="111"/>
  <c r="AG32" i="111"/>
  <c r="AF32" i="111"/>
  <c r="AE32" i="111"/>
  <c r="AD32" i="111"/>
  <c r="BB31" i="111"/>
  <c r="BA31" i="111"/>
  <c r="AY31" i="111"/>
  <c r="AX31" i="111"/>
  <c r="AW31" i="111"/>
  <c r="AV31" i="111"/>
  <c r="AU31" i="111"/>
  <c r="AT31" i="111"/>
  <c r="AS31" i="111"/>
  <c r="AR31" i="111"/>
  <c r="AQ31" i="111"/>
  <c r="AP31" i="111"/>
  <c r="AO31" i="111"/>
  <c r="AN31" i="111"/>
  <c r="AM31" i="111"/>
  <c r="AL31" i="111"/>
  <c r="AK31" i="111"/>
  <c r="AJ31" i="111"/>
  <c r="AI31" i="111"/>
  <c r="AH31" i="111"/>
  <c r="AG31" i="111"/>
  <c r="AF31" i="111"/>
  <c r="AE31" i="111"/>
  <c r="AD31" i="111"/>
  <c r="BB30" i="111"/>
  <c r="BA30" i="111"/>
  <c r="AY30" i="111"/>
  <c r="AX30" i="111"/>
  <c r="AW30" i="111"/>
  <c r="AV30" i="111"/>
  <c r="AU30" i="111"/>
  <c r="AT30" i="111"/>
  <c r="AS30" i="111"/>
  <c r="AR30" i="111"/>
  <c r="AQ30" i="111"/>
  <c r="AP30" i="111"/>
  <c r="AO30" i="111"/>
  <c r="AN30" i="111"/>
  <c r="AM30" i="111"/>
  <c r="AL30" i="111"/>
  <c r="AK30" i="111"/>
  <c r="AJ30" i="111"/>
  <c r="AI30" i="111"/>
  <c r="AH30" i="111"/>
  <c r="AG30" i="111"/>
  <c r="AF30" i="111"/>
  <c r="AE30" i="111"/>
  <c r="AD30" i="111"/>
  <c r="BB29" i="111"/>
  <c r="BA29" i="111"/>
  <c r="AY29" i="111"/>
  <c r="AX29" i="111"/>
  <c r="AW29" i="111"/>
  <c r="AV29" i="111"/>
  <c r="AU29" i="111"/>
  <c r="AT29" i="111"/>
  <c r="AS29" i="111"/>
  <c r="AR29" i="111"/>
  <c r="AQ29" i="111"/>
  <c r="AP29" i="111"/>
  <c r="AO29" i="111"/>
  <c r="AN29" i="111"/>
  <c r="AM29" i="111"/>
  <c r="AL29" i="111"/>
  <c r="AK29" i="111"/>
  <c r="AJ29" i="111"/>
  <c r="AI29" i="111"/>
  <c r="AH29" i="111"/>
  <c r="AG29" i="111"/>
  <c r="AF29" i="111"/>
  <c r="AE29" i="111"/>
  <c r="AD29" i="111"/>
  <c r="BB28" i="111"/>
  <c r="BA28" i="111"/>
  <c r="AY28" i="111"/>
  <c r="AX28" i="111"/>
  <c r="AW28" i="111"/>
  <c r="AV28" i="111"/>
  <c r="AU28" i="111"/>
  <c r="AT28" i="111"/>
  <c r="AS28" i="111"/>
  <c r="AR28" i="111"/>
  <c r="AQ28" i="111"/>
  <c r="AP28" i="111"/>
  <c r="AO28" i="111"/>
  <c r="AN28" i="111"/>
  <c r="AM28" i="111"/>
  <c r="AL28" i="111"/>
  <c r="AK28" i="111"/>
  <c r="AJ28" i="111"/>
  <c r="AI28" i="111"/>
  <c r="AH28" i="111"/>
  <c r="AG28" i="111"/>
  <c r="AF28" i="111"/>
  <c r="AE28" i="111"/>
  <c r="AD28" i="111"/>
  <c r="BB27" i="111"/>
  <c r="BA27" i="111"/>
  <c r="AY27" i="111"/>
  <c r="AX27" i="111"/>
  <c r="AW27" i="111"/>
  <c r="AV27" i="111"/>
  <c r="AU27" i="111"/>
  <c r="AT27" i="111"/>
  <c r="AS27" i="111"/>
  <c r="AR27" i="111"/>
  <c r="AQ27" i="111"/>
  <c r="AP27" i="111"/>
  <c r="AO27" i="111"/>
  <c r="AN27" i="111"/>
  <c r="AM27" i="111"/>
  <c r="AL27" i="111"/>
  <c r="AK27" i="111"/>
  <c r="AJ27" i="111"/>
  <c r="AI27" i="111"/>
  <c r="AH27" i="111"/>
  <c r="AG27" i="111"/>
  <c r="AF27" i="111"/>
  <c r="AE27" i="111"/>
  <c r="AD27" i="111"/>
  <c r="BB26" i="111"/>
  <c r="BA26" i="111"/>
  <c r="AY26" i="111"/>
  <c r="AX26" i="111"/>
  <c r="AW26" i="111"/>
  <c r="AV26" i="111"/>
  <c r="AU26" i="111"/>
  <c r="AT26" i="111"/>
  <c r="AS26" i="111"/>
  <c r="AR26" i="111"/>
  <c r="AQ26" i="111"/>
  <c r="AP26" i="111"/>
  <c r="AO26" i="111"/>
  <c r="AN26" i="111"/>
  <c r="AM26" i="111"/>
  <c r="AL26" i="111"/>
  <c r="AK26" i="111"/>
  <c r="AJ26" i="111"/>
  <c r="AI26" i="111"/>
  <c r="AH26" i="111"/>
  <c r="AG26" i="111"/>
  <c r="AF26" i="111"/>
  <c r="AE26" i="111"/>
  <c r="AD26" i="111"/>
  <c r="BB25" i="111"/>
  <c r="BA25" i="111"/>
  <c r="AY25" i="111"/>
  <c r="AX25" i="111"/>
  <c r="AW25" i="111"/>
  <c r="AV25" i="111"/>
  <c r="AU25" i="111"/>
  <c r="AT25" i="111"/>
  <c r="AS25" i="111"/>
  <c r="AR25" i="111"/>
  <c r="AQ25" i="111"/>
  <c r="AP25" i="111"/>
  <c r="AO25" i="111"/>
  <c r="AN25" i="111"/>
  <c r="AM25" i="111"/>
  <c r="AL25" i="111"/>
  <c r="AK25" i="111"/>
  <c r="AJ25" i="111"/>
  <c r="AI25" i="111"/>
  <c r="AH25" i="111"/>
  <c r="AG25" i="111"/>
  <c r="AF25" i="111"/>
  <c r="AE25" i="111"/>
  <c r="AD25" i="111"/>
  <c r="BB24" i="111"/>
  <c r="BA24" i="111"/>
  <c r="AY24" i="111"/>
  <c r="AX24" i="111"/>
  <c r="AW24" i="111"/>
  <c r="AV24" i="111"/>
  <c r="AU24" i="111"/>
  <c r="AT24" i="111"/>
  <c r="AS24" i="111"/>
  <c r="AR24" i="111"/>
  <c r="AQ24" i="111"/>
  <c r="AP24" i="111"/>
  <c r="AO24" i="111"/>
  <c r="AN24" i="111"/>
  <c r="AM24" i="111"/>
  <c r="AL24" i="111"/>
  <c r="AK24" i="111"/>
  <c r="AJ24" i="111"/>
  <c r="AI24" i="111"/>
  <c r="AH24" i="111"/>
  <c r="AG24" i="111"/>
  <c r="AF24" i="111"/>
  <c r="AE24" i="111"/>
  <c r="AD24" i="111"/>
  <c r="BB23" i="111"/>
  <c r="BA23" i="111"/>
  <c r="AY23" i="111"/>
  <c r="AX23" i="111"/>
  <c r="AW23" i="111"/>
  <c r="AV23" i="111"/>
  <c r="AU23" i="111"/>
  <c r="AT23" i="111"/>
  <c r="AS23" i="111"/>
  <c r="AR23" i="111"/>
  <c r="AQ23" i="111"/>
  <c r="AP23" i="111"/>
  <c r="AO23" i="111"/>
  <c r="AN23" i="111"/>
  <c r="AM23" i="111"/>
  <c r="AL23" i="111"/>
  <c r="AK23" i="111"/>
  <c r="AJ23" i="111"/>
  <c r="AI23" i="111"/>
  <c r="AH23" i="111"/>
  <c r="AG23" i="111"/>
  <c r="AF23" i="111"/>
  <c r="AE23" i="111"/>
  <c r="AD23" i="111"/>
  <c r="BB22" i="111"/>
  <c r="BA22" i="111"/>
  <c r="AY22" i="111"/>
  <c r="AX22" i="111"/>
  <c r="AW22" i="111"/>
  <c r="AV22" i="111"/>
  <c r="AU22" i="111"/>
  <c r="AT22" i="111"/>
  <c r="AS22" i="111"/>
  <c r="AR22" i="111"/>
  <c r="AQ22" i="111"/>
  <c r="AP22" i="111"/>
  <c r="AO22" i="111"/>
  <c r="AN22" i="111"/>
  <c r="AM22" i="111"/>
  <c r="AL22" i="111"/>
  <c r="AK22" i="111"/>
  <c r="AJ22" i="111"/>
  <c r="AI22" i="111"/>
  <c r="AH22" i="111"/>
  <c r="AG22" i="111"/>
  <c r="AF22" i="111"/>
  <c r="AE22" i="111"/>
  <c r="AD22" i="111"/>
  <c r="BB21" i="111"/>
  <c r="BA21" i="111"/>
  <c r="AY21" i="111"/>
  <c r="AX21" i="111"/>
  <c r="AW21" i="111"/>
  <c r="AV21" i="111"/>
  <c r="AU21" i="111"/>
  <c r="AT21" i="111"/>
  <c r="AS21" i="111"/>
  <c r="AR21" i="111"/>
  <c r="AQ21" i="111"/>
  <c r="AP21" i="111"/>
  <c r="AO21" i="111"/>
  <c r="AN21" i="111"/>
  <c r="AM21" i="111"/>
  <c r="AL21" i="111"/>
  <c r="AK21" i="111"/>
  <c r="AJ21" i="111"/>
  <c r="AI21" i="111"/>
  <c r="AH21" i="111"/>
  <c r="AG21" i="111"/>
  <c r="AF21" i="111"/>
  <c r="AE21" i="111"/>
  <c r="AD21" i="111"/>
  <c r="BB20" i="111"/>
  <c r="BA20" i="111"/>
  <c r="AY20" i="111"/>
  <c r="AX20" i="111"/>
  <c r="AW20" i="111"/>
  <c r="AV20" i="111"/>
  <c r="AU20" i="111"/>
  <c r="AT20" i="111"/>
  <c r="AS20" i="111"/>
  <c r="AR20" i="111"/>
  <c r="AQ20" i="111"/>
  <c r="AP20" i="111"/>
  <c r="AO20" i="111"/>
  <c r="AN20" i="111"/>
  <c r="AM20" i="111"/>
  <c r="AL20" i="111"/>
  <c r="AK20" i="111"/>
  <c r="AJ20" i="111"/>
  <c r="AI20" i="111"/>
  <c r="AH20" i="111"/>
  <c r="AG20" i="111"/>
  <c r="AF20" i="111"/>
  <c r="AE20" i="111"/>
  <c r="AD20" i="111"/>
  <c r="BB19" i="111"/>
  <c r="BA19" i="111"/>
  <c r="AY19" i="111"/>
  <c r="AX19" i="111"/>
  <c r="AW19" i="111"/>
  <c r="AV19" i="111"/>
  <c r="AU19" i="111"/>
  <c r="AT19" i="111"/>
  <c r="AS19" i="111"/>
  <c r="AR19" i="111"/>
  <c r="AQ19" i="111"/>
  <c r="AP19" i="111"/>
  <c r="AO19" i="111"/>
  <c r="AN19" i="111"/>
  <c r="AM19" i="111"/>
  <c r="AL19" i="111"/>
  <c r="AK19" i="111"/>
  <c r="AJ19" i="111"/>
  <c r="AI19" i="111"/>
  <c r="AH19" i="111"/>
  <c r="AG19" i="111"/>
  <c r="AF19" i="111"/>
  <c r="AE19" i="111"/>
  <c r="AD19" i="111"/>
  <c r="BB18" i="111"/>
  <c r="BA18" i="111"/>
  <c r="C18" i="111" s="1"/>
  <c r="AK7" i="25" s="1"/>
  <c r="AY18" i="111"/>
  <c r="AX18" i="111"/>
  <c r="AW18" i="111"/>
  <c r="AV18" i="111"/>
  <c r="AU18" i="111"/>
  <c r="AT18" i="111"/>
  <c r="AS18" i="111"/>
  <c r="AR18" i="111"/>
  <c r="AQ18" i="111"/>
  <c r="AP18" i="111"/>
  <c r="AO18" i="111"/>
  <c r="AN18" i="111"/>
  <c r="AM18" i="111"/>
  <c r="AL18" i="111"/>
  <c r="AK18" i="111"/>
  <c r="AJ18" i="111"/>
  <c r="AI18" i="111"/>
  <c r="AH18" i="111"/>
  <c r="AG18" i="111"/>
  <c r="AF18" i="111"/>
  <c r="AE18" i="111"/>
  <c r="AD18" i="111"/>
  <c r="BB17" i="111"/>
  <c r="BA17" i="111"/>
  <c r="AY17" i="111"/>
  <c r="AX17" i="111"/>
  <c r="AW17" i="111"/>
  <c r="AV17" i="111"/>
  <c r="AU17" i="111"/>
  <c r="AT17" i="111"/>
  <c r="AS17" i="111"/>
  <c r="AR17" i="111"/>
  <c r="AQ17" i="111"/>
  <c r="AP17" i="111"/>
  <c r="AO17" i="111"/>
  <c r="AN17" i="111"/>
  <c r="AM17" i="111"/>
  <c r="AL17" i="111"/>
  <c r="AK17" i="111"/>
  <c r="AJ17" i="111"/>
  <c r="AI17" i="111"/>
  <c r="AH17" i="111"/>
  <c r="AG17" i="111"/>
  <c r="AF17" i="111"/>
  <c r="AE17" i="111"/>
  <c r="AD17" i="111"/>
  <c r="BB16" i="111"/>
  <c r="BA16" i="111"/>
  <c r="AY16" i="111"/>
  <c r="AX16" i="111"/>
  <c r="AW16" i="111"/>
  <c r="AV16" i="111"/>
  <c r="AU16" i="111"/>
  <c r="AT16" i="111"/>
  <c r="AS16" i="111"/>
  <c r="AR16" i="111"/>
  <c r="AQ16" i="111"/>
  <c r="AP16" i="111"/>
  <c r="AO16" i="111"/>
  <c r="AN16" i="111"/>
  <c r="AM16" i="111"/>
  <c r="AL16" i="111"/>
  <c r="AK16" i="111"/>
  <c r="AJ16" i="111"/>
  <c r="AI16" i="111"/>
  <c r="AH16" i="111"/>
  <c r="AG16" i="111"/>
  <c r="AF16" i="111"/>
  <c r="AE16" i="111"/>
  <c r="AD16" i="111"/>
  <c r="BB15" i="111"/>
  <c r="BA15" i="111"/>
  <c r="AY15" i="111"/>
  <c r="AX15" i="111"/>
  <c r="AW15" i="111"/>
  <c r="AV15" i="111"/>
  <c r="AU15" i="111"/>
  <c r="AT15" i="111"/>
  <c r="AS15" i="111"/>
  <c r="AR15" i="111"/>
  <c r="AQ15" i="111"/>
  <c r="AP15" i="111"/>
  <c r="AO15" i="111"/>
  <c r="AN15" i="111"/>
  <c r="AM15" i="111"/>
  <c r="AL15" i="111"/>
  <c r="AK15" i="111"/>
  <c r="AJ15" i="111"/>
  <c r="AI15" i="111"/>
  <c r="AH15" i="111"/>
  <c r="AG15" i="111"/>
  <c r="AF15" i="111"/>
  <c r="AE15" i="111"/>
  <c r="AD15" i="111"/>
  <c r="BB14" i="111"/>
  <c r="BA14" i="111"/>
  <c r="AY14" i="111"/>
  <c r="AX14" i="111"/>
  <c r="AW14" i="111"/>
  <c r="AV14" i="111"/>
  <c r="AU14" i="111"/>
  <c r="AT14" i="111"/>
  <c r="AS14" i="111"/>
  <c r="AR14" i="111"/>
  <c r="AQ14" i="111"/>
  <c r="AP14" i="111"/>
  <c r="AO14" i="111"/>
  <c r="AN14" i="111"/>
  <c r="AM14" i="111"/>
  <c r="AL14" i="111"/>
  <c r="AK14" i="111"/>
  <c r="AJ14" i="111"/>
  <c r="AI14" i="111"/>
  <c r="AH14" i="111"/>
  <c r="AG14" i="111"/>
  <c r="AF14" i="111"/>
  <c r="AE14" i="111"/>
  <c r="AD14" i="111"/>
  <c r="BB13" i="111"/>
  <c r="BA13" i="111"/>
  <c r="AY13" i="111"/>
  <c r="AX13" i="111"/>
  <c r="AW13" i="111"/>
  <c r="AV13" i="111"/>
  <c r="AU13" i="111"/>
  <c r="AT13" i="111"/>
  <c r="AS13" i="111"/>
  <c r="AR13" i="111"/>
  <c r="AQ13" i="111"/>
  <c r="AP13" i="111"/>
  <c r="AO13" i="111"/>
  <c r="AN13" i="111"/>
  <c r="AM13" i="111"/>
  <c r="AL13" i="111"/>
  <c r="AK13" i="111"/>
  <c r="AJ13" i="111"/>
  <c r="AI13" i="111"/>
  <c r="AH13" i="111"/>
  <c r="AG13" i="111"/>
  <c r="AF13" i="111"/>
  <c r="AE13" i="111"/>
  <c r="AD13" i="111"/>
  <c r="BB12" i="111"/>
  <c r="BA12" i="111"/>
  <c r="AY12" i="111"/>
  <c r="AX12" i="111"/>
  <c r="AW12" i="111"/>
  <c r="AV12" i="111"/>
  <c r="AU12" i="111"/>
  <c r="AT12" i="111"/>
  <c r="AS12" i="111"/>
  <c r="AR12" i="111"/>
  <c r="AQ12" i="111"/>
  <c r="AP12" i="111"/>
  <c r="AO12" i="111"/>
  <c r="AN12" i="111"/>
  <c r="AM12" i="111"/>
  <c r="AL12" i="111"/>
  <c r="AK12" i="111"/>
  <c r="AJ12" i="111"/>
  <c r="AI12" i="111"/>
  <c r="AH12" i="111"/>
  <c r="AG12" i="111"/>
  <c r="AF12" i="111"/>
  <c r="AE12" i="111"/>
  <c r="AD12" i="111"/>
  <c r="BB11" i="111"/>
  <c r="BA11" i="111"/>
  <c r="AY11" i="111"/>
  <c r="AX11" i="111"/>
  <c r="AW11" i="111"/>
  <c r="AV11" i="111"/>
  <c r="AU11" i="111"/>
  <c r="AT11" i="111"/>
  <c r="AS11" i="111"/>
  <c r="AR11" i="111"/>
  <c r="AQ11" i="111"/>
  <c r="AP11" i="111"/>
  <c r="AO11" i="111"/>
  <c r="AN11" i="111"/>
  <c r="AM11" i="111"/>
  <c r="AL11" i="111"/>
  <c r="AK11" i="111"/>
  <c r="AJ11" i="111"/>
  <c r="AI11" i="111"/>
  <c r="AH11" i="111"/>
  <c r="AG11" i="111"/>
  <c r="AF11" i="111"/>
  <c r="AE11" i="111"/>
  <c r="AD11" i="111"/>
  <c r="BB10" i="111"/>
  <c r="BA10" i="111"/>
  <c r="AY10" i="111"/>
  <c r="AX10" i="111"/>
  <c r="AW10" i="111"/>
  <c r="AV10" i="111"/>
  <c r="AU10" i="111"/>
  <c r="AT10" i="111"/>
  <c r="AS10" i="111"/>
  <c r="AR10" i="111"/>
  <c r="AQ10" i="111"/>
  <c r="AP10" i="111"/>
  <c r="AO10" i="111"/>
  <c r="AN10" i="111"/>
  <c r="AM10" i="111"/>
  <c r="AL10" i="111"/>
  <c r="AK10" i="111"/>
  <c r="AJ10" i="111"/>
  <c r="AI10" i="111"/>
  <c r="AH10" i="111"/>
  <c r="AG10" i="111"/>
  <c r="AF10" i="111"/>
  <c r="AE10" i="111"/>
  <c r="AD10" i="111"/>
  <c r="BB9" i="111"/>
  <c r="BA9" i="111"/>
  <c r="AY9" i="111"/>
  <c r="AX9" i="111"/>
  <c r="AW9" i="111"/>
  <c r="AV9" i="111"/>
  <c r="AU9" i="111"/>
  <c r="AT9" i="111"/>
  <c r="AS9" i="111"/>
  <c r="AR9" i="111"/>
  <c r="AQ9" i="111"/>
  <c r="AP9" i="111"/>
  <c r="AO9" i="111"/>
  <c r="AN9" i="111"/>
  <c r="AM9" i="111"/>
  <c r="AL9" i="111"/>
  <c r="AK9" i="111"/>
  <c r="AJ9" i="111"/>
  <c r="AI9" i="111"/>
  <c r="AH9" i="111"/>
  <c r="AG9" i="111"/>
  <c r="AF9" i="111"/>
  <c r="AE9" i="111"/>
  <c r="AD9" i="111"/>
  <c r="BB8" i="111"/>
  <c r="BA8" i="111"/>
  <c r="AY8" i="111"/>
  <c r="AX8" i="111"/>
  <c r="AW8" i="111"/>
  <c r="AV8" i="111"/>
  <c r="AU8" i="111"/>
  <c r="AT8" i="111"/>
  <c r="AS8" i="111"/>
  <c r="AR8" i="111"/>
  <c r="AQ8" i="111"/>
  <c r="AP8" i="111"/>
  <c r="AO8" i="111"/>
  <c r="AN8" i="111"/>
  <c r="AM8" i="111"/>
  <c r="AL8" i="111"/>
  <c r="AK8" i="111"/>
  <c r="AJ8" i="111"/>
  <c r="AI8" i="111"/>
  <c r="AH8" i="111"/>
  <c r="AG8" i="111"/>
  <c r="AF8" i="111"/>
  <c r="AE8" i="111"/>
  <c r="AD8" i="111"/>
  <c r="BB7" i="111"/>
  <c r="BA7" i="111"/>
  <c r="AY7" i="111"/>
  <c r="AX7" i="111"/>
  <c r="AW7" i="111"/>
  <c r="AV7" i="111"/>
  <c r="AU7" i="111"/>
  <c r="AT7" i="111"/>
  <c r="AS7" i="111"/>
  <c r="AR7" i="111"/>
  <c r="AQ7" i="111"/>
  <c r="AP7" i="111"/>
  <c r="AO7" i="111"/>
  <c r="AN7" i="111"/>
  <c r="AM7" i="111"/>
  <c r="AL7" i="111"/>
  <c r="AK7" i="111"/>
  <c r="AJ7" i="111"/>
  <c r="AI7" i="111"/>
  <c r="AH7" i="111"/>
  <c r="AG7" i="111"/>
  <c r="AF7" i="111"/>
  <c r="AE7" i="111"/>
  <c r="AD7" i="111"/>
  <c r="BB6" i="111"/>
  <c r="BA6" i="111"/>
  <c r="AY6" i="111"/>
  <c r="AX6" i="111"/>
  <c r="AW6" i="111"/>
  <c r="AV6" i="111"/>
  <c r="AU6" i="111"/>
  <c r="AT6" i="111"/>
  <c r="AS6" i="111"/>
  <c r="AR6" i="111"/>
  <c r="AQ6" i="111"/>
  <c r="AP6" i="111"/>
  <c r="AO6" i="111"/>
  <c r="AN6" i="111"/>
  <c r="AM6" i="111"/>
  <c r="AL6" i="111"/>
  <c r="AK6" i="111"/>
  <c r="AJ6" i="111"/>
  <c r="AI6" i="111"/>
  <c r="AH6" i="111"/>
  <c r="AG6" i="111"/>
  <c r="AF6" i="111"/>
  <c r="AE6" i="111"/>
  <c r="AD6" i="111"/>
  <c r="BB5" i="111"/>
  <c r="BA5" i="111"/>
  <c r="AY5" i="111"/>
  <c r="AX5" i="111"/>
  <c r="AW5" i="111"/>
  <c r="AV5" i="111"/>
  <c r="AU5" i="111"/>
  <c r="AT5" i="111"/>
  <c r="AS5" i="111"/>
  <c r="AR5" i="111"/>
  <c r="AQ5" i="111"/>
  <c r="AP5" i="111"/>
  <c r="AO5" i="111"/>
  <c r="AN5" i="111"/>
  <c r="AM5" i="111"/>
  <c r="AL5" i="111"/>
  <c r="AK5" i="111"/>
  <c r="AJ5" i="111"/>
  <c r="AI5" i="111"/>
  <c r="AH5" i="111"/>
  <c r="AG5" i="111"/>
  <c r="AF5" i="111"/>
  <c r="AE5" i="111"/>
  <c r="AD5" i="111"/>
  <c r="BB4" i="111"/>
  <c r="BA4" i="111"/>
  <c r="AY4" i="111"/>
  <c r="AX4" i="111"/>
  <c r="AW4" i="111"/>
  <c r="AV4" i="111"/>
  <c r="AU4" i="111"/>
  <c r="AT4" i="111"/>
  <c r="AS4" i="111"/>
  <c r="AR4" i="111"/>
  <c r="AQ4" i="111"/>
  <c r="AP4" i="111"/>
  <c r="AO4" i="111"/>
  <c r="AN4" i="111"/>
  <c r="AM4" i="111"/>
  <c r="AL4" i="111"/>
  <c r="AK4" i="111"/>
  <c r="AJ4" i="111"/>
  <c r="AI4" i="111"/>
  <c r="AH4" i="111"/>
  <c r="AG4" i="111"/>
  <c r="AF4" i="111"/>
  <c r="AE4" i="111"/>
  <c r="AD4" i="111"/>
  <c r="BB3" i="111"/>
  <c r="BA3" i="111"/>
  <c r="AY3" i="111"/>
  <c r="AX3" i="111"/>
  <c r="AW3" i="111"/>
  <c r="AV3" i="111"/>
  <c r="AU3" i="111"/>
  <c r="AT3" i="111"/>
  <c r="AS3" i="111"/>
  <c r="AR3" i="111"/>
  <c r="AQ3" i="111"/>
  <c r="AP3" i="111"/>
  <c r="AO3" i="111"/>
  <c r="AN3" i="111"/>
  <c r="AM3" i="111"/>
  <c r="AL3" i="111"/>
  <c r="AK3" i="111"/>
  <c r="AJ3" i="111"/>
  <c r="AI3" i="111"/>
  <c r="AH3" i="111"/>
  <c r="AG3" i="111"/>
  <c r="AF3" i="111"/>
  <c r="AE3" i="111"/>
  <c r="AD3" i="111"/>
  <c r="C36" i="111" l="1"/>
  <c r="AK38" i="25" s="1"/>
  <c r="B7" i="111"/>
  <c r="T23" i="25" s="1"/>
  <c r="B4" i="111"/>
  <c r="T18" i="25" s="1"/>
  <c r="B3" i="111"/>
  <c r="T25" i="25" s="1"/>
  <c r="B6" i="111"/>
  <c r="T3" i="25" s="1"/>
  <c r="B11" i="111"/>
  <c r="T22" i="25" s="1"/>
  <c r="B20" i="111"/>
  <c r="T12" i="25" s="1"/>
  <c r="B13" i="111"/>
  <c r="T15" i="25" s="1"/>
  <c r="B16" i="111"/>
  <c r="T5" i="25" s="1"/>
  <c r="C5" i="111"/>
  <c r="AK17" i="25" s="1"/>
  <c r="C9" i="111"/>
  <c r="AK6" i="25" s="1"/>
  <c r="C11" i="111"/>
  <c r="AK22" i="25" s="1"/>
  <c r="C12" i="111"/>
  <c r="AK19" i="25" s="1"/>
  <c r="C14" i="111"/>
  <c r="AK9" i="25" s="1"/>
  <c r="C17" i="111"/>
  <c r="AK34" i="25" s="1"/>
  <c r="B19" i="111"/>
  <c r="T33" i="25" s="1"/>
  <c r="B25" i="111"/>
  <c r="T26" i="25" s="1"/>
  <c r="B28" i="111"/>
  <c r="T20" i="25" s="1"/>
  <c r="C3" i="111"/>
  <c r="AK25" i="25" s="1"/>
  <c r="C4" i="111"/>
  <c r="AK18" i="25" s="1"/>
  <c r="B14" i="111"/>
  <c r="T9" i="25" s="1"/>
  <c r="B17" i="111"/>
  <c r="T34" i="25" s="1"/>
  <c r="C21" i="111"/>
  <c r="AK29" i="25" s="1"/>
  <c r="B22" i="111"/>
  <c r="T4" i="25" s="1"/>
  <c r="C23" i="111"/>
  <c r="AK24" i="25" s="1"/>
  <c r="C24" i="111"/>
  <c r="AK28" i="25" s="1"/>
  <c r="C25" i="111"/>
  <c r="AK26" i="25" s="1"/>
  <c r="C29" i="111"/>
  <c r="AK31" i="25" s="1"/>
  <c r="C30" i="111"/>
  <c r="AK16" i="25" s="1"/>
  <c r="B31" i="111"/>
  <c r="T30" i="25" s="1"/>
  <c r="C31" i="111"/>
  <c r="AK30" i="25" s="1"/>
  <c r="B34" i="111"/>
  <c r="T35" i="25" s="1"/>
  <c r="C34" i="111"/>
  <c r="AK35" i="25" s="1"/>
  <c r="B36" i="111"/>
  <c r="T38" i="25" s="1"/>
  <c r="C15" i="111"/>
  <c r="AK8" i="25" s="1"/>
  <c r="C8" i="111"/>
  <c r="AK13" i="25" s="1"/>
  <c r="C33" i="111"/>
  <c r="AK21" i="25" s="1"/>
  <c r="C27" i="111"/>
  <c r="AK27" i="25" s="1"/>
  <c r="C6" i="111"/>
  <c r="AK3" i="25" s="1"/>
  <c r="C16" i="111"/>
  <c r="AK5" i="25" s="1"/>
  <c r="C26" i="111"/>
  <c r="AK14" i="25" s="1"/>
  <c r="C32" i="111"/>
  <c r="AK32" i="25" s="1"/>
  <c r="C20" i="111"/>
  <c r="AK12" i="25" s="1"/>
  <c r="B9" i="111"/>
  <c r="T6" i="25" s="1"/>
  <c r="C7" i="111"/>
  <c r="AK23" i="25" s="1"/>
  <c r="C22" i="111"/>
  <c r="AK4" i="25" s="1"/>
  <c r="C13" i="111"/>
  <c r="AK15" i="25" s="1"/>
  <c r="C35" i="111"/>
  <c r="AK11" i="25" s="1"/>
  <c r="C10" i="111"/>
  <c r="AK10" i="25" s="1"/>
  <c r="C19" i="111"/>
  <c r="AK33" i="25" s="1"/>
  <c r="C28" i="111"/>
  <c r="AK20" i="25" s="1"/>
  <c r="B5" i="111"/>
  <c r="T17" i="25" s="1"/>
  <c r="B8" i="111"/>
  <c r="T13" i="25" s="1"/>
  <c r="B10" i="111"/>
  <c r="T10" i="25" s="1"/>
  <c r="B24" i="111"/>
  <c r="T28" i="25" s="1"/>
  <c r="B27" i="111"/>
  <c r="T27" i="25" s="1"/>
  <c r="B30" i="111"/>
  <c r="T16" i="25" s="1"/>
  <c r="B33" i="111"/>
  <c r="T21" i="25" s="1"/>
  <c r="B35" i="111"/>
  <c r="T11" i="25" s="1"/>
  <c r="B12" i="111"/>
  <c r="T19" i="25" s="1"/>
  <c r="B15" i="111"/>
  <c r="T8" i="25" s="1"/>
  <c r="B18" i="111"/>
  <c r="T7" i="25" s="1"/>
  <c r="B21" i="111"/>
  <c r="T29" i="25" s="1"/>
  <c r="B23" i="111"/>
  <c r="T24" i="25" s="1"/>
  <c r="B26" i="111"/>
  <c r="T14" i="25" s="1"/>
  <c r="B29" i="111"/>
  <c r="T31" i="25" s="1"/>
  <c r="B32" i="111"/>
  <c r="T32" i="25" s="1"/>
  <c r="AI11" i="25"/>
  <c r="AI3" i="25"/>
  <c r="AI28" i="25"/>
  <c r="AI5" i="25"/>
  <c r="AI14" i="25"/>
  <c r="AI6" i="25"/>
  <c r="AI13" i="25"/>
  <c r="AI9" i="25"/>
  <c r="AI15" i="25"/>
  <c r="AI8" i="25"/>
  <c r="AI12" i="25"/>
  <c r="AI10" i="25"/>
  <c r="AI21" i="25"/>
  <c r="AI17" i="25"/>
  <c r="AI18" i="25"/>
  <c r="AI7" i="25"/>
  <c r="AI16" i="25"/>
  <c r="AI25" i="25"/>
  <c r="AI20" i="25"/>
  <c r="AI29" i="25"/>
  <c r="AI31" i="25"/>
  <c r="AI34" i="25"/>
  <c r="AI19" i="25"/>
  <c r="AI33" i="25"/>
  <c r="AI24" i="25"/>
  <c r="AI22" i="25"/>
  <c r="AI27" i="25"/>
  <c r="AI32" i="25"/>
  <c r="AI23" i="25"/>
  <c r="AI26" i="25"/>
  <c r="AI30" i="25"/>
  <c r="AI35" i="25"/>
  <c r="AI38" i="25"/>
  <c r="AI4" i="25"/>
  <c r="R11" i="25"/>
  <c r="R3" i="25"/>
  <c r="R28" i="25"/>
  <c r="R5" i="25"/>
  <c r="R14" i="25"/>
  <c r="R6" i="25"/>
  <c r="R13" i="25"/>
  <c r="R9" i="25"/>
  <c r="R15" i="25"/>
  <c r="R8" i="25"/>
  <c r="R12" i="25"/>
  <c r="R10" i="25"/>
  <c r="R21" i="25"/>
  <c r="R17" i="25"/>
  <c r="R18" i="25"/>
  <c r="R7" i="25"/>
  <c r="R16" i="25"/>
  <c r="R25" i="25"/>
  <c r="R20" i="25"/>
  <c r="R29" i="25"/>
  <c r="R31" i="25"/>
  <c r="R34" i="25"/>
  <c r="R19" i="25"/>
  <c r="R33" i="25"/>
  <c r="R24" i="25"/>
  <c r="R22" i="25"/>
  <c r="R27" i="25"/>
  <c r="R32" i="25"/>
  <c r="R23" i="25"/>
  <c r="R26" i="25"/>
  <c r="R30" i="25"/>
  <c r="R35" i="25"/>
  <c r="R38" i="25"/>
  <c r="R4" i="25"/>
  <c r="BB36" i="110"/>
  <c r="BA36" i="110"/>
  <c r="AX36" i="110"/>
  <c r="AW36" i="110"/>
  <c r="AV36" i="110"/>
  <c r="AU36" i="110"/>
  <c r="AT36" i="110"/>
  <c r="AS36" i="110"/>
  <c r="AR36" i="110"/>
  <c r="AQ36" i="110"/>
  <c r="AP36" i="110"/>
  <c r="AO36" i="110"/>
  <c r="AN36" i="110"/>
  <c r="AM36" i="110"/>
  <c r="AL36" i="110"/>
  <c r="AK36" i="110"/>
  <c r="AJ36" i="110"/>
  <c r="AI36" i="110"/>
  <c r="AH36" i="110"/>
  <c r="AG36" i="110"/>
  <c r="AF36" i="110"/>
  <c r="AE36" i="110"/>
  <c r="AD36" i="110"/>
  <c r="BB35" i="110"/>
  <c r="BA35" i="110"/>
  <c r="AX35" i="110"/>
  <c r="AW35" i="110"/>
  <c r="AV35" i="110"/>
  <c r="AU35" i="110"/>
  <c r="AT35" i="110"/>
  <c r="AS35" i="110"/>
  <c r="AR35" i="110"/>
  <c r="AQ35" i="110"/>
  <c r="AP35" i="110"/>
  <c r="AO35" i="110"/>
  <c r="AN35" i="110"/>
  <c r="AM35" i="110"/>
  <c r="AL35" i="110"/>
  <c r="AK35" i="110"/>
  <c r="AJ35" i="110"/>
  <c r="AI35" i="110"/>
  <c r="AH35" i="110"/>
  <c r="AG35" i="110"/>
  <c r="AF35" i="110"/>
  <c r="AE35" i="110"/>
  <c r="AD35" i="110"/>
  <c r="BB34" i="110"/>
  <c r="BA34" i="110"/>
  <c r="AX34" i="110"/>
  <c r="AW34" i="110"/>
  <c r="AV34" i="110"/>
  <c r="AU34" i="110"/>
  <c r="AT34" i="110"/>
  <c r="AS34" i="110"/>
  <c r="AR34" i="110"/>
  <c r="AQ34" i="110"/>
  <c r="AP34" i="110"/>
  <c r="AO34" i="110"/>
  <c r="AN34" i="110"/>
  <c r="AM34" i="110"/>
  <c r="AL34" i="110"/>
  <c r="AK34" i="110"/>
  <c r="AJ34" i="110"/>
  <c r="AI34" i="110"/>
  <c r="AH34" i="110"/>
  <c r="AG34" i="110"/>
  <c r="AF34" i="110"/>
  <c r="AE34" i="110"/>
  <c r="AD34" i="110"/>
  <c r="BB33" i="110"/>
  <c r="BA33" i="110"/>
  <c r="AX33" i="110"/>
  <c r="AW33" i="110"/>
  <c r="AV33" i="110"/>
  <c r="AU33" i="110"/>
  <c r="AT33" i="110"/>
  <c r="AS33" i="110"/>
  <c r="AR33" i="110"/>
  <c r="AQ33" i="110"/>
  <c r="AP33" i="110"/>
  <c r="AO33" i="110"/>
  <c r="AN33" i="110"/>
  <c r="AM33" i="110"/>
  <c r="AL33" i="110"/>
  <c r="AK33" i="110"/>
  <c r="AJ33" i="110"/>
  <c r="AI33" i="110"/>
  <c r="AH33" i="110"/>
  <c r="AG33" i="110"/>
  <c r="AF33" i="110"/>
  <c r="AE33" i="110"/>
  <c r="AD33" i="110"/>
  <c r="BA32" i="110"/>
  <c r="AX32" i="110"/>
  <c r="AW32" i="110"/>
  <c r="AV32" i="110"/>
  <c r="AU32" i="110"/>
  <c r="AT32" i="110"/>
  <c r="AS32" i="110"/>
  <c r="AR32" i="110"/>
  <c r="AQ32" i="110"/>
  <c r="AP32" i="110"/>
  <c r="AO32" i="110"/>
  <c r="AN32" i="110"/>
  <c r="AM32" i="110"/>
  <c r="AL32" i="110"/>
  <c r="AK32" i="110"/>
  <c r="AJ32" i="110"/>
  <c r="AI32" i="110"/>
  <c r="AH32" i="110"/>
  <c r="AG32" i="110"/>
  <c r="AF32" i="110"/>
  <c r="AE32" i="110"/>
  <c r="AD32" i="110"/>
  <c r="BB31" i="110"/>
  <c r="BA31" i="110"/>
  <c r="AX31" i="110"/>
  <c r="AW31" i="110"/>
  <c r="AV31" i="110"/>
  <c r="AU31" i="110"/>
  <c r="AT31" i="110"/>
  <c r="AS31" i="110"/>
  <c r="AR31" i="110"/>
  <c r="AQ31" i="110"/>
  <c r="AP31" i="110"/>
  <c r="AO31" i="110"/>
  <c r="AN31" i="110"/>
  <c r="AM31" i="110"/>
  <c r="AL31" i="110"/>
  <c r="AK31" i="110"/>
  <c r="AJ31" i="110"/>
  <c r="AI31" i="110"/>
  <c r="AH31" i="110"/>
  <c r="AG31" i="110"/>
  <c r="AF31" i="110"/>
  <c r="AE31" i="110"/>
  <c r="AD31" i="110"/>
  <c r="BB30" i="110"/>
  <c r="BA30" i="110"/>
  <c r="AX30" i="110"/>
  <c r="AW30" i="110"/>
  <c r="AV30" i="110"/>
  <c r="AU30" i="110"/>
  <c r="AT30" i="110"/>
  <c r="AS30" i="110"/>
  <c r="AR30" i="110"/>
  <c r="AQ30" i="110"/>
  <c r="AP30" i="110"/>
  <c r="AO30" i="110"/>
  <c r="AN30" i="110"/>
  <c r="AM30" i="110"/>
  <c r="AL30" i="110"/>
  <c r="AK30" i="110"/>
  <c r="AJ30" i="110"/>
  <c r="AI30" i="110"/>
  <c r="AH30" i="110"/>
  <c r="AG30" i="110"/>
  <c r="AF30" i="110"/>
  <c r="AE30" i="110"/>
  <c r="AD30" i="110"/>
  <c r="BB29" i="110"/>
  <c r="BA29" i="110"/>
  <c r="AX29" i="110"/>
  <c r="AW29" i="110"/>
  <c r="AV29" i="110"/>
  <c r="AU29" i="110"/>
  <c r="AT29" i="110"/>
  <c r="AS29" i="110"/>
  <c r="AR29" i="110"/>
  <c r="AQ29" i="110"/>
  <c r="AP29" i="110"/>
  <c r="AO29" i="110"/>
  <c r="AN29" i="110"/>
  <c r="AM29" i="110"/>
  <c r="AL29" i="110"/>
  <c r="AK29" i="110"/>
  <c r="AJ29" i="110"/>
  <c r="AI29" i="110"/>
  <c r="AH29" i="110"/>
  <c r="AG29" i="110"/>
  <c r="AF29" i="110"/>
  <c r="AE29" i="110"/>
  <c r="AD29" i="110"/>
  <c r="BB28" i="110"/>
  <c r="BA28" i="110"/>
  <c r="AX28" i="110"/>
  <c r="AW28" i="110"/>
  <c r="AV28" i="110"/>
  <c r="AU28" i="110"/>
  <c r="AT28" i="110"/>
  <c r="AS28" i="110"/>
  <c r="AR28" i="110"/>
  <c r="AQ28" i="110"/>
  <c r="AP28" i="110"/>
  <c r="AO28" i="110"/>
  <c r="AN28" i="110"/>
  <c r="AM28" i="110"/>
  <c r="AL28" i="110"/>
  <c r="AK28" i="110"/>
  <c r="AJ28" i="110"/>
  <c r="AI28" i="110"/>
  <c r="AH28" i="110"/>
  <c r="AG28" i="110"/>
  <c r="AF28" i="110"/>
  <c r="AE28" i="110"/>
  <c r="AD28" i="110"/>
  <c r="BB27" i="110"/>
  <c r="BA27" i="110"/>
  <c r="AX27" i="110"/>
  <c r="AW27" i="110"/>
  <c r="AV27" i="110"/>
  <c r="AU27" i="110"/>
  <c r="AT27" i="110"/>
  <c r="AS27" i="110"/>
  <c r="AR27" i="110"/>
  <c r="AQ27" i="110"/>
  <c r="AP27" i="110"/>
  <c r="AO27" i="110"/>
  <c r="AN27" i="110"/>
  <c r="AM27" i="110"/>
  <c r="AL27" i="110"/>
  <c r="AK27" i="110"/>
  <c r="AJ27" i="110"/>
  <c r="AI27" i="110"/>
  <c r="AH27" i="110"/>
  <c r="AG27" i="110"/>
  <c r="AF27" i="110"/>
  <c r="AE27" i="110"/>
  <c r="AD27" i="110"/>
  <c r="BA26" i="110"/>
  <c r="AX26" i="110"/>
  <c r="AW26" i="110"/>
  <c r="AV26" i="110"/>
  <c r="AU26" i="110"/>
  <c r="AT26" i="110"/>
  <c r="AS26" i="110"/>
  <c r="AR26" i="110"/>
  <c r="AQ26" i="110"/>
  <c r="AP26" i="110"/>
  <c r="AO26" i="110"/>
  <c r="AN26" i="110"/>
  <c r="AM26" i="110"/>
  <c r="AL26" i="110"/>
  <c r="AK26" i="110"/>
  <c r="AJ26" i="110"/>
  <c r="AI26" i="110"/>
  <c r="AH26" i="110"/>
  <c r="AG26" i="110"/>
  <c r="AF26" i="110"/>
  <c r="AE26" i="110"/>
  <c r="AD26" i="110"/>
  <c r="BB25" i="110"/>
  <c r="BA25" i="110"/>
  <c r="AX25" i="110"/>
  <c r="AW25" i="110"/>
  <c r="AV25" i="110"/>
  <c r="AU25" i="110"/>
  <c r="AT25" i="110"/>
  <c r="AS25" i="110"/>
  <c r="AR25" i="110"/>
  <c r="AQ25" i="110"/>
  <c r="AP25" i="110"/>
  <c r="AO25" i="110"/>
  <c r="AN25" i="110"/>
  <c r="AM25" i="110"/>
  <c r="AL25" i="110"/>
  <c r="AK25" i="110"/>
  <c r="AJ25" i="110"/>
  <c r="AI25" i="110"/>
  <c r="AH25" i="110"/>
  <c r="AG25" i="110"/>
  <c r="AF25" i="110"/>
  <c r="AE25" i="110"/>
  <c r="AD25" i="110"/>
  <c r="BB24" i="110"/>
  <c r="BA24" i="110"/>
  <c r="AX24" i="110"/>
  <c r="AW24" i="110"/>
  <c r="AV24" i="110"/>
  <c r="AU24" i="110"/>
  <c r="AT24" i="110"/>
  <c r="AS24" i="110"/>
  <c r="AR24" i="110"/>
  <c r="AQ24" i="110"/>
  <c r="AP24" i="110"/>
  <c r="AO24" i="110"/>
  <c r="AN24" i="110"/>
  <c r="AM24" i="110"/>
  <c r="AL24" i="110"/>
  <c r="AK24" i="110"/>
  <c r="AJ24" i="110"/>
  <c r="AI24" i="110"/>
  <c r="AH24" i="110"/>
  <c r="AG24" i="110"/>
  <c r="AF24" i="110"/>
  <c r="AE24" i="110"/>
  <c r="AD24" i="110"/>
  <c r="BB23" i="110"/>
  <c r="BA23" i="110"/>
  <c r="AX23" i="110"/>
  <c r="AW23" i="110"/>
  <c r="AV23" i="110"/>
  <c r="AU23" i="110"/>
  <c r="AT23" i="110"/>
  <c r="AS23" i="110"/>
  <c r="AR23" i="110"/>
  <c r="AQ23" i="110"/>
  <c r="AP23" i="110"/>
  <c r="AO23" i="110"/>
  <c r="AN23" i="110"/>
  <c r="AM23" i="110"/>
  <c r="AL23" i="110"/>
  <c r="AK23" i="110"/>
  <c r="AJ23" i="110"/>
  <c r="AI23" i="110"/>
  <c r="AH23" i="110"/>
  <c r="AG23" i="110"/>
  <c r="AF23" i="110"/>
  <c r="AE23" i="110"/>
  <c r="AD23" i="110"/>
  <c r="BB22" i="110"/>
  <c r="BA22" i="110"/>
  <c r="AX22" i="110"/>
  <c r="AW22" i="110"/>
  <c r="AV22" i="110"/>
  <c r="AU22" i="110"/>
  <c r="AT22" i="110"/>
  <c r="AS22" i="110"/>
  <c r="AR22" i="110"/>
  <c r="AQ22" i="110"/>
  <c r="AP22" i="110"/>
  <c r="AO22" i="110"/>
  <c r="AN22" i="110"/>
  <c r="AM22" i="110"/>
  <c r="AL22" i="110"/>
  <c r="AK22" i="110"/>
  <c r="AJ22" i="110"/>
  <c r="AI22" i="110"/>
  <c r="AH22" i="110"/>
  <c r="AG22" i="110"/>
  <c r="AF22" i="110"/>
  <c r="AE22" i="110"/>
  <c r="AD22" i="110"/>
  <c r="BB21" i="110"/>
  <c r="BA21" i="110"/>
  <c r="AX21" i="110"/>
  <c r="AW21" i="110"/>
  <c r="AV21" i="110"/>
  <c r="AU21" i="110"/>
  <c r="AT21" i="110"/>
  <c r="AS21" i="110"/>
  <c r="AR21" i="110"/>
  <c r="AQ21" i="110"/>
  <c r="AP21" i="110"/>
  <c r="AO21" i="110"/>
  <c r="AN21" i="110"/>
  <c r="AM21" i="110"/>
  <c r="AL21" i="110"/>
  <c r="AK21" i="110"/>
  <c r="AJ21" i="110"/>
  <c r="AI21" i="110"/>
  <c r="AH21" i="110"/>
  <c r="AG21" i="110"/>
  <c r="AF21" i="110"/>
  <c r="AE21" i="110"/>
  <c r="AD21" i="110"/>
  <c r="BB20" i="110"/>
  <c r="BA20" i="110"/>
  <c r="AX20" i="110"/>
  <c r="AW20" i="110"/>
  <c r="AV20" i="110"/>
  <c r="AU20" i="110"/>
  <c r="AT20" i="110"/>
  <c r="AS20" i="110"/>
  <c r="AR20" i="110"/>
  <c r="AQ20" i="110"/>
  <c r="AP20" i="110"/>
  <c r="AO20" i="110"/>
  <c r="AN20" i="110"/>
  <c r="AM20" i="110"/>
  <c r="AL20" i="110"/>
  <c r="AK20" i="110"/>
  <c r="AJ20" i="110"/>
  <c r="AI20" i="110"/>
  <c r="AH20" i="110"/>
  <c r="AG20" i="110"/>
  <c r="AF20" i="110"/>
  <c r="AE20" i="110"/>
  <c r="AD20" i="110"/>
  <c r="BB19" i="110"/>
  <c r="BA19" i="110"/>
  <c r="AX19" i="110"/>
  <c r="AW19" i="110"/>
  <c r="AV19" i="110"/>
  <c r="AU19" i="110"/>
  <c r="AT19" i="110"/>
  <c r="AS19" i="110"/>
  <c r="AR19" i="110"/>
  <c r="AQ19" i="110"/>
  <c r="AP19" i="110"/>
  <c r="AO19" i="110"/>
  <c r="AN19" i="110"/>
  <c r="AM19" i="110"/>
  <c r="AL19" i="110"/>
  <c r="AK19" i="110"/>
  <c r="AJ19" i="110"/>
  <c r="AI19" i="110"/>
  <c r="AH19" i="110"/>
  <c r="AG19" i="110"/>
  <c r="AF19" i="110"/>
  <c r="AE19" i="110"/>
  <c r="AD19" i="110"/>
  <c r="BB18" i="110"/>
  <c r="BA18" i="110"/>
  <c r="AX18" i="110"/>
  <c r="AW18" i="110"/>
  <c r="AV18" i="110"/>
  <c r="AU18" i="110"/>
  <c r="AT18" i="110"/>
  <c r="AS18" i="110"/>
  <c r="AR18" i="110"/>
  <c r="AQ18" i="110"/>
  <c r="AP18" i="110"/>
  <c r="AO18" i="110"/>
  <c r="AN18" i="110"/>
  <c r="AM18" i="110"/>
  <c r="AL18" i="110"/>
  <c r="AK18" i="110"/>
  <c r="AJ18" i="110"/>
  <c r="AI18" i="110"/>
  <c r="AH18" i="110"/>
  <c r="AG18" i="110"/>
  <c r="AF18" i="110"/>
  <c r="AE18" i="110"/>
  <c r="AD18" i="110"/>
  <c r="BB17" i="110"/>
  <c r="BA17" i="110"/>
  <c r="AX17" i="110"/>
  <c r="AW17" i="110"/>
  <c r="AV17" i="110"/>
  <c r="AU17" i="110"/>
  <c r="AT17" i="110"/>
  <c r="AS17" i="110"/>
  <c r="AR17" i="110"/>
  <c r="AQ17" i="110"/>
  <c r="AP17" i="110"/>
  <c r="AO17" i="110"/>
  <c r="AN17" i="110"/>
  <c r="AM17" i="110"/>
  <c r="AL17" i="110"/>
  <c r="AK17" i="110"/>
  <c r="AJ17" i="110"/>
  <c r="AI17" i="110"/>
  <c r="AH17" i="110"/>
  <c r="AG17" i="110"/>
  <c r="AF17" i="110"/>
  <c r="AE17" i="110"/>
  <c r="AD17" i="110"/>
  <c r="BB16" i="110"/>
  <c r="BA16" i="110"/>
  <c r="AX16" i="110"/>
  <c r="AW16" i="110"/>
  <c r="AV16" i="110"/>
  <c r="AU16" i="110"/>
  <c r="AT16" i="110"/>
  <c r="AS16" i="110"/>
  <c r="AR16" i="110"/>
  <c r="AQ16" i="110"/>
  <c r="AP16" i="110"/>
  <c r="AO16" i="110"/>
  <c r="AN16" i="110"/>
  <c r="AM16" i="110"/>
  <c r="AL16" i="110"/>
  <c r="AK16" i="110"/>
  <c r="AJ16" i="110"/>
  <c r="AI16" i="110"/>
  <c r="AH16" i="110"/>
  <c r="AG16" i="110"/>
  <c r="AF16" i="110"/>
  <c r="AE16" i="110"/>
  <c r="AD16" i="110"/>
  <c r="BB15" i="110"/>
  <c r="BA15" i="110"/>
  <c r="AX15" i="110"/>
  <c r="AW15" i="110"/>
  <c r="AV15" i="110"/>
  <c r="AU15" i="110"/>
  <c r="AT15" i="110"/>
  <c r="AS15" i="110"/>
  <c r="AR15" i="110"/>
  <c r="AQ15" i="110"/>
  <c r="AP15" i="110"/>
  <c r="AO15" i="110"/>
  <c r="AN15" i="110"/>
  <c r="AM15" i="110"/>
  <c r="AL15" i="110"/>
  <c r="AK15" i="110"/>
  <c r="AJ15" i="110"/>
  <c r="AI15" i="110"/>
  <c r="AH15" i="110"/>
  <c r="AG15" i="110"/>
  <c r="AF15" i="110"/>
  <c r="AE15" i="110"/>
  <c r="AD15" i="110"/>
  <c r="BB14" i="110"/>
  <c r="AX14" i="110"/>
  <c r="AW14" i="110"/>
  <c r="AV14" i="110"/>
  <c r="AU14" i="110"/>
  <c r="AT14" i="110"/>
  <c r="AS14" i="110"/>
  <c r="AR14" i="110"/>
  <c r="AQ14" i="110"/>
  <c r="AP14" i="110"/>
  <c r="AO14" i="110"/>
  <c r="AN14" i="110"/>
  <c r="AM14" i="110"/>
  <c r="AL14" i="110"/>
  <c r="AK14" i="110"/>
  <c r="AJ14" i="110"/>
  <c r="AI14" i="110"/>
  <c r="AH14" i="110"/>
  <c r="AG14" i="110"/>
  <c r="AF14" i="110"/>
  <c r="AE14" i="110"/>
  <c r="AD14" i="110"/>
  <c r="BA13" i="110"/>
  <c r="AX13" i="110"/>
  <c r="AW13" i="110"/>
  <c r="AV13" i="110"/>
  <c r="AU13" i="110"/>
  <c r="AT13" i="110"/>
  <c r="AS13" i="110"/>
  <c r="AR13" i="110"/>
  <c r="AQ13" i="110"/>
  <c r="AP13" i="110"/>
  <c r="AO13" i="110"/>
  <c r="AN13" i="110"/>
  <c r="AM13" i="110"/>
  <c r="AL13" i="110"/>
  <c r="AK13" i="110"/>
  <c r="AJ13" i="110"/>
  <c r="AI13" i="110"/>
  <c r="AH13" i="110"/>
  <c r="AG13" i="110"/>
  <c r="AF13" i="110"/>
  <c r="AE13" i="110"/>
  <c r="AD13" i="110"/>
  <c r="BB12" i="110"/>
  <c r="BA12" i="110"/>
  <c r="AX12" i="110"/>
  <c r="AW12" i="110"/>
  <c r="AV12" i="110"/>
  <c r="AU12" i="110"/>
  <c r="AT12" i="110"/>
  <c r="AS12" i="110"/>
  <c r="AR12" i="110"/>
  <c r="AQ12" i="110"/>
  <c r="AP12" i="110"/>
  <c r="AO12" i="110"/>
  <c r="AN12" i="110"/>
  <c r="AM12" i="110"/>
  <c r="AL12" i="110"/>
  <c r="AK12" i="110"/>
  <c r="AJ12" i="110"/>
  <c r="AI12" i="110"/>
  <c r="AH12" i="110"/>
  <c r="AG12" i="110"/>
  <c r="AF12" i="110"/>
  <c r="AE12" i="110"/>
  <c r="AD12" i="110"/>
  <c r="BB11" i="110"/>
  <c r="BA11" i="110"/>
  <c r="AX11" i="110"/>
  <c r="AW11" i="110"/>
  <c r="AV11" i="110"/>
  <c r="AU11" i="110"/>
  <c r="AT11" i="110"/>
  <c r="AS11" i="110"/>
  <c r="AR11" i="110"/>
  <c r="AQ11" i="110"/>
  <c r="AP11" i="110"/>
  <c r="AO11" i="110"/>
  <c r="AN11" i="110"/>
  <c r="AM11" i="110"/>
  <c r="AL11" i="110"/>
  <c r="AK11" i="110"/>
  <c r="AJ11" i="110"/>
  <c r="AI11" i="110"/>
  <c r="AH11" i="110"/>
  <c r="AG11" i="110"/>
  <c r="AF11" i="110"/>
  <c r="AE11" i="110"/>
  <c r="AD11" i="110"/>
  <c r="BB10" i="110"/>
  <c r="BA10" i="110"/>
  <c r="AX10" i="110"/>
  <c r="AW10" i="110"/>
  <c r="AV10" i="110"/>
  <c r="AU10" i="110"/>
  <c r="AT10" i="110"/>
  <c r="AS10" i="110"/>
  <c r="AR10" i="110"/>
  <c r="AQ10" i="110"/>
  <c r="AP10" i="110"/>
  <c r="AO10" i="110"/>
  <c r="AN10" i="110"/>
  <c r="AM10" i="110"/>
  <c r="AL10" i="110"/>
  <c r="AK10" i="110"/>
  <c r="AJ10" i="110"/>
  <c r="AI10" i="110"/>
  <c r="AH10" i="110"/>
  <c r="AG10" i="110"/>
  <c r="AF10" i="110"/>
  <c r="AE10" i="110"/>
  <c r="AD10" i="110"/>
  <c r="BB9" i="110"/>
  <c r="BA9" i="110"/>
  <c r="AX9" i="110"/>
  <c r="AW9" i="110"/>
  <c r="AV9" i="110"/>
  <c r="AU9" i="110"/>
  <c r="AT9" i="110"/>
  <c r="AS9" i="110"/>
  <c r="AR9" i="110"/>
  <c r="AQ9" i="110"/>
  <c r="AP9" i="110"/>
  <c r="AO9" i="110"/>
  <c r="AN9" i="110"/>
  <c r="AM9" i="110"/>
  <c r="AL9" i="110"/>
  <c r="AK9" i="110"/>
  <c r="AJ9" i="110"/>
  <c r="AI9" i="110"/>
  <c r="AH9" i="110"/>
  <c r="AG9" i="110"/>
  <c r="AF9" i="110"/>
  <c r="AE9" i="110"/>
  <c r="AD9" i="110"/>
  <c r="BB8" i="110"/>
  <c r="BA8" i="110"/>
  <c r="AX8" i="110"/>
  <c r="AW8" i="110"/>
  <c r="AV8" i="110"/>
  <c r="AU8" i="110"/>
  <c r="AT8" i="110"/>
  <c r="AS8" i="110"/>
  <c r="AR8" i="110"/>
  <c r="AQ8" i="110"/>
  <c r="AP8" i="110"/>
  <c r="AO8" i="110"/>
  <c r="AN8" i="110"/>
  <c r="AM8" i="110"/>
  <c r="AL8" i="110"/>
  <c r="AK8" i="110"/>
  <c r="AJ8" i="110"/>
  <c r="AI8" i="110"/>
  <c r="AH8" i="110"/>
  <c r="AG8" i="110"/>
  <c r="AF8" i="110"/>
  <c r="AE8" i="110"/>
  <c r="AD8" i="110"/>
  <c r="BB7" i="110"/>
  <c r="BA7" i="110"/>
  <c r="AX7" i="110"/>
  <c r="AW7" i="110"/>
  <c r="AV7" i="110"/>
  <c r="AU7" i="110"/>
  <c r="AT7" i="110"/>
  <c r="AS7" i="110"/>
  <c r="AR7" i="110"/>
  <c r="AQ7" i="110"/>
  <c r="AP7" i="110"/>
  <c r="AO7" i="110"/>
  <c r="AN7" i="110"/>
  <c r="AM7" i="110"/>
  <c r="AL7" i="110"/>
  <c r="AK7" i="110"/>
  <c r="AJ7" i="110"/>
  <c r="AI7" i="110"/>
  <c r="AH7" i="110"/>
  <c r="AG7" i="110"/>
  <c r="AF7" i="110"/>
  <c r="AE7" i="110"/>
  <c r="AD7" i="110"/>
  <c r="BB6" i="110"/>
  <c r="BA6" i="110"/>
  <c r="AX6" i="110"/>
  <c r="AW6" i="110"/>
  <c r="AV6" i="110"/>
  <c r="AU6" i="110"/>
  <c r="AT6" i="110"/>
  <c r="AS6" i="110"/>
  <c r="AR6" i="110"/>
  <c r="AQ6" i="110"/>
  <c r="AP6" i="110"/>
  <c r="AO6" i="110"/>
  <c r="AN6" i="110"/>
  <c r="AM6" i="110"/>
  <c r="AL6" i="110"/>
  <c r="AK6" i="110"/>
  <c r="AJ6" i="110"/>
  <c r="AI6" i="110"/>
  <c r="AH6" i="110"/>
  <c r="AG6" i="110"/>
  <c r="AF6" i="110"/>
  <c r="AE6" i="110"/>
  <c r="AD6" i="110"/>
  <c r="BB5" i="110"/>
  <c r="BA5" i="110"/>
  <c r="AX5" i="110"/>
  <c r="AW5" i="110"/>
  <c r="AV5" i="110"/>
  <c r="AU5" i="110"/>
  <c r="AT5" i="110"/>
  <c r="AS5" i="110"/>
  <c r="AR5" i="110"/>
  <c r="AQ5" i="110"/>
  <c r="AP5" i="110"/>
  <c r="AO5" i="110"/>
  <c r="AN5" i="110"/>
  <c r="AM5" i="110"/>
  <c r="AL5" i="110"/>
  <c r="AK5" i="110"/>
  <c r="AJ5" i="110"/>
  <c r="AI5" i="110"/>
  <c r="AH5" i="110"/>
  <c r="AG5" i="110"/>
  <c r="AF5" i="110"/>
  <c r="AE5" i="110"/>
  <c r="AD5" i="110"/>
  <c r="BB4" i="110"/>
  <c r="BA4" i="110"/>
  <c r="AX4" i="110"/>
  <c r="AW4" i="110"/>
  <c r="AV4" i="110"/>
  <c r="AU4" i="110"/>
  <c r="AT4" i="110"/>
  <c r="AS4" i="110"/>
  <c r="AR4" i="110"/>
  <c r="AQ4" i="110"/>
  <c r="AP4" i="110"/>
  <c r="AO4" i="110"/>
  <c r="AN4" i="110"/>
  <c r="AM4" i="110"/>
  <c r="AL4" i="110"/>
  <c r="AK4" i="110"/>
  <c r="AJ4" i="110"/>
  <c r="AI4" i="110"/>
  <c r="AH4" i="110"/>
  <c r="AG4" i="110"/>
  <c r="AF4" i="110"/>
  <c r="AE4" i="110"/>
  <c r="AD4" i="110"/>
  <c r="BB3" i="110"/>
  <c r="BA3" i="110"/>
  <c r="AX3" i="110"/>
  <c r="AW3" i="110"/>
  <c r="AV3" i="110"/>
  <c r="AU3" i="110"/>
  <c r="AT3" i="110"/>
  <c r="AS3" i="110"/>
  <c r="AR3" i="110"/>
  <c r="AQ3" i="110"/>
  <c r="AP3" i="110"/>
  <c r="AO3" i="110"/>
  <c r="AN3" i="110"/>
  <c r="AM3" i="110"/>
  <c r="AL3" i="110"/>
  <c r="AK3" i="110"/>
  <c r="AJ3" i="110"/>
  <c r="AI3" i="110"/>
  <c r="AH3" i="110"/>
  <c r="AG3" i="110"/>
  <c r="AF3" i="110"/>
  <c r="AE3" i="110"/>
  <c r="AD3" i="110"/>
  <c r="B27" i="110" l="1"/>
  <c r="S27" i="25" s="1"/>
  <c r="B5" i="110"/>
  <c r="S17" i="25" s="1"/>
  <c r="AJ15" i="25"/>
  <c r="C17" i="110"/>
  <c r="AJ34" i="25" s="1"/>
  <c r="C18" i="110"/>
  <c r="AJ7" i="25" s="1"/>
  <c r="C19" i="110"/>
  <c r="AJ33" i="25" s="1"/>
  <c r="C20" i="110"/>
  <c r="AJ12" i="25" s="1"/>
  <c r="C21" i="110"/>
  <c r="AJ29" i="25" s="1"/>
  <c r="C22" i="110"/>
  <c r="AJ4" i="25" s="1"/>
  <c r="C23" i="110"/>
  <c r="AJ24" i="25" s="1"/>
  <c r="C35" i="110"/>
  <c r="AJ11" i="25" s="1"/>
  <c r="B7" i="110"/>
  <c r="S23" i="25" s="1"/>
  <c r="B34" i="110"/>
  <c r="S35" i="25" s="1"/>
  <c r="C24" i="110"/>
  <c r="AJ28" i="25" s="1"/>
  <c r="C25" i="110"/>
  <c r="AJ26" i="25" s="1"/>
  <c r="C29" i="110"/>
  <c r="AJ31" i="25" s="1"/>
  <c r="C30" i="110"/>
  <c r="AJ16" i="25" s="1"/>
  <c r="C31" i="110"/>
  <c r="AJ30" i="25" s="1"/>
  <c r="C33" i="110"/>
  <c r="AJ21" i="25" s="1"/>
  <c r="C34" i="110"/>
  <c r="AJ35" i="25" s="1"/>
  <c r="B36" i="110"/>
  <c r="S38" i="25" s="1"/>
  <c r="B28" i="110"/>
  <c r="S20" i="25" s="1"/>
  <c r="C4" i="110"/>
  <c r="AJ18" i="25" s="1"/>
  <c r="C5" i="110"/>
  <c r="AJ17" i="25" s="1"/>
  <c r="C9" i="110"/>
  <c r="AJ6" i="25" s="1"/>
  <c r="C10" i="110"/>
  <c r="AJ10" i="25" s="1"/>
  <c r="C11" i="110"/>
  <c r="AJ22" i="25" s="1"/>
  <c r="C12" i="110"/>
  <c r="AJ19" i="25" s="1"/>
  <c r="B13" i="110"/>
  <c r="S15" i="25" s="1"/>
  <c r="B21" i="110"/>
  <c r="S29" i="25" s="1"/>
  <c r="B24" i="110"/>
  <c r="S28" i="25" s="1"/>
  <c r="C7" i="110"/>
  <c r="AJ23" i="25" s="1"/>
  <c r="AJ9" i="25"/>
  <c r="C15" i="110"/>
  <c r="AJ8" i="25" s="1"/>
  <c r="C16" i="110"/>
  <c r="AJ5" i="25" s="1"/>
  <c r="B17" i="110"/>
  <c r="S34" i="25" s="1"/>
  <c r="AJ14" i="25"/>
  <c r="C27" i="110"/>
  <c r="AJ27" i="25" s="1"/>
  <c r="B30" i="110"/>
  <c r="S16" i="25" s="1"/>
  <c r="C36" i="110"/>
  <c r="AJ38" i="25" s="1"/>
  <c r="C3" i="110"/>
  <c r="AJ25" i="25" s="1"/>
  <c r="C6" i="110"/>
  <c r="AJ3" i="25" s="1"/>
  <c r="C8" i="110"/>
  <c r="AJ13" i="25" s="1"/>
  <c r="C28" i="110"/>
  <c r="AJ20" i="25" s="1"/>
  <c r="AJ32" i="25"/>
  <c r="B32" i="110"/>
  <c r="S32" i="25" s="1"/>
  <c r="B4" i="110"/>
  <c r="S18" i="25" s="1"/>
  <c r="B6" i="110"/>
  <c r="S3" i="25" s="1"/>
  <c r="B9" i="110"/>
  <c r="S6" i="25" s="1"/>
  <c r="B12" i="110"/>
  <c r="S19" i="25" s="1"/>
  <c r="B16" i="110"/>
  <c r="S5" i="25" s="1"/>
  <c r="B31" i="110"/>
  <c r="S30" i="25" s="1"/>
  <c r="B35" i="110"/>
  <c r="S11" i="25" s="1"/>
  <c r="B3" i="110"/>
  <c r="S25" i="25" s="1"/>
  <c r="B8" i="110"/>
  <c r="S13" i="25" s="1"/>
  <c r="B10" i="110"/>
  <c r="S10" i="25" s="1"/>
  <c r="B11" i="110"/>
  <c r="S22" i="25" s="1"/>
  <c r="B14" i="110"/>
  <c r="S9" i="25" s="1"/>
  <c r="B15" i="110"/>
  <c r="S8" i="25" s="1"/>
  <c r="B18" i="110"/>
  <c r="S7" i="25" s="1"/>
  <c r="B19" i="110"/>
  <c r="S33" i="25" s="1"/>
  <c r="B20" i="110"/>
  <c r="S12" i="25" s="1"/>
  <c r="B22" i="110"/>
  <c r="S4" i="25" s="1"/>
  <c r="B23" i="110"/>
  <c r="S24" i="25" s="1"/>
  <c r="B25" i="110"/>
  <c r="S26" i="25" s="1"/>
  <c r="B26" i="110"/>
  <c r="S14" i="25" s="1"/>
  <c r="B29" i="110"/>
  <c r="S31" i="25" s="1"/>
  <c r="B33" i="110"/>
  <c r="S21" i="25" s="1"/>
  <c r="AH11" i="25"/>
  <c r="AH3" i="25"/>
  <c r="AH28" i="25"/>
  <c r="AH5" i="25"/>
  <c r="AH14" i="25"/>
  <c r="AH6" i="25"/>
  <c r="AH15" i="25"/>
  <c r="AH13" i="25"/>
  <c r="AH17" i="25"/>
  <c r="AH8" i="25"/>
  <c r="AH12" i="25"/>
  <c r="AH16" i="25"/>
  <c r="AH10" i="25"/>
  <c r="AH18" i="25"/>
  <c r="AH21" i="25"/>
  <c r="AH31" i="25"/>
  <c r="AH9" i="25"/>
  <c r="AH7" i="25"/>
  <c r="AH27" i="25"/>
  <c r="AH24" i="25"/>
  <c r="AH20" i="25"/>
  <c r="AH29" i="25"/>
  <c r="AH34" i="25"/>
  <c r="AH25" i="25"/>
  <c r="AH32" i="25"/>
  <c r="AH19" i="25"/>
  <c r="AH22" i="25"/>
  <c r="AH23" i="25"/>
  <c r="AH33" i="25"/>
  <c r="AH26" i="25"/>
  <c r="AH30" i="25"/>
  <c r="AH35" i="25"/>
  <c r="AH38" i="25"/>
  <c r="AZ36" i="109" l="1"/>
  <c r="AW36" i="109"/>
  <c r="AV36" i="109"/>
  <c r="AU36" i="109"/>
  <c r="AT36" i="109"/>
  <c r="AS36" i="109"/>
  <c r="AR36" i="109"/>
  <c r="AQ36" i="109"/>
  <c r="AP36" i="109"/>
  <c r="AO36" i="109"/>
  <c r="AN36" i="109"/>
  <c r="AM36" i="109"/>
  <c r="AL36" i="109"/>
  <c r="AK36" i="109"/>
  <c r="AJ36" i="109"/>
  <c r="AI36" i="109"/>
  <c r="AH36" i="109"/>
  <c r="AG36" i="109"/>
  <c r="AE36" i="109"/>
  <c r="AD36" i="109"/>
  <c r="AC36" i="109"/>
  <c r="AZ35" i="109"/>
  <c r="AY35" i="109"/>
  <c r="AW35" i="109"/>
  <c r="AV35" i="109"/>
  <c r="AU35" i="109"/>
  <c r="AT35" i="109"/>
  <c r="AS35" i="109"/>
  <c r="AR35" i="109"/>
  <c r="AQ35" i="109"/>
  <c r="AP35" i="109"/>
  <c r="AO35" i="109"/>
  <c r="AN35" i="109"/>
  <c r="AM35" i="109"/>
  <c r="AL35" i="109"/>
  <c r="AK35" i="109"/>
  <c r="AJ35" i="109"/>
  <c r="AI35" i="109"/>
  <c r="AH35" i="109"/>
  <c r="AG35" i="109"/>
  <c r="AE35" i="109"/>
  <c r="AD35" i="109"/>
  <c r="AC35" i="109"/>
  <c r="AZ34" i="109"/>
  <c r="AW34" i="109"/>
  <c r="AV34" i="109"/>
  <c r="AU34" i="109"/>
  <c r="AT34" i="109"/>
  <c r="AS34" i="109"/>
  <c r="AR34" i="109"/>
  <c r="AQ34" i="109"/>
  <c r="AP34" i="109"/>
  <c r="AO34" i="109"/>
  <c r="AN34" i="109"/>
  <c r="AM34" i="109"/>
  <c r="AL34" i="109"/>
  <c r="AK34" i="109"/>
  <c r="AJ34" i="109"/>
  <c r="AI34" i="109"/>
  <c r="AH34" i="109"/>
  <c r="AG34" i="109"/>
  <c r="AE34" i="109"/>
  <c r="AD34" i="109"/>
  <c r="AC34" i="109"/>
  <c r="AZ33" i="109"/>
  <c r="AY33" i="109"/>
  <c r="AW33" i="109"/>
  <c r="AV33" i="109"/>
  <c r="AU33" i="109"/>
  <c r="AT33" i="109"/>
  <c r="AS33" i="109"/>
  <c r="AR33" i="109"/>
  <c r="AQ33" i="109"/>
  <c r="AP33" i="109"/>
  <c r="AO33" i="109"/>
  <c r="AN33" i="109"/>
  <c r="AM33" i="109"/>
  <c r="AL33" i="109"/>
  <c r="AK33" i="109"/>
  <c r="AJ33" i="109"/>
  <c r="AI33" i="109"/>
  <c r="AH33" i="109"/>
  <c r="AG33" i="109"/>
  <c r="AE33" i="109"/>
  <c r="AD33" i="109"/>
  <c r="AC33" i="109"/>
  <c r="AZ32" i="109"/>
  <c r="AY32" i="109"/>
  <c r="AW32" i="109"/>
  <c r="AV32" i="109"/>
  <c r="AU32" i="109"/>
  <c r="AT32" i="109"/>
  <c r="AS32" i="109"/>
  <c r="AR32" i="109"/>
  <c r="AQ32" i="109"/>
  <c r="AP32" i="109"/>
  <c r="AO32" i="109"/>
  <c r="AN32" i="109"/>
  <c r="AM32" i="109"/>
  <c r="AL32" i="109"/>
  <c r="AK32" i="109"/>
  <c r="AJ32" i="109"/>
  <c r="AI32" i="109"/>
  <c r="AH32" i="109"/>
  <c r="AG32" i="109"/>
  <c r="AE32" i="109"/>
  <c r="AD32" i="109"/>
  <c r="AC32" i="109"/>
  <c r="AZ31" i="109"/>
  <c r="AY31" i="109"/>
  <c r="AW31" i="109"/>
  <c r="AV31" i="109"/>
  <c r="AU31" i="109"/>
  <c r="AT31" i="109"/>
  <c r="AS31" i="109"/>
  <c r="AR31" i="109"/>
  <c r="AQ31" i="109"/>
  <c r="AP31" i="109"/>
  <c r="AO31" i="109"/>
  <c r="AN31" i="109"/>
  <c r="AM31" i="109"/>
  <c r="AL31" i="109"/>
  <c r="AK31" i="109"/>
  <c r="AJ31" i="109"/>
  <c r="AI31" i="109"/>
  <c r="AH31" i="109"/>
  <c r="AG31" i="109"/>
  <c r="AE31" i="109"/>
  <c r="AD31" i="109"/>
  <c r="AC31" i="109"/>
  <c r="AZ30" i="109"/>
  <c r="AW30" i="109"/>
  <c r="AV30" i="109"/>
  <c r="AU30" i="109"/>
  <c r="AT30" i="109"/>
  <c r="AS30" i="109"/>
  <c r="AR30" i="109"/>
  <c r="AQ30" i="109"/>
  <c r="AP30" i="109"/>
  <c r="AO30" i="109"/>
  <c r="AN30" i="109"/>
  <c r="AM30" i="109"/>
  <c r="AL30" i="109"/>
  <c r="AK30" i="109"/>
  <c r="AJ30" i="109"/>
  <c r="AI30" i="109"/>
  <c r="AH30" i="109"/>
  <c r="AG30" i="109"/>
  <c r="AE30" i="109"/>
  <c r="AD30" i="109"/>
  <c r="AC30" i="109"/>
  <c r="AZ29" i="109"/>
  <c r="AW29" i="109"/>
  <c r="AV29" i="109"/>
  <c r="AU29" i="109"/>
  <c r="AT29" i="109"/>
  <c r="AS29" i="109"/>
  <c r="AR29" i="109"/>
  <c r="AQ29" i="109"/>
  <c r="AP29" i="109"/>
  <c r="AO29" i="109"/>
  <c r="AN29" i="109"/>
  <c r="AM29" i="109"/>
  <c r="AL29" i="109"/>
  <c r="AK29" i="109"/>
  <c r="AJ29" i="109"/>
  <c r="AI29" i="109"/>
  <c r="AH29" i="109"/>
  <c r="AG29" i="109"/>
  <c r="AE29" i="109"/>
  <c r="AD29" i="109"/>
  <c r="AC29" i="109"/>
  <c r="AZ28" i="109"/>
  <c r="AW28" i="109"/>
  <c r="AV28" i="109"/>
  <c r="AU28" i="109"/>
  <c r="AT28" i="109"/>
  <c r="AS28" i="109"/>
  <c r="AR28" i="109"/>
  <c r="AQ28" i="109"/>
  <c r="AP28" i="109"/>
  <c r="AO28" i="109"/>
  <c r="AN28" i="109"/>
  <c r="AM28" i="109"/>
  <c r="AL28" i="109"/>
  <c r="AK28" i="109"/>
  <c r="AJ28" i="109"/>
  <c r="AI28" i="109"/>
  <c r="AH28" i="109"/>
  <c r="AG28" i="109"/>
  <c r="AE28" i="109"/>
  <c r="AD28" i="109"/>
  <c r="AC28" i="109"/>
  <c r="AZ27" i="109"/>
  <c r="AW27" i="109"/>
  <c r="AV27" i="109"/>
  <c r="AU27" i="109"/>
  <c r="AT27" i="109"/>
  <c r="AS27" i="109"/>
  <c r="AR27" i="109"/>
  <c r="AQ27" i="109"/>
  <c r="AP27" i="109"/>
  <c r="AO27" i="109"/>
  <c r="AN27" i="109"/>
  <c r="AM27" i="109"/>
  <c r="AL27" i="109"/>
  <c r="AK27" i="109"/>
  <c r="AJ27" i="109"/>
  <c r="AI27" i="109"/>
  <c r="AH27" i="109"/>
  <c r="AG27" i="109"/>
  <c r="AE27" i="109"/>
  <c r="AD27" i="109"/>
  <c r="AC27" i="109"/>
  <c r="AZ26" i="109"/>
  <c r="AY26" i="109"/>
  <c r="AW26" i="109"/>
  <c r="AV26" i="109"/>
  <c r="AU26" i="109"/>
  <c r="AT26" i="109"/>
  <c r="AS26" i="109"/>
  <c r="AR26" i="109"/>
  <c r="AQ26" i="109"/>
  <c r="AP26" i="109"/>
  <c r="AO26" i="109"/>
  <c r="AN26" i="109"/>
  <c r="AM26" i="109"/>
  <c r="AL26" i="109"/>
  <c r="AK26" i="109"/>
  <c r="AJ26" i="109"/>
  <c r="AI26" i="109"/>
  <c r="AH26" i="109"/>
  <c r="AG26" i="109"/>
  <c r="AE26" i="109"/>
  <c r="AD26" i="109"/>
  <c r="AC26" i="109"/>
  <c r="AZ25" i="109"/>
  <c r="AY25" i="109"/>
  <c r="AW25" i="109"/>
  <c r="AV25" i="109"/>
  <c r="AU25" i="109"/>
  <c r="AT25" i="109"/>
  <c r="AS25" i="109"/>
  <c r="AR25" i="109"/>
  <c r="AQ25" i="109"/>
  <c r="AP25" i="109"/>
  <c r="AO25" i="109"/>
  <c r="AN25" i="109"/>
  <c r="AM25" i="109"/>
  <c r="AL25" i="109"/>
  <c r="AK25" i="109"/>
  <c r="AJ25" i="109"/>
  <c r="AI25" i="109"/>
  <c r="AH25" i="109"/>
  <c r="AG25" i="109"/>
  <c r="AE25" i="109"/>
  <c r="AD25" i="109"/>
  <c r="AC25" i="109"/>
  <c r="AZ24" i="109"/>
  <c r="AY24" i="109"/>
  <c r="AW24" i="109"/>
  <c r="AV24" i="109"/>
  <c r="AU24" i="109"/>
  <c r="AT24" i="109"/>
  <c r="AS24" i="109"/>
  <c r="AR24" i="109"/>
  <c r="AQ24" i="109"/>
  <c r="AP24" i="109"/>
  <c r="AO24" i="109"/>
  <c r="AN24" i="109"/>
  <c r="AM24" i="109"/>
  <c r="AL24" i="109"/>
  <c r="AK24" i="109"/>
  <c r="AJ24" i="109"/>
  <c r="AI24" i="109"/>
  <c r="AH24" i="109"/>
  <c r="AG24" i="109"/>
  <c r="AE24" i="109"/>
  <c r="AD24" i="109"/>
  <c r="AC24" i="109"/>
  <c r="AY23" i="109"/>
  <c r="AW23" i="109"/>
  <c r="AV23" i="109"/>
  <c r="AU23" i="109"/>
  <c r="AT23" i="109"/>
  <c r="AS23" i="109"/>
  <c r="AR23" i="109"/>
  <c r="AQ23" i="109"/>
  <c r="AP23" i="109"/>
  <c r="AO23" i="109"/>
  <c r="AN23" i="109"/>
  <c r="AM23" i="109"/>
  <c r="AL23" i="109"/>
  <c r="AK23" i="109"/>
  <c r="AJ23" i="109"/>
  <c r="AI23" i="109"/>
  <c r="AH23" i="109"/>
  <c r="AG23" i="109"/>
  <c r="AE23" i="109"/>
  <c r="AD23" i="109"/>
  <c r="AC23" i="109"/>
  <c r="AZ22" i="109"/>
  <c r="AY22" i="109"/>
  <c r="AW22" i="109"/>
  <c r="AV22" i="109"/>
  <c r="AU22" i="109"/>
  <c r="AT22" i="109"/>
  <c r="AS22" i="109"/>
  <c r="AR22" i="109"/>
  <c r="AQ22" i="109"/>
  <c r="AP22" i="109"/>
  <c r="AO22" i="109"/>
  <c r="AN22" i="109"/>
  <c r="AM22" i="109"/>
  <c r="AL22" i="109"/>
  <c r="AK22" i="109"/>
  <c r="AJ22" i="109"/>
  <c r="AI22" i="109"/>
  <c r="AH22" i="109"/>
  <c r="AG22" i="109"/>
  <c r="AE22" i="109"/>
  <c r="AD22" i="109"/>
  <c r="AC22" i="109"/>
  <c r="AY21" i="109"/>
  <c r="AW21" i="109"/>
  <c r="AV21" i="109"/>
  <c r="AU21" i="109"/>
  <c r="AT21" i="109"/>
  <c r="AS21" i="109"/>
  <c r="AR21" i="109"/>
  <c r="AQ21" i="109"/>
  <c r="AP21" i="109"/>
  <c r="AO21" i="109"/>
  <c r="AN21" i="109"/>
  <c r="AM21" i="109"/>
  <c r="AL21" i="109"/>
  <c r="AK21" i="109"/>
  <c r="AJ21" i="109"/>
  <c r="AI21" i="109"/>
  <c r="AH21" i="109"/>
  <c r="AG21" i="109"/>
  <c r="AE21" i="109"/>
  <c r="AD21" i="109"/>
  <c r="AC21" i="109"/>
  <c r="AZ20" i="109"/>
  <c r="AW20" i="109"/>
  <c r="AV20" i="109"/>
  <c r="AU20" i="109"/>
  <c r="AT20" i="109"/>
  <c r="AS20" i="109"/>
  <c r="AR20" i="109"/>
  <c r="AQ20" i="109"/>
  <c r="AP20" i="109"/>
  <c r="AO20" i="109"/>
  <c r="AN20" i="109"/>
  <c r="AM20" i="109"/>
  <c r="AL20" i="109"/>
  <c r="AK20" i="109"/>
  <c r="AJ20" i="109"/>
  <c r="AI20" i="109"/>
  <c r="AH20" i="109"/>
  <c r="AG20" i="109"/>
  <c r="AE20" i="109"/>
  <c r="AD20" i="109"/>
  <c r="AC20" i="109"/>
  <c r="AZ19" i="109"/>
  <c r="AY19" i="109"/>
  <c r="AW19" i="109"/>
  <c r="AV19" i="109"/>
  <c r="AU19" i="109"/>
  <c r="AT19" i="109"/>
  <c r="AS19" i="109"/>
  <c r="AR19" i="109"/>
  <c r="AQ19" i="109"/>
  <c r="AP19" i="109"/>
  <c r="AO19" i="109"/>
  <c r="AN19" i="109"/>
  <c r="AM19" i="109"/>
  <c r="AL19" i="109"/>
  <c r="AK19" i="109"/>
  <c r="AJ19" i="109"/>
  <c r="AI19" i="109"/>
  <c r="AH19" i="109"/>
  <c r="AG19" i="109"/>
  <c r="AE19" i="109"/>
  <c r="AD19" i="109"/>
  <c r="AC19" i="109"/>
  <c r="AZ18" i="109"/>
  <c r="AY18" i="109"/>
  <c r="AW18" i="109"/>
  <c r="AV18" i="109"/>
  <c r="AU18" i="109"/>
  <c r="AT18" i="109"/>
  <c r="AS18" i="109"/>
  <c r="AR18" i="109"/>
  <c r="AQ18" i="109"/>
  <c r="AP18" i="109"/>
  <c r="AO18" i="109"/>
  <c r="AN18" i="109"/>
  <c r="AM18" i="109"/>
  <c r="AL18" i="109"/>
  <c r="AK18" i="109"/>
  <c r="AJ18" i="109"/>
  <c r="AI18" i="109"/>
  <c r="AH18" i="109"/>
  <c r="AG18" i="109"/>
  <c r="AE18" i="109"/>
  <c r="AD18" i="109"/>
  <c r="AC18" i="109"/>
  <c r="AZ17" i="109"/>
  <c r="AY17" i="109"/>
  <c r="AW17" i="109"/>
  <c r="AV17" i="109"/>
  <c r="AU17" i="109"/>
  <c r="AT17" i="109"/>
  <c r="AS17" i="109"/>
  <c r="AR17" i="109"/>
  <c r="AQ17" i="109"/>
  <c r="AP17" i="109"/>
  <c r="AO17" i="109"/>
  <c r="AN17" i="109"/>
  <c r="AM17" i="109"/>
  <c r="AL17" i="109"/>
  <c r="AK17" i="109"/>
  <c r="AJ17" i="109"/>
  <c r="AI17" i="109"/>
  <c r="AH17" i="109"/>
  <c r="AG17" i="109"/>
  <c r="AE17" i="109"/>
  <c r="AD17" i="109"/>
  <c r="AC17" i="109"/>
  <c r="AY16" i="109"/>
  <c r="AW16" i="109"/>
  <c r="AV16" i="109"/>
  <c r="AU16" i="109"/>
  <c r="AT16" i="109"/>
  <c r="AS16" i="109"/>
  <c r="AR16" i="109"/>
  <c r="AQ16" i="109"/>
  <c r="AP16" i="109"/>
  <c r="AO16" i="109"/>
  <c r="AN16" i="109"/>
  <c r="AM16" i="109"/>
  <c r="AL16" i="109"/>
  <c r="AK16" i="109"/>
  <c r="AJ16" i="109"/>
  <c r="AI16" i="109"/>
  <c r="AH16" i="109"/>
  <c r="AG16" i="109"/>
  <c r="AE16" i="109"/>
  <c r="AD16" i="109"/>
  <c r="AC16" i="109"/>
  <c r="AZ15" i="109"/>
  <c r="AY15" i="109"/>
  <c r="AW15" i="109"/>
  <c r="AV15" i="109"/>
  <c r="AU15" i="109"/>
  <c r="AT15" i="109"/>
  <c r="AS15" i="109"/>
  <c r="AR15" i="109"/>
  <c r="AQ15" i="109"/>
  <c r="AP15" i="109"/>
  <c r="AO15" i="109"/>
  <c r="AN15" i="109"/>
  <c r="AM15" i="109"/>
  <c r="AL15" i="109"/>
  <c r="AK15" i="109"/>
  <c r="AJ15" i="109"/>
  <c r="AI15" i="109"/>
  <c r="AH15" i="109"/>
  <c r="AG15" i="109"/>
  <c r="AE15" i="109"/>
  <c r="AD15" i="109"/>
  <c r="AC15" i="109"/>
  <c r="AZ14" i="109"/>
  <c r="AY14" i="109"/>
  <c r="AW14" i="109"/>
  <c r="AV14" i="109"/>
  <c r="AU14" i="109"/>
  <c r="AT14" i="109"/>
  <c r="AS14" i="109"/>
  <c r="AR14" i="109"/>
  <c r="AQ14" i="109"/>
  <c r="AP14" i="109"/>
  <c r="AO14" i="109"/>
  <c r="AN14" i="109"/>
  <c r="AM14" i="109"/>
  <c r="AL14" i="109"/>
  <c r="AK14" i="109"/>
  <c r="AJ14" i="109"/>
  <c r="AI14" i="109"/>
  <c r="AH14" i="109"/>
  <c r="AG14" i="109"/>
  <c r="AE14" i="109"/>
  <c r="AD14" i="109"/>
  <c r="AC14" i="109"/>
  <c r="AZ13" i="109"/>
  <c r="AY13" i="109"/>
  <c r="AW13" i="109"/>
  <c r="AV13" i="109"/>
  <c r="AU13" i="109"/>
  <c r="AT13" i="109"/>
  <c r="AS13" i="109"/>
  <c r="AR13" i="109"/>
  <c r="AQ13" i="109"/>
  <c r="AP13" i="109"/>
  <c r="AO13" i="109"/>
  <c r="AN13" i="109"/>
  <c r="AM13" i="109"/>
  <c r="AL13" i="109"/>
  <c r="AK13" i="109"/>
  <c r="AJ13" i="109"/>
  <c r="AI13" i="109"/>
  <c r="AH13" i="109"/>
  <c r="AG13" i="109"/>
  <c r="AE13" i="109"/>
  <c r="AD13" i="109"/>
  <c r="AC13" i="109"/>
  <c r="AZ12" i="109"/>
  <c r="AY12" i="109"/>
  <c r="AW12" i="109"/>
  <c r="AV12" i="109"/>
  <c r="AU12" i="109"/>
  <c r="AT12" i="109"/>
  <c r="AS12" i="109"/>
  <c r="AR12" i="109"/>
  <c r="AQ12" i="109"/>
  <c r="AP12" i="109"/>
  <c r="AO12" i="109"/>
  <c r="AN12" i="109"/>
  <c r="AM12" i="109"/>
  <c r="AL12" i="109"/>
  <c r="AK12" i="109"/>
  <c r="AJ12" i="109"/>
  <c r="AI12" i="109"/>
  <c r="AH12" i="109"/>
  <c r="AG12" i="109"/>
  <c r="AE12" i="109"/>
  <c r="AD12" i="109"/>
  <c r="AC12" i="109"/>
  <c r="AY11" i="109"/>
  <c r="AW11" i="109"/>
  <c r="AV11" i="109"/>
  <c r="AU11" i="109"/>
  <c r="AT11" i="109"/>
  <c r="AS11" i="109"/>
  <c r="AR11" i="109"/>
  <c r="AQ11" i="109"/>
  <c r="AP11" i="109"/>
  <c r="AO11" i="109"/>
  <c r="AN11" i="109"/>
  <c r="AM11" i="109"/>
  <c r="AL11" i="109"/>
  <c r="AK11" i="109"/>
  <c r="AJ11" i="109"/>
  <c r="AI11" i="109"/>
  <c r="AH11" i="109"/>
  <c r="AG11" i="109"/>
  <c r="AE11" i="109"/>
  <c r="AD11" i="109"/>
  <c r="AC11" i="109"/>
  <c r="AZ10" i="109"/>
  <c r="AY10" i="109"/>
  <c r="AW10" i="109"/>
  <c r="AV10" i="109"/>
  <c r="AU10" i="109"/>
  <c r="AT10" i="109"/>
  <c r="AS10" i="109"/>
  <c r="AR10" i="109"/>
  <c r="AQ10" i="109"/>
  <c r="AP10" i="109"/>
  <c r="AO10" i="109"/>
  <c r="AN10" i="109"/>
  <c r="AM10" i="109"/>
  <c r="AL10" i="109"/>
  <c r="AK10" i="109"/>
  <c r="AJ10" i="109"/>
  <c r="AI10" i="109"/>
  <c r="AH10" i="109"/>
  <c r="AG10" i="109"/>
  <c r="AE10" i="109"/>
  <c r="AD10" i="109"/>
  <c r="AC10" i="109"/>
  <c r="AZ9" i="109"/>
  <c r="AY9" i="109"/>
  <c r="AW9" i="109"/>
  <c r="AV9" i="109"/>
  <c r="AU9" i="109"/>
  <c r="AT9" i="109"/>
  <c r="AS9" i="109"/>
  <c r="AR9" i="109"/>
  <c r="AQ9" i="109"/>
  <c r="AP9" i="109"/>
  <c r="AO9" i="109"/>
  <c r="AN9" i="109"/>
  <c r="AM9" i="109"/>
  <c r="AL9" i="109"/>
  <c r="AK9" i="109"/>
  <c r="AJ9" i="109"/>
  <c r="AI9" i="109"/>
  <c r="AH9" i="109"/>
  <c r="AG9" i="109"/>
  <c r="AE9" i="109"/>
  <c r="AD9" i="109"/>
  <c r="AC9" i="109"/>
  <c r="AZ8" i="109"/>
  <c r="AY8" i="109"/>
  <c r="AW8" i="109"/>
  <c r="AV8" i="109"/>
  <c r="AU8" i="109"/>
  <c r="AT8" i="109"/>
  <c r="AS8" i="109"/>
  <c r="AR8" i="109"/>
  <c r="AQ8" i="109"/>
  <c r="AP8" i="109"/>
  <c r="AO8" i="109"/>
  <c r="AN8" i="109"/>
  <c r="AM8" i="109"/>
  <c r="AL8" i="109"/>
  <c r="AK8" i="109"/>
  <c r="AJ8" i="109"/>
  <c r="AI8" i="109"/>
  <c r="AH8" i="109"/>
  <c r="AG8" i="109"/>
  <c r="AE8" i="109"/>
  <c r="AD8" i="109"/>
  <c r="AC8" i="109"/>
  <c r="AZ7" i="109"/>
  <c r="AY7" i="109"/>
  <c r="AW7" i="109"/>
  <c r="AV7" i="109"/>
  <c r="AU7" i="109"/>
  <c r="AT7" i="109"/>
  <c r="AS7" i="109"/>
  <c r="AR7" i="109"/>
  <c r="AQ7" i="109"/>
  <c r="AP7" i="109"/>
  <c r="AO7" i="109"/>
  <c r="AN7" i="109"/>
  <c r="AM7" i="109"/>
  <c r="AL7" i="109"/>
  <c r="AK7" i="109"/>
  <c r="AJ7" i="109"/>
  <c r="AI7" i="109"/>
  <c r="AH7" i="109"/>
  <c r="AG7" i="109"/>
  <c r="AE7" i="109"/>
  <c r="AD7" i="109"/>
  <c r="AC7" i="109"/>
  <c r="AY6" i="109"/>
  <c r="AW6" i="109"/>
  <c r="AV6" i="109"/>
  <c r="AU6" i="109"/>
  <c r="AT6" i="109"/>
  <c r="AS6" i="109"/>
  <c r="AR6" i="109"/>
  <c r="AQ6" i="109"/>
  <c r="AP6" i="109"/>
  <c r="AO6" i="109"/>
  <c r="AN6" i="109"/>
  <c r="AM6" i="109"/>
  <c r="AL6" i="109"/>
  <c r="AK6" i="109"/>
  <c r="AJ6" i="109"/>
  <c r="AI6" i="109"/>
  <c r="AH6" i="109"/>
  <c r="AG6" i="109"/>
  <c r="AE6" i="109"/>
  <c r="AD6" i="109"/>
  <c r="AC6" i="109"/>
  <c r="AZ5" i="109"/>
  <c r="AY5" i="109"/>
  <c r="AW5" i="109"/>
  <c r="AV5" i="109"/>
  <c r="AU5" i="109"/>
  <c r="AT5" i="109"/>
  <c r="AS5" i="109"/>
  <c r="AR5" i="109"/>
  <c r="AQ5" i="109"/>
  <c r="AP5" i="109"/>
  <c r="AO5" i="109"/>
  <c r="AN5" i="109"/>
  <c r="AM5" i="109"/>
  <c r="AL5" i="109"/>
  <c r="AK5" i="109"/>
  <c r="AJ5" i="109"/>
  <c r="AI5" i="109"/>
  <c r="AH5" i="109"/>
  <c r="AG5" i="109"/>
  <c r="AE5" i="109"/>
  <c r="AD5" i="109"/>
  <c r="AC5" i="109"/>
  <c r="AZ4" i="109"/>
  <c r="AY4" i="109"/>
  <c r="AW4" i="109"/>
  <c r="AV4" i="109"/>
  <c r="AU4" i="109"/>
  <c r="AT4" i="109"/>
  <c r="AS4" i="109"/>
  <c r="AR4" i="109"/>
  <c r="AQ4" i="109"/>
  <c r="AP4" i="109"/>
  <c r="AO4" i="109"/>
  <c r="AN4" i="109"/>
  <c r="AM4" i="109"/>
  <c r="AL4" i="109"/>
  <c r="AK4" i="109"/>
  <c r="AJ4" i="109"/>
  <c r="AI4" i="109"/>
  <c r="AH4" i="109"/>
  <c r="AG4" i="109"/>
  <c r="AE4" i="109"/>
  <c r="AD4" i="109"/>
  <c r="AC4" i="109"/>
  <c r="AZ3" i="109"/>
  <c r="AY3" i="109"/>
  <c r="AW3" i="109"/>
  <c r="AV3" i="109"/>
  <c r="AU3" i="109"/>
  <c r="AT3" i="109"/>
  <c r="AS3" i="109"/>
  <c r="AR3" i="109"/>
  <c r="AQ3" i="109"/>
  <c r="AP3" i="109"/>
  <c r="AO3" i="109"/>
  <c r="AN3" i="109"/>
  <c r="AM3" i="109"/>
  <c r="AL3" i="109"/>
  <c r="AK3" i="109"/>
  <c r="AJ3" i="109"/>
  <c r="AI3" i="109"/>
  <c r="AH3" i="109"/>
  <c r="AG3" i="109"/>
  <c r="AE3" i="109"/>
  <c r="AD3" i="109"/>
  <c r="AC3" i="109"/>
  <c r="C18" i="109" l="1"/>
  <c r="C9" i="109"/>
  <c r="C32" i="109"/>
  <c r="C3" i="109"/>
  <c r="B36" i="109"/>
  <c r="B5" i="109"/>
  <c r="C4" i="109"/>
  <c r="C35" i="109"/>
  <c r="B28" i="109"/>
  <c r="C7" i="109"/>
  <c r="C8" i="109"/>
  <c r="C12" i="109"/>
  <c r="C13" i="109"/>
  <c r="C15" i="109"/>
  <c r="C17" i="109"/>
  <c r="C22" i="109"/>
  <c r="C24" i="109"/>
  <c r="C25" i="109"/>
  <c r="C26" i="109"/>
  <c r="C31" i="109"/>
  <c r="B3" i="109"/>
  <c r="B14" i="109"/>
  <c r="B4" i="109"/>
  <c r="B23" i="109"/>
  <c r="B27" i="109"/>
  <c r="B31" i="109"/>
  <c r="B35" i="109"/>
  <c r="B34" i="109"/>
  <c r="B12" i="109"/>
  <c r="B13" i="109"/>
  <c r="B8" i="109"/>
  <c r="B11" i="109"/>
  <c r="B17" i="109"/>
  <c r="B21" i="109"/>
  <c r="B22" i="109"/>
  <c r="B26" i="109"/>
  <c r="B20" i="109"/>
  <c r="B9" i="109"/>
  <c r="B10" i="109"/>
  <c r="B18" i="109"/>
  <c r="B19" i="109"/>
  <c r="B32" i="109"/>
  <c r="B33" i="109"/>
  <c r="C5" i="109"/>
  <c r="B6" i="109"/>
  <c r="B7" i="109"/>
  <c r="C10" i="109"/>
  <c r="C14" i="109"/>
  <c r="B15" i="109"/>
  <c r="B16" i="109"/>
  <c r="C19" i="109"/>
  <c r="B24" i="109"/>
  <c r="B25" i="109"/>
  <c r="B29" i="109"/>
  <c r="B30" i="109"/>
  <c r="C33" i="109"/>
  <c r="AG3" i="25"/>
  <c r="AG4" i="25"/>
  <c r="AG28" i="25"/>
  <c r="AG17" i="25"/>
  <c r="AG5" i="25"/>
  <c r="AG6" i="25"/>
  <c r="AG27" i="25"/>
  <c r="AG15" i="25"/>
  <c r="AG8" i="25"/>
  <c r="AG14" i="25"/>
  <c r="AG16" i="25"/>
  <c r="AG10" i="25"/>
  <c r="AG18" i="25"/>
  <c r="AG13" i="25"/>
  <c r="AG12" i="25"/>
  <c r="AG21" i="25"/>
  <c r="AG7" i="25"/>
  <c r="AG9" i="25"/>
  <c r="AG34" i="25"/>
  <c r="AG24" i="25"/>
  <c r="AG31" i="25"/>
  <c r="AG20" i="25"/>
  <c r="AG29" i="25"/>
  <c r="AG22" i="25"/>
  <c r="AG32" i="25"/>
  <c r="AG23" i="25"/>
  <c r="AG33" i="25"/>
  <c r="AG26" i="25"/>
  <c r="AG25" i="25"/>
  <c r="AG19" i="25"/>
  <c r="AG30" i="25"/>
  <c r="AG36" i="25"/>
  <c r="AG35" i="25"/>
  <c r="AG38" i="25"/>
  <c r="AG11" i="25"/>
  <c r="BB37" i="108" l="1"/>
  <c r="BA37" i="108"/>
  <c r="AY37" i="108"/>
  <c r="AX37" i="108"/>
  <c r="AW37" i="108"/>
  <c r="AU37" i="108"/>
  <c r="AT37" i="108"/>
  <c r="AS37" i="108"/>
  <c r="AR37" i="108"/>
  <c r="AQ37" i="108"/>
  <c r="AP37" i="108"/>
  <c r="AO37" i="108"/>
  <c r="AN37" i="108"/>
  <c r="AM37" i="108"/>
  <c r="AL37" i="108"/>
  <c r="AK37" i="108"/>
  <c r="AJ37" i="108"/>
  <c r="AI37" i="108"/>
  <c r="AH37" i="108"/>
  <c r="AG37" i="108"/>
  <c r="AF37" i="108"/>
  <c r="AE37" i="108"/>
  <c r="AD37" i="108"/>
  <c r="BB36" i="108"/>
  <c r="AY36" i="108"/>
  <c r="AX36" i="108"/>
  <c r="AW36" i="108"/>
  <c r="AU36" i="108"/>
  <c r="AT36" i="108"/>
  <c r="AS36" i="108"/>
  <c r="AR36" i="108"/>
  <c r="AQ36" i="108"/>
  <c r="AP36" i="108"/>
  <c r="AO36" i="108"/>
  <c r="AN36" i="108"/>
  <c r="AM36" i="108"/>
  <c r="AL36" i="108"/>
  <c r="AK36" i="108"/>
  <c r="AJ36" i="108"/>
  <c r="AI36" i="108"/>
  <c r="AH36" i="108"/>
  <c r="AG36" i="108"/>
  <c r="AF36" i="108"/>
  <c r="AE36" i="108"/>
  <c r="AD36" i="108"/>
  <c r="BB35" i="108"/>
  <c r="BA35" i="108"/>
  <c r="AY35" i="108"/>
  <c r="AX35" i="108"/>
  <c r="AW35" i="108"/>
  <c r="AU35" i="108"/>
  <c r="AT35" i="108"/>
  <c r="AS35" i="108"/>
  <c r="AR35" i="108"/>
  <c r="AQ35" i="108"/>
  <c r="AP35" i="108"/>
  <c r="AO35" i="108"/>
  <c r="AN35" i="108"/>
  <c r="AM35" i="108"/>
  <c r="AL35" i="108"/>
  <c r="AK35" i="108"/>
  <c r="AJ35" i="108"/>
  <c r="AI35" i="108"/>
  <c r="AH35" i="108"/>
  <c r="AG35" i="108"/>
  <c r="AF35" i="108"/>
  <c r="AE35" i="108"/>
  <c r="AD35" i="108"/>
  <c r="BB34" i="108"/>
  <c r="BA34" i="108"/>
  <c r="AY34" i="108"/>
  <c r="AX34" i="108"/>
  <c r="AW34" i="108"/>
  <c r="AU34" i="108"/>
  <c r="AT34" i="108"/>
  <c r="AS34" i="108"/>
  <c r="AR34" i="108"/>
  <c r="AQ34" i="108"/>
  <c r="AP34" i="108"/>
  <c r="AO34" i="108"/>
  <c r="AN34" i="108"/>
  <c r="AM34" i="108"/>
  <c r="AL34" i="108"/>
  <c r="AK34" i="108"/>
  <c r="AJ34" i="108"/>
  <c r="AI34" i="108"/>
  <c r="AH34" i="108"/>
  <c r="AG34" i="108"/>
  <c r="AF34" i="108"/>
  <c r="AE34" i="108"/>
  <c r="AD34" i="108"/>
  <c r="BB33" i="108"/>
  <c r="BA33" i="108"/>
  <c r="AY33" i="108"/>
  <c r="AX33" i="108"/>
  <c r="AW33" i="108"/>
  <c r="AU33" i="108"/>
  <c r="AT33" i="108"/>
  <c r="AS33" i="108"/>
  <c r="AR33" i="108"/>
  <c r="AQ33" i="108"/>
  <c r="AP33" i="108"/>
  <c r="AO33" i="108"/>
  <c r="AN33" i="108"/>
  <c r="AM33" i="108"/>
  <c r="AL33" i="108"/>
  <c r="AK33" i="108"/>
  <c r="AJ33" i="108"/>
  <c r="AI33" i="108"/>
  <c r="AH33" i="108"/>
  <c r="AG33" i="108"/>
  <c r="AF33" i="108"/>
  <c r="AE33" i="108"/>
  <c r="AD33" i="108"/>
  <c r="B33" i="108" s="1"/>
  <c r="P32" i="25" s="1"/>
  <c r="BB32" i="108"/>
  <c r="BA32" i="108"/>
  <c r="AY32" i="108"/>
  <c r="AX32" i="108"/>
  <c r="AW32" i="108"/>
  <c r="AU32" i="108"/>
  <c r="AT32" i="108"/>
  <c r="AS32" i="108"/>
  <c r="AR32" i="108"/>
  <c r="AQ32" i="108"/>
  <c r="AP32" i="108"/>
  <c r="AO32" i="108"/>
  <c r="AN32" i="108"/>
  <c r="AM32" i="108"/>
  <c r="AL32" i="108"/>
  <c r="AK32" i="108"/>
  <c r="AJ32" i="108"/>
  <c r="AI32" i="108"/>
  <c r="AH32" i="108"/>
  <c r="AG32" i="108"/>
  <c r="AF32" i="108"/>
  <c r="AE32" i="108"/>
  <c r="AD32" i="108"/>
  <c r="BA31" i="108"/>
  <c r="AY31" i="108"/>
  <c r="AX31" i="108"/>
  <c r="AW31" i="108"/>
  <c r="AU31" i="108"/>
  <c r="AT31" i="108"/>
  <c r="AS31" i="108"/>
  <c r="AR31" i="108"/>
  <c r="AQ31" i="108"/>
  <c r="AP31" i="108"/>
  <c r="AO31" i="108"/>
  <c r="AN31" i="108"/>
  <c r="AM31" i="108"/>
  <c r="AL31" i="108"/>
  <c r="AK31" i="108"/>
  <c r="AJ31" i="108"/>
  <c r="AI31" i="108"/>
  <c r="AH31" i="108"/>
  <c r="AG31" i="108"/>
  <c r="AF31" i="108"/>
  <c r="AE31" i="108"/>
  <c r="AD31" i="108"/>
  <c r="BA30" i="108"/>
  <c r="AY30" i="108"/>
  <c r="AX30" i="108"/>
  <c r="AW30" i="108"/>
  <c r="AU30" i="108"/>
  <c r="AT30" i="108"/>
  <c r="AS30" i="108"/>
  <c r="AR30" i="108"/>
  <c r="AQ30" i="108"/>
  <c r="AP30" i="108"/>
  <c r="AO30" i="108"/>
  <c r="AN30" i="108"/>
  <c r="AM30" i="108"/>
  <c r="AL30" i="108"/>
  <c r="AK30" i="108"/>
  <c r="AJ30" i="108"/>
  <c r="AI30" i="108"/>
  <c r="AH30" i="108"/>
  <c r="AG30" i="108"/>
  <c r="AF30" i="108"/>
  <c r="AE30" i="108"/>
  <c r="AD30" i="108"/>
  <c r="BB29" i="108"/>
  <c r="BA29" i="108"/>
  <c r="AY29" i="108"/>
  <c r="AX29" i="108"/>
  <c r="AW29" i="108"/>
  <c r="AU29" i="108"/>
  <c r="AT29" i="108"/>
  <c r="AS29" i="108"/>
  <c r="AR29" i="108"/>
  <c r="AQ29" i="108"/>
  <c r="AP29" i="108"/>
  <c r="AO29" i="108"/>
  <c r="AN29" i="108"/>
  <c r="AM29" i="108"/>
  <c r="AL29" i="108"/>
  <c r="AK29" i="108"/>
  <c r="AJ29" i="108"/>
  <c r="AI29" i="108"/>
  <c r="AH29" i="108"/>
  <c r="AG29" i="108"/>
  <c r="AF29" i="108"/>
  <c r="AE29" i="108"/>
  <c r="AD29" i="108"/>
  <c r="BB28" i="108"/>
  <c r="BA28" i="108"/>
  <c r="AY28" i="108"/>
  <c r="AX28" i="108"/>
  <c r="AW28" i="108"/>
  <c r="AU28" i="108"/>
  <c r="AT28" i="108"/>
  <c r="AS28" i="108"/>
  <c r="AR28" i="108"/>
  <c r="AQ28" i="108"/>
  <c r="AP28" i="108"/>
  <c r="AO28" i="108"/>
  <c r="AN28" i="108"/>
  <c r="AM28" i="108"/>
  <c r="AL28" i="108"/>
  <c r="AK28" i="108"/>
  <c r="AJ28" i="108"/>
  <c r="AI28" i="108"/>
  <c r="AH28" i="108"/>
  <c r="AG28" i="108"/>
  <c r="AF28" i="108"/>
  <c r="AE28" i="108"/>
  <c r="AD28" i="108"/>
  <c r="BB27" i="108"/>
  <c r="BA27" i="108"/>
  <c r="AY27" i="108"/>
  <c r="AX27" i="108"/>
  <c r="AW27" i="108"/>
  <c r="AU27" i="108"/>
  <c r="AT27" i="108"/>
  <c r="AS27" i="108"/>
  <c r="AR27" i="108"/>
  <c r="AQ27" i="108"/>
  <c r="AP27" i="108"/>
  <c r="AO27" i="108"/>
  <c r="AN27" i="108"/>
  <c r="AM27" i="108"/>
  <c r="AL27" i="108"/>
  <c r="AK27" i="108"/>
  <c r="AJ27" i="108"/>
  <c r="AI27" i="108"/>
  <c r="AH27" i="108"/>
  <c r="AG27" i="108"/>
  <c r="AF27" i="108"/>
  <c r="AE27" i="108"/>
  <c r="AD27" i="108"/>
  <c r="BB26" i="108"/>
  <c r="BA26" i="108"/>
  <c r="AY26" i="108"/>
  <c r="AX26" i="108"/>
  <c r="AW26" i="108"/>
  <c r="AU26" i="108"/>
  <c r="AT26" i="108"/>
  <c r="AS26" i="108"/>
  <c r="AR26" i="108"/>
  <c r="AQ26" i="108"/>
  <c r="AP26" i="108"/>
  <c r="AO26" i="108"/>
  <c r="AN26" i="108"/>
  <c r="AM26" i="108"/>
  <c r="AL26" i="108"/>
  <c r="AK26" i="108"/>
  <c r="AJ26" i="108"/>
  <c r="AI26" i="108"/>
  <c r="AH26" i="108"/>
  <c r="AG26" i="108"/>
  <c r="AF26" i="108"/>
  <c r="AE26" i="108"/>
  <c r="AD26" i="108"/>
  <c r="BB25" i="108"/>
  <c r="BA25" i="108"/>
  <c r="AY25" i="108"/>
  <c r="AX25" i="108"/>
  <c r="AW25" i="108"/>
  <c r="AU25" i="108"/>
  <c r="AT25" i="108"/>
  <c r="AS25" i="108"/>
  <c r="AR25" i="108"/>
  <c r="AQ25" i="108"/>
  <c r="AP25" i="108"/>
  <c r="AO25" i="108"/>
  <c r="AN25" i="108"/>
  <c r="AM25" i="108"/>
  <c r="AL25" i="108"/>
  <c r="AK25" i="108"/>
  <c r="AJ25" i="108"/>
  <c r="AI25" i="108"/>
  <c r="AH25" i="108"/>
  <c r="AG25" i="108"/>
  <c r="AF25" i="108"/>
  <c r="AE25" i="108"/>
  <c r="AD25" i="108"/>
  <c r="BB24" i="108"/>
  <c r="BA24" i="108"/>
  <c r="AY24" i="108"/>
  <c r="AX24" i="108"/>
  <c r="AW24" i="108"/>
  <c r="AU24" i="108"/>
  <c r="AT24" i="108"/>
  <c r="AS24" i="108"/>
  <c r="AR24" i="108"/>
  <c r="AQ24" i="108"/>
  <c r="AP24" i="108"/>
  <c r="AO24" i="108"/>
  <c r="AN24" i="108"/>
  <c r="AM24" i="108"/>
  <c r="AL24" i="108"/>
  <c r="AK24" i="108"/>
  <c r="AJ24" i="108"/>
  <c r="AI24" i="108"/>
  <c r="AH24" i="108"/>
  <c r="AG24" i="108"/>
  <c r="AF24" i="108"/>
  <c r="AE24" i="108"/>
  <c r="AD24" i="108"/>
  <c r="BB23" i="108"/>
  <c r="BA23" i="108"/>
  <c r="AY23" i="108"/>
  <c r="AX23" i="108"/>
  <c r="AW23" i="108"/>
  <c r="AU23" i="108"/>
  <c r="AT23" i="108"/>
  <c r="AS23" i="108"/>
  <c r="AR23" i="108"/>
  <c r="AQ23" i="108"/>
  <c r="AP23" i="108"/>
  <c r="AO23" i="108"/>
  <c r="AN23" i="108"/>
  <c r="AM23" i="108"/>
  <c r="AL23" i="108"/>
  <c r="AK23" i="108"/>
  <c r="AJ23" i="108"/>
  <c r="AI23" i="108"/>
  <c r="AH23" i="108"/>
  <c r="AG23" i="108"/>
  <c r="AF23" i="108"/>
  <c r="AE23" i="108"/>
  <c r="AD23" i="108"/>
  <c r="BB22" i="108"/>
  <c r="BA22" i="108"/>
  <c r="AY22" i="108"/>
  <c r="AX22" i="108"/>
  <c r="AW22" i="108"/>
  <c r="AU22" i="108"/>
  <c r="AT22" i="108"/>
  <c r="AS22" i="108"/>
  <c r="AR22" i="108"/>
  <c r="AQ22" i="108"/>
  <c r="AP22" i="108"/>
  <c r="AO22" i="108"/>
  <c r="AN22" i="108"/>
  <c r="AM22" i="108"/>
  <c r="AL22" i="108"/>
  <c r="AK22" i="108"/>
  <c r="AJ22" i="108"/>
  <c r="AI22" i="108"/>
  <c r="AH22" i="108"/>
  <c r="AG22" i="108"/>
  <c r="AF22" i="108"/>
  <c r="AE22" i="108"/>
  <c r="AD22" i="108"/>
  <c r="BB21" i="108"/>
  <c r="BA21" i="108"/>
  <c r="AY21" i="108"/>
  <c r="AX21" i="108"/>
  <c r="AW21" i="108"/>
  <c r="AU21" i="108"/>
  <c r="AT21" i="108"/>
  <c r="AS21" i="108"/>
  <c r="AR21" i="108"/>
  <c r="AQ21" i="108"/>
  <c r="AP21" i="108"/>
  <c r="AO21" i="108"/>
  <c r="AN21" i="108"/>
  <c r="AM21" i="108"/>
  <c r="AL21" i="108"/>
  <c r="AK21" i="108"/>
  <c r="AJ21" i="108"/>
  <c r="AI21" i="108"/>
  <c r="AH21" i="108"/>
  <c r="AG21" i="108"/>
  <c r="AF21" i="108"/>
  <c r="AE21" i="108"/>
  <c r="AD21" i="108"/>
  <c r="BB20" i="108"/>
  <c r="BA20" i="108"/>
  <c r="AY20" i="108"/>
  <c r="AX20" i="108"/>
  <c r="AW20" i="108"/>
  <c r="AU20" i="108"/>
  <c r="AT20" i="108"/>
  <c r="AS20" i="108"/>
  <c r="AR20" i="108"/>
  <c r="AQ20" i="108"/>
  <c r="AP20" i="108"/>
  <c r="AO20" i="108"/>
  <c r="AN20" i="108"/>
  <c r="AM20" i="108"/>
  <c r="AL20" i="108"/>
  <c r="AK20" i="108"/>
  <c r="AJ20" i="108"/>
  <c r="AI20" i="108"/>
  <c r="AH20" i="108"/>
  <c r="AG20" i="108"/>
  <c r="AF20" i="108"/>
  <c r="AE20" i="108"/>
  <c r="AD20" i="108"/>
  <c r="BB19" i="108"/>
  <c r="BA19" i="108"/>
  <c r="AY19" i="108"/>
  <c r="AX19" i="108"/>
  <c r="AW19" i="108"/>
  <c r="AU19" i="108"/>
  <c r="AT19" i="108"/>
  <c r="AS19" i="108"/>
  <c r="AR19" i="108"/>
  <c r="AQ19" i="108"/>
  <c r="AP19" i="108"/>
  <c r="AO19" i="108"/>
  <c r="AN19" i="108"/>
  <c r="AM19" i="108"/>
  <c r="AL19" i="108"/>
  <c r="AK19" i="108"/>
  <c r="AJ19" i="108"/>
  <c r="AI19" i="108"/>
  <c r="AH19" i="108"/>
  <c r="AG19" i="108"/>
  <c r="AF19" i="108"/>
  <c r="AE19" i="108"/>
  <c r="AD19" i="108"/>
  <c r="B19" i="108" s="1"/>
  <c r="P33" i="25" s="1"/>
  <c r="BB18" i="108"/>
  <c r="BA18" i="108"/>
  <c r="AY18" i="108"/>
  <c r="AX18" i="108"/>
  <c r="AW18" i="108"/>
  <c r="AU18" i="108"/>
  <c r="AT18" i="108"/>
  <c r="AS18" i="108"/>
  <c r="AR18" i="108"/>
  <c r="AQ18" i="108"/>
  <c r="AP18" i="108"/>
  <c r="AO18" i="108"/>
  <c r="AN18" i="108"/>
  <c r="AM18" i="108"/>
  <c r="AL18" i="108"/>
  <c r="AK18" i="108"/>
  <c r="AJ18" i="108"/>
  <c r="AI18" i="108"/>
  <c r="AH18" i="108"/>
  <c r="AG18" i="108"/>
  <c r="AF18" i="108"/>
  <c r="AE18" i="108"/>
  <c r="AD18" i="108"/>
  <c r="B18" i="108" s="1"/>
  <c r="P7" i="25" s="1"/>
  <c r="BB17" i="108"/>
  <c r="BA17" i="108"/>
  <c r="AY17" i="108"/>
  <c r="AX17" i="108"/>
  <c r="AW17" i="108"/>
  <c r="AU17" i="108"/>
  <c r="AT17" i="108"/>
  <c r="AS17" i="108"/>
  <c r="AR17" i="108"/>
  <c r="AQ17" i="108"/>
  <c r="AP17" i="108"/>
  <c r="AO17" i="108"/>
  <c r="AN17" i="108"/>
  <c r="AM17" i="108"/>
  <c r="AL17" i="108"/>
  <c r="AK17" i="108"/>
  <c r="AJ17" i="108"/>
  <c r="AI17" i="108"/>
  <c r="AH17" i="108"/>
  <c r="AG17" i="108"/>
  <c r="AF17" i="108"/>
  <c r="AE17" i="108"/>
  <c r="AD17" i="108"/>
  <c r="BA16" i="108"/>
  <c r="AY16" i="108"/>
  <c r="AX16" i="108"/>
  <c r="AW16" i="108"/>
  <c r="AU16" i="108"/>
  <c r="AT16" i="108"/>
  <c r="AS16" i="108"/>
  <c r="AR16" i="108"/>
  <c r="AQ16" i="108"/>
  <c r="AP16" i="108"/>
  <c r="AO16" i="108"/>
  <c r="AN16" i="108"/>
  <c r="AM16" i="108"/>
  <c r="AL16" i="108"/>
  <c r="AK16" i="108"/>
  <c r="AJ16" i="108"/>
  <c r="AI16" i="108"/>
  <c r="AH16" i="108"/>
  <c r="AG16" i="108"/>
  <c r="AF16" i="108"/>
  <c r="AE16" i="108"/>
  <c r="AD16" i="108"/>
  <c r="BB15" i="108"/>
  <c r="BA15" i="108"/>
  <c r="AY15" i="108"/>
  <c r="AX15" i="108"/>
  <c r="AW15" i="108"/>
  <c r="AU15" i="108"/>
  <c r="AT15" i="108"/>
  <c r="AS15" i="108"/>
  <c r="AR15" i="108"/>
  <c r="AQ15" i="108"/>
  <c r="AP15" i="108"/>
  <c r="AO15" i="108"/>
  <c r="AN15" i="108"/>
  <c r="AM15" i="108"/>
  <c r="AL15" i="108"/>
  <c r="AK15" i="108"/>
  <c r="AJ15" i="108"/>
  <c r="AI15" i="108"/>
  <c r="AH15" i="108"/>
  <c r="AG15" i="108"/>
  <c r="AF15" i="108"/>
  <c r="AE15" i="108"/>
  <c r="AD15" i="108"/>
  <c r="BB14" i="108"/>
  <c r="BA14" i="108"/>
  <c r="AY14" i="108"/>
  <c r="AX14" i="108"/>
  <c r="AW14" i="108"/>
  <c r="AU14" i="108"/>
  <c r="AT14" i="108"/>
  <c r="AS14" i="108"/>
  <c r="AR14" i="108"/>
  <c r="AQ14" i="108"/>
  <c r="AP14" i="108"/>
  <c r="AO14" i="108"/>
  <c r="AN14" i="108"/>
  <c r="AM14" i="108"/>
  <c r="AL14" i="108"/>
  <c r="AK14" i="108"/>
  <c r="AJ14" i="108"/>
  <c r="AI14" i="108"/>
  <c r="AH14" i="108"/>
  <c r="AG14" i="108"/>
  <c r="AF14" i="108"/>
  <c r="AE14" i="108"/>
  <c r="AD14" i="108"/>
  <c r="BB13" i="108"/>
  <c r="BA13" i="108"/>
  <c r="AY13" i="108"/>
  <c r="AX13" i="108"/>
  <c r="AW13" i="108"/>
  <c r="AU13" i="108"/>
  <c r="AT13" i="108"/>
  <c r="AS13" i="108"/>
  <c r="AR13" i="108"/>
  <c r="AQ13" i="108"/>
  <c r="AP13" i="108"/>
  <c r="AO13" i="108"/>
  <c r="AN13" i="108"/>
  <c r="AM13" i="108"/>
  <c r="AL13" i="108"/>
  <c r="AK13" i="108"/>
  <c r="AJ13" i="108"/>
  <c r="AI13" i="108"/>
  <c r="AH13" i="108"/>
  <c r="AG13" i="108"/>
  <c r="AF13" i="108"/>
  <c r="AE13" i="108"/>
  <c r="AD13" i="108"/>
  <c r="BB12" i="108"/>
  <c r="BA12" i="108"/>
  <c r="AY12" i="108"/>
  <c r="AX12" i="108"/>
  <c r="AW12" i="108"/>
  <c r="AU12" i="108"/>
  <c r="AT12" i="108"/>
  <c r="AS12" i="108"/>
  <c r="AR12" i="108"/>
  <c r="AQ12" i="108"/>
  <c r="AP12" i="108"/>
  <c r="AO12" i="108"/>
  <c r="AN12" i="108"/>
  <c r="AM12" i="108"/>
  <c r="AL12" i="108"/>
  <c r="AK12" i="108"/>
  <c r="AJ12" i="108"/>
  <c r="AI12" i="108"/>
  <c r="AH12" i="108"/>
  <c r="AG12" i="108"/>
  <c r="AF12" i="108"/>
  <c r="AE12" i="108"/>
  <c r="AD12" i="108"/>
  <c r="BB11" i="108"/>
  <c r="BA11" i="108"/>
  <c r="AY11" i="108"/>
  <c r="AX11" i="108"/>
  <c r="AW11" i="108"/>
  <c r="AU11" i="108"/>
  <c r="AT11" i="108"/>
  <c r="AS11" i="108"/>
  <c r="AR11" i="108"/>
  <c r="AQ11" i="108"/>
  <c r="AP11" i="108"/>
  <c r="AO11" i="108"/>
  <c r="AN11" i="108"/>
  <c r="AM11" i="108"/>
  <c r="AL11" i="108"/>
  <c r="AK11" i="108"/>
  <c r="AJ11" i="108"/>
  <c r="AI11" i="108"/>
  <c r="AH11" i="108"/>
  <c r="AG11" i="108"/>
  <c r="AF11" i="108"/>
  <c r="AE11" i="108"/>
  <c r="AD11" i="108"/>
  <c r="BB10" i="108"/>
  <c r="AY10" i="108"/>
  <c r="AX10" i="108"/>
  <c r="AW10" i="108"/>
  <c r="AU10" i="108"/>
  <c r="AT10" i="108"/>
  <c r="AS10" i="108"/>
  <c r="AR10" i="108"/>
  <c r="AQ10" i="108"/>
  <c r="AP10" i="108"/>
  <c r="AO10" i="108"/>
  <c r="AN10" i="108"/>
  <c r="AM10" i="108"/>
  <c r="AL10" i="108"/>
  <c r="AK10" i="108"/>
  <c r="AJ10" i="108"/>
  <c r="AI10" i="108"/>
  <c r="AH10" i="108"/>
  <c r="AG10" i="108"/>
  <c r="AF10" i="108"/>
  <c r="AE10" i="108"/>
  <c r="AD10" i="108"/>
  <c r="BB9" i="108"/>
  <c r="BA9" i="108"/>
  <c r="AY9" i="108"/>
  <c r="AX9" i="108"/>
  <c r="AW9" i="108"/>
  <c r="AU9" i="108"/>
  <c r="AT9" i="108"/>
  <c r="AS9" i="108"/>
  <c r="AR9" i="108"/>
  <c r="AQ9" i="108"/>
  <c r="AP9" i="108"/>
  <c r="AO9" i="108"/>
  <c r="AN9" i="108"/>
  <c r="AM9" i="108"/>
  <c r="AL9" i="108"/>
  <c r="AK9" i="108"/>
  <c r="AJ9" i="108"/>
  <c r="AI9" i="108"/>
  <c r="AH9" i="108"/>
  <c r="AG9" i="108"/>
  <c r="AF9" i="108"/>
  <c r="AE9" i="108"/>
  <c r="AD9" i="108"/>
  <c r="BA8" i="108"/>
  <c r="AY8" i="108"/>
  <c r="AX8" i="108"/>
  <c r="AW8" i="108"/>
  <c r="AU8" i="108"/>
  <c r="AT8" i="108"/>
  <c r="AS8" i="108"/>
  <c r="AR8" i="108"/>
  <c r="AQ8" i="108"/>
  <c r="AP8" i="108"/>
  <c r="AO8" i="108"/>
  <c r="AN8" i="108"/>
  <c r="AM8" i="108"/>
  <c r="AL8" i="108"/>
  <c r="AK8" i="108"/>
  <c r="AJ8" i="108"/>
  <c r="AI8" i="108"/>
  <c r="AH8" i="108"/>
  <c r="AG8" i="108"/>
  <c r="AF8" i="108"/>
  <c r="AE8" i="108"/>
  <c r="AD8" i="108"/>
  <c r="BB7" i="108"/>
  <c r="BA7" i="108"/>
  <c r="AY7" i="108"/>
  <c r="AX7" i="108"/>
  <c r="AW7" i="108"/>
  <c r="AU7" i="108"/>
  <c r="AT7" i="108"/>
  <c r="AS7" i="108"/>
  <c r="AR7" i="108"/>
  <c r="AQ7" i="108"/>
  <c r="AP7" i="108"/>
  <c r="AO7" i="108"/>
  <c r="AN7" i="108"/>
  <c r="AM7" i="108"/>
  <c r="AL7" i="108"/>
  <c r="AK7" i="108"/>
  <c r="AJ7" i="108"/>
  <c r="AI7" i="108"/>
  <c r="AH7" i="108"/>
  <c r="AG7" i="108"/>
  <c r="AF7" i="108"/>
  <c r="AE7" i="108"/>
  <c r="AD7" i="108"/>
  <c r="BB6" i="108"/>
  <c r="BA6" i="108"/>
  <c r="AY6" i="108"/>
  <c r="AX6" i="108"/>
  <c r="AW6" i="108"/>
  <c r="AU6" i="108"/>
  <c r="AT6" i="108"/>
  <c r="AS6" i="108"/>
  <c r="AR6" i="108"/>
  <c r="AQ6" i="108"/>
  <c r="AP6" i="108"/>
  <c r="AO6" i="108"/>
  <c r="AN6" i="108"/>
  <c r="AM6" i="108"/>
  <c r="AL6" i="108"/>
  <c r="AK6" i="108"/>
  <c r="AJ6" i="108"/>
  <c r="AI6" i="108"/>
  <c r="AH6" i="108"/>
  <c r="AG6" i="108"/>
  <c r="AF6" i="108"/>
  <c r="AE6" i="108"/>
  <c r="AD6" i="108"/>
  <c r="BB5" i="108"/>
  <c r="BA5" i="108"/>
  <c r="AY5" i="108"/>
  <c r="AX5" i="108"/>
  <c r="AW5" i="108"/>
  <c r="AU5" i="108"/>
  <c r="AT5" i="108"/>
  <c r="AS5" i="108"/>
  <c r="AR5" i="108"/>
  <c r="AQ5" i="108"/>
  <c r="AP5" i="108"/>
  <c r="AO5" i="108"/>
  <c r="AN5" i="108"/>
  <c r="AM5" i="108"/>
  <c r="AL5" i="108"/>
  <c r="AK5" i="108"/>
  <c r="AJ5" i="108"/>
  <c r="AI5" i="108"/>
  <c r="AH5" i="108"/>
  <c r="AG5" i="108"/>
  <c r="AF5" i="108"/>
  <c r="AE5" i="108"/>
  <c r="AD5" i="108"/>
  <c r="BA4" i="108"/>
  <c r="AY4" i="108"/>
  <c r="AX4" i="108"/>
  <c r="AW4" i="108"/>
  <c r="AU4" i="108"/>
  <c r="AT4" i="108"/>
  <c r="AS4" i="108"/>
  <c r="AR4" i="108"/>
  <c r="AQ4" i="108"/>
  <c r="AP4" i="108"/>
  <c r="AO4" i="108"/>
  <c r="AN4" i="108"/>
  <c r="AM4" i="108"/>
  <c r="AL4" i="108"/>
  <c r="AK4" i="108"/>
  <c r="AJ4" i="108"/>
  <c r="AI4" i="108"/>
  <c r="AH4" i="108"/>
  <c r="AG4" i="108"/>
  <c r="AF4" i="108"/>
  <c r="AE4" i="108"/>
  <c r="AD4" i="108"/>
  <c r="BB3" i="108"/>
  <c r="BA3" i="108"/>
  <c r="AY3" i="108"/>
  <c r="AX3" i="108"/>
  <c r="AW3" i="108"/>
  <c r="AU3" i="108"/>
  <c r="AT3" i="108"/>
  <c r="AS3" i="108"/>
  <c r="AR3" i="108"/>
  <c r="AQ3" i="108"/>
  <c r="AP3" i="108"/>
  <c r="AO3" i="108"/>
  <c r="AN3" i="108"/>
  <c r="AM3" i="108"/>
  <c r="AL3" i="108"/>
  <c r="AK3" i="108"/>
  <c r="AJ3" i="108"/>
  <c r="AI3" i="108"/>
  <c r="AH3" i="108"/>
  <c r="AG3" i="108"/>
  <c r="AF3" i="108"/>
  <c r="AE3" i="108"/>
  <c r="AD3" i="108"/>
  <c r="B23" i="108" l="1"/>
  <c r="P24" i="25" s="1"/>
  <c r="B37" i="108"/>
  <c r="P38" i="25" s="1"/>
  <c r="B32" i="108"/>
  <c r="P30" i="25" s="1"/>
  <c r="C18" i="108"/>
  <c r="C20" i="108"/>
  <c r="C22" i="108"/>
  <c r="C29" i="108"/>
  <c r="B22" i="108"/>
  <c r="P4" i="25" s="1"/>
  <c r="B25" i="108"/>
  <c r="P26" i="25" s="1"/>
  <c r="B8" i="108"/>
  <c r="P13" i="25" s="1"/>
  <c r="B17" i="108"/>
  <c r="P34" i="25" s="1"/>
  <c r="B31" i="108"/>
  <c r="P16" i="25" s="1"/>
  <c r="C32" i="108"/>
  <c r="C23" i="108"/>
  <c r="C21" i="108"/>
  <c r="C15" i="108"/>
  <c r="C9" i="108"/>
  <c r="C3" i="108"/>
  <c r="B5" i="108"/>
  <c r="P17" i="25" s="1"/>
  <c r="B9" i="108"/>
  <c r="P6" i="25" s="1"/>
  <c r="B10" i="108"/>
  <c r="P10" i="25" s="1"/>
  <c r="B11" i="108"/>
  <c r="P22" i="25" s="1"/>
  <c r="B14" i="108"/>
  <c r="P9" i="25" s="1"/>
  <c r="B28" i="108"/>
  <c r="P27" i="25" s="1"/>
  <c r="C12" i="108"/>
  <c r="C13" i="108"/>
  <c r="C14" i="108"/>
  <c r="C24" i="108"/>
  <c r="C35" i="108"/>
  <c r="C37" i="108"/>
  <c r="C6" i="108"/>
  <c r="C7" i="108"/>
  <c r="C26" i="108"/>
  <c r="C27" i="108"/>
  <c r="C28" i="108"/>
  <c r="B34" i="108"/>
  <c r="P21" i="25" s="1"/>
  <c r="B24" i="108"/>
  <c r="P28" i="25" s="1"/>
  <c r="C17" i="108"/>
  <c r="C5" i="108"/>
  <c r="C11" i="108"/>
  <c r="C19" i="108"/>
  <c r="C25" i="108"/>
  <c r="C33" i="108"/>
  <c r="C34" i="108"/>
  <c r="B6" i="108"/>
  <c r="P3" i="25" s="1"/>
  <c r="B7" i="108"/>
  <c r="P23" i="25" s="1"/>
  <c r="B15" i="108"/>
  <c r="P8" i="25" s="1"/>
  <c r="B16" i="108"/>
  <c r="P5" i="25" s="1"/>
  <c r="B21" i="108"/>
  <c r="P29" i="25" s="1"/>
  <c r="B29" i="108"/>
  <c r="P20" i="25" s="1"/>
  <c r="B30" i="108"/>
  <c r="P31" i="25" s="1"/>
  <c r="B3" i="108"/>
  <c r="P25" i="25" s="1"/>
  <c r="B4" i="108"/>
  <c r="P18" i="25" s="1"/>
  <c r="B12" i="108"/>
  <c r="P19" i="25" s="1"/>
  <c r="B13" i="108"/>
  <c r="P15" i="25" s="1"/>
  <c r="B20" i="108"/>
  <c r="P12" i="25" s="1"/>
  <c r="B26" i="108"/>
  <c r="P14" i="25" s="1"/>
  <c r="P36" i="25"/>
  <c r="B35" i="108"/>
  <c r="P35" i="25" s="1"/>
  <c r="B36" i="108"/>
  <c r="P11" i="25" s="1"/>
  <c r="AF3" i="25"/>
  <c r="AF5" i="25"/>
  <c r="AF4" i="25"/>
  <c r="AF28" i="25"/>
  <c r="AF8" i="25"/>
  <c r="AF17" i="25"/>
  <c r="AF27" i="25"/>
  <c r="AF7" i="25"/>
  <c r="AF6" i="25"/>
  <c r="AF18" i="25"/>
  <c r="AF12" i="25"/>
  <c r="AF15" i="25"/>
  <c r="AF9" i="25"/>
  <c r="AF16" i="25"/>
  <c r="AF20" i="25"/>
  <c r="AF34" i="25"/>
  <c r="AF14" i="25"/>
  <c r="AF31" i="25"/>
  <c r="AF24" i="25"/>
  <c r="AF29" i="25"/>
  <c r="AF21" i="25"/>
  <c r="AF10" i="25"/>
  <c r="AF13" i="25"/>
  <c r="AF22" i="25"/>
  <c r="AF25" i="25"/>
  <c r="AF19" i="25"/>
  <c r="AF23" i="25"/>
  <c r="AF32" i="25"/>
  <c r="AF33" i="25"/>
  <c r="AF36" i="25"/>
  <c r="AF26" i="25"/>
  <c r="AF30" i="25"/>
  <c r="AF35" i="25"/>
  <c r="AF38" i="25"/>
  <c r="AF11" i="25"/>
  <c r="O3" i="25"/>
  <c r="O5" i="25"/>
  <c r="O4" i="25"/>
  <c r="O28" i="25"/>
  <c r="O8" i="25"/>
  <c r="O17" i="25"/>
  <c r="O27" i="25"/>
  <c r="O7" i="25"/>
  <c r="O6" i="25"/>
  <c r="O18" i="25"/>
  <c r="O12" i="25"/>
  <c r="O15" i="25"/>
  <c r="O9" i="25"/>
  <c r="O16" i="25"/>
  <c r="O20" i="25"/>
  <c r="O34" i="25"/>
  <c r="O14" i="25"/>
  <c r="O31" i="25"/>
  <c r="O24" i="25"/>
  <c r="O29" i="25"/>
  <c r="O21" i="25"/>
  <c r="O10" i="25"/>
  <c r="O13" i="25"/>
  <c r="O22" i="25"/>
  <c r="O25" i="25"/>
  <c r="O19" i="25"/>
  <c r="O23" i="25"/>
  <c r="O32" i="25"/>
  <c r="O33" i="25"/>
  <c r="O36" i="25"/>
  <c r="O26" i="25"/>
  <c r="O30" i="25"/>
  <c r="O35" i="25"/>
  <c r="O38" i="25"/>
  <c r="O11" i="25"/>
  <c r="BB36" i="107" l="1"/>
  <c r="BA36" i="107"/>
  <c r="AY36" i="107"/>
  <c r="AX36" i="107"/>
  <c r="AW36" i="107"/>
  <c r="AV36" i="107"/>
  <c r="AU36" i="107"/>
  <c r="AT36" i="107"/>
  <c r="AS36" i="107"/>
  <c r="AR36" i="107"/>
  <c r="AQ36" i="107"/>
  <c r="AP36" i="107"/>
  <c r="AO36" i="107"/>
  <c r="AN36" i="107"/>
  <c r="AM36" i="107"/>
  <c r="AL36" i="107"/>
  <c r="AK36" i="107"/>
  <c r="AJ36" i="107"/>
  <c r="AI36" i="107"/>
  <c r="AH36" i="107"/>
  <c r="AG36" i="107"/>
  <c r="AE36" i="107"/>
  <c r="AD36" i="107"/>
  <c r="BB35" i="107"/>
  <c r="BA35" i="107"/>
  <c r="AY35" i="107"/>
  <c r="AX35" i="107"/>
  <c r="AW35" i="107"/>
  <c r="AV35" i="107"/>
  <c r="AU35" i="107"/>
  <c r="AT35" i="107"/>
  <c r="AS35" i="107"/>
  <c r="AR35" i="107"/>
  <c r="AQ35" i="107"/>
  <c r="AP35" i="107"/>
  <c r="AO35" i="107"/>
  <c r="AN35" i="107"/>
  <c r="AM35" i="107"/>
  <c r="AL35" i="107"/>
  <c r="AK35" i="107"/>
  <c r="AJ35" i="107"/>
  <c r="AI35" i="107"/>
  <c r="AH35" i="107"/>
  <c r="AG35" i="107"/>
  <c r="AE35" i="107"/>
  <c r="AD35" i="107"/>
  <c r="BB34" i="107"/>
  <c r="BA34" i="107"/>
  <c r="AY34" i="107"/>
  <c r="AX34" i="107"/>
  <c r="AW34" i="107"/>
  <c r="AV34" i="107"/>
  <c r="AU34" i="107"/>
  <c r="AT34" i="107"/>
  <c r="AS34" i="107"/>
  <c r="AR34" i="107"/>
  <c r="AQ34" i="107"/>
  <c r="AP34" i="107"/>
  <c r="AO34" i="107"/>
  <c r="AN34" i="107"/>
  <c r="AM34" i="107"/>
  <c r="AL34" i="107"/>
  <c r="AK34" i="107"/>
  <c r="AJ34" i="107"/>
  <c r="AI34" i="107"/>
  <c r="AH34" i="107"/>
  <c r="AG34" i="107"/>
  <c r="AE34" i="107"/>
  <c r="AD34" i="107"/>
  <c r="BB33" i="107"/>
  <c r="BA33" i="107"/>
  <c r="AY33" i="107"/>
  <c r="AX33" i="107"/>
  <c r="AW33" i="107"/>
  <c r="AV33" i="107"/>
  <c r="AU33" i="107"/>
  <c r="AT33" i="107"/>
  <c r="AS33" i="107"/>
  <c r="AR33" i="107"/>
  <c r="AQ33" i="107"/>
  <c r="AP33" i="107"/>
  <c r="AO33" i="107"/>
  <c r="AN33" i="107"/>
  <c r="AM33" i="107"/>
  <c r="AL33" i="107"/>
  <c r="AK33" i="107"/>
  <c r="AJ33" i="107"/>
  <c r="AI33" i="107"/>
  <c r="AH33" i="107"/>
  <c r="AG33" i="107"/>
  <c r="AE33" i="107"/>
  <c r="AD33" i="107"/>
  <c r="BB32" i="107"/>
  <c r="BA32" i="107"/>
  <c r="AY32" i="107"/>
  <c r="AX32" i="107"/>
  <c r="AW32" i="107"/>
  <c r="AV32" i="107"/>
  <c r="AU32" i="107"/>
  <c r="AT32" i="107"/>
  <c r="AS32" i="107"/>
  <c r="AR32" i="107"/>
  <c r="AQ32" i="107"/>
  <c r="AP32" i="107"/>
  <c r="AO32" i="107"/>
  <c r="AN32" i="107"/>
  <c r="AM32" i="107"/>
  <c r="AL32" i="107"/>
  <c r="AK32" i="107"/>
  <c r="AJ32" i="107"/>
  <c r="AI32" i="107"/>
  <c r="AH32" i="107"/>
  <c r="AG32" i="107"/>
  <c r="AE32" i="107"/>
  <c r="AD32" i="107"/>
  <c r="BA31" i="107"/>
  <c r="AY31" i="107"/>
  <c r="AX31" i="107"/>
  <c r="AW31" i="107"/>
  <c r="AV31" i="107"/>
  <c r="AU31" i="107"/>
  <c r="AT31" i="107"/>
  <c r="AS31" i="107"/>
  <c r="AR31" i="107"/>
  <c r="AQ31" i="107"/>
  <c r="AP31" i="107"/>
  <c r="AO31" i="107"/>
  <c r="AN31" i="107"/>
  <c r="AM31" i="107"/>
  <c r="AL31" i="107"/>
  <c r="AK31" i="107"/>
  <c r="AJ31" i="107"/>
  <c r="AI31" i="107"/>
  <c r="AH31" i="107"/>
  <c r="AG31" i="107"/>
  <c r="AE31" i="107"/>
  <c r="AD31" i="107"/>
  <c r="BB30" i="107"/>
  <c r="BA30" i="107"/>
  <c r="AY30" i="107"/>
  <c r="AX30" i="107"/>
  <c r="AW30" i="107"/>
  <c r="AV30" i="107"/>
  <c r="AU30" i="107"/>
  <c r="AT30" i="107"/>
  <c r="AS30" i="107"/>
  <c r="AR30" i="107"/>
  <c r="AQ30" i="107"/>
  <c r="AP30" i="107"/>
  <c r="AO30" i="107"/>
  <c r="AN30" i="107"/>
  <c r="AM30" i="107"/>
  <c r="AL30" i="107"/>
  <c r="AK30" i="107"/>
  <c r="AJ30" i="107"/>
  <c r="AI30" i="107"/>
  <c r="AH30" i="107"/>
  <c r="AG30" i="107"/>
  <c r="AE30" i="107"/>
  <c r="AD30" i="107"/>
  <c r="BB29" i="107"/>
  <c r="AY29" i="107"/>
  <c r="AX29" i="107"/>
  <c r="AW29" i="107"/>
  <c r="AV29" i="107"/>
  <c r="AU29" i="107"/>
  <c r="AT29" i="107"/>
  <c r="AS29" i="107"/>
  <c r="AR29" i="107"/>
  <c r="AQ29" i="107"/>
  <c r="AP29" i="107"/>
  <c r="AO29" i="107"/>
  <c r="AN29" i="107"/>
  <c r="AM29" i="107"/>
  <c r="AL29" i="107"/>
  <c r="AK29" i="107"/>
  <c r="AJ29" i="107"/>
  <c r="AI29" i="107"/>
  <c r="AH29" i="107"/>
  <c r="AG29" i="107"/>
  <c r="AE29" i="107"/>
  <c r="AD29" i="107"/>
  <c r="BB28" i="107"/>
  <c r="BA28" i="107"/>
  <c r="AY28" i="107"/>
  <c r="AX28" i="107"/>
  <c r="AW28" i="107"/>
  <c r="AV28" i="107"/>
  <c r="AU28" i="107"/>
  <c r="AT28" i="107"/>
  <c r="AS28" i="107"/>
  <c r="AR28" i="107"/>
  <c r="AQ28" i="107"/>
  <c r="AP28" i="107"/>
  <c r="AO28" i="107"/>
  <c r="AN28" i="107"/>
  <c r="AM28" i="107"/>
  <c r="AL28" i="107"/>
  <c r="AK28" i="107"/>
  <c r="AJ28" i="107"/>
  <c r="AI28" i="107"/>
  <c r="AH28" i="107"/>
  <c r="AG28" i="107"/>
  <c r="AE28" i="107"/>
  <c r="AD28" i="107"/>
  <c r="BB27" i="107"/>
  <c r="BA27" i="107"/>
  <c r="AY27" i="107"/>
  <c r="AX27" i="107"/>
  <c r="AW27" i="107"/>
  <c r="AV27" i="107"/>
  <c r="AU27" i="107"/>
  <c r="AT27" i="107"/>
  <c r="AS27" i="107"/>
  <c r="AR27" i="107"/>
  <c r="AQ27" i="107"/>
  <c r="AP27" i="107"/>
  <c r="AO27" i="107"/>
  <c r="AN27" i="107"/>
  <c r="AM27" i="107"/>
  <c r="AL27" i="107"/>
  <c r="AK27" i="107"/>
  <c r="AJ27" i="107"/>
  <c r="AI27" i="107"/>
  <c r="AH27" i="107"/>
  <c r="AG27" i="107"/>
  <c r="AE27" i="107"/>
  <c r="AD27" i="107"/>
  <c r="BB26" i="107"/>
  <c r="BA26" i="107"/>
  <c r="AY26" i="107"/>
  <c r="AX26" i="107"/>
  <c r="AW26" i="107"/>
  <c r="AV26" i="107"/>
  <c r="AU26" i="107"/>
  <c r="AT26" i="107"/>
  <c r="AS26" i="107"/>
  <c r="AR26" i="107"/>
  <c r="AQ26" i="107"/>
  <c r="AP26" i="107"/>
  <c r="AO26" i="107"/>
  <c r="AN26" i="107"/>
  <c r="AM26" i="107"/>
  <c r="AL26" i="107"/>
  <c r="AK26" i="107"/>
  <c r="AJ26" i="107"/>
  <c r="AI26" i="107"/>
  <c r="AH26" i="107"/>
  <c r="AG26" i="107"/>
  <c r="AE26" i="107"/>
  <c r="AD26" i="107"/>
  <c r="BB25" i="107"/>
  <c r="BA25" i="107"/>
  <c r="AY25" i="107"/>
  <c r="AX25" i="107"/>
  <c r="AW25" i="107"/>
  <c r="AV25" i="107"/>
  <c r="AU25" i="107"/>
  <c r="AT25" i="107"/>
  <c r="AS25" i="107"/>
  <c r="AR25" i="107"/>
  <c r="AQ25" i="107"/>
  <c r="AP25" i="107"/>
  <c r="AO25" i="107"/>
  <c r="AN25" i="107"/>
  <c r="AM25" i="107"/>
  <c r="AL25" i="107"/>
  <c r="AK25" i="107"/>
  <c r="AJ25" i="107"/>
  <c r="AI25" i="107"/>
  <c r="AH25" i="107"/>
  <c r="AG25" i="107"/>
  <c r="AE25" i="107"/>
  <c r="AD25" i="107"/>
  <c r="BB24" i="107"/>
  <c r="AY24" i="107"/>
  <c r="AX24" i="107"/>
  <c r="AW24" i="107"/>
  <c r="AV24" i="107"/>
  <c r="AU24" i="107"/>
  <c r="AT24" i="107"/>
  <c r="AS24" i="107"/>
  <c r="AR24" i="107"/>
  <c r="AQ24" i="107"/>
  <c r="AP24" i="107"/>
  <c r="AO24" i="107"/>
  <c r="AN24" i="107"/>
  <c r="AM24" i="107"/>
  <c r="AL24" i="107"/>
  <c r="AK24" i="107"/>
  <c r="AJ24" i="107"/>
  <c r="AI24" i="107"/>
  <c r="AH24" i="107"/>
  <c r="AG24" i="107"/>
  <c r="AE24" i="107"/>
  <c r="AD24" i="107"/>
  <c r="BB23" i="107"/>
  <c r="BA23" i="107"/>
  <c r="AY23" i="107"/>
  <c r="AX23" i="107"/>
  <c r="AW23" i="107"/>
  <c r="AV23" i="107"/>
  <c r="AU23" i="107"/>
  <c r="AT23" i="107"/>
  <c r="AS23" i="107"/>
  <c r="AR23" i="107"/>
  <c r="AQ23" i="107"/>
  <c r="AP23" i="107"/>
  <c r="AO23" i="107"/>
  <c r="AN23" i="107"/>
  <c r="AM23" i="107"/>
  <c r="AL23" i="107"/>
  <c r="AK23" i="107"/>
  <c r="AJ23" i="107"/>
  <c r="AI23" i="107"/>
  <c r="AH23" i="107"/>
  <c r="AG23" i="107"/>
  <c r="AE23" i="107"/>
  <c r="AD23" i="107"/>
  <c r="BB22" i="107"/>
  <c r="BA22" i="107"/>
  <c r="AY22" i="107"/>
  <c r="AX22" i="107"/>
  <c r="AW22" i="107"/>
  <c r="AV22" i="107"/>
  <c r="AU22" i="107"/>
  <c r="AT22" i="107"/>
  <c r="AS22" i="107"/>
  <c r="AR22" i="107"/>
  <c r="AQ22" i="107"/>
  <c r="AP22" i="107"/>
  <c r="AO22" i="107"/>
  <c r="AN22" i="107"/>
  <c r="AM22" i="107"/>
  <c r="AL22" i="107"/>
  <c r="AK22" i="107"/>
  <c r="AJ22" i="107"/>
  <c r="AI22" i="107"/>
  <c r="AH22" i="107"/>
  <c r="AG22" i="107"/>
  <c r="AE22" i="107"/>
  <c r="AD22" i="107"/>
  <c r="BB21" i="107"/>
  <c r="BA21" i="107"/>
  <c r="AY21" i="107"/>
  <c r="AX21" i="107"/>
  <c r="AW21" i="107"/>
  <c r="AV21" i="107"/>
  <c r="AU21" i="107"/>
  <c r="AT21" i="107"/>
  <c r="AS21" i="107"/>
  <c r="AR21" i="107"/>
  <c r="AQ21" i="107"/>
  <c r="AP21" i="107"/>
  <c r="AO21" i="107"/>
  <c r="AN21" i="107"/>
  <c r="AM21" i="107"/>
  <c r="AL21" i="107"/>
  <c r="AK21" i="107"/>
  <c r="AJ21" i="107"/>
  <c r="AI21" i="107"/>
  <c r="AH21" i="107"/>
  <c r="AG21" i="107"/>
  <c r="AE21" i="107"/>
  <c r="AD21" i="107"/>
  <c r="BB20" i="107"/>
  <c r="BA20" i="107"/>
  <c r="AY20" i="107"/>
  <c r="AX20" i="107"/>
  <c r="AW20" i="107"/>
  <c r="AV20" i="107"/>
  <c r="AU20" i="107"/>
  <c r="AT20" i="107"/>
  <c r="AS20" i="107"/>
  <c r="AR20" i="107"/>
  <c r="AQ20" i="107"/>
  <c r="AP20" i="107"/>
  <c r="AO20" i="107"/>
  <c r="AN20" i="107"/>
  <c r="AM20" i="107"/>
  <c r="AL20" i="107"/>
  <c r="AK20" i="107"/>
  <c r="AJ20" i="107"/>
  <c r="AI20" i="107"/>
  <c r="AH20" i="107"/>
  <c r="AG20" i="107"/>
  <c r="AE20" i="107"/>
  <c r="AD20" i="107"/>
  <c r="BB19" i="107"/>
  <c r="BA19" i="107"/>
  <c r="AY19" i="107"/>
  <c r="AX19" i="107"/>
  <c r="AW19" i="107"/>
  <c r="AV19" i="107"/>
  <c r="AU19" i="107"/>
  <c r="AT19" i="107"/>
  <c r="AS19" i="107"/>
  <c r="AR19" i="107"/>
  <c r="AQ19" i="107"/>
  <c r="AP19" i="107"/>
  <c r="AO19" i="107"/>
  <c r="AN19" i="107"/>
  <c r="AM19" i="107"/>
  <c r="AL19" i="107"/>
  <c r="AK19" i="107"/>
  <c r="AJ19" i="107"/>
  <c r="AI19" i="107"/>
  <c r="AH19" i="107"/>
  <c r="AG19" i="107"/>
  <c r="AE19" i="107"/>
  <c r="AD19" i="107"/>
  <c r="BB18" i="107"/>
  <c r="BA18" i="107"/>
  <c r="AY18" i="107"/>
  <c r="AX18" i="107"/>
  <c r="AW18" i="107"/>
  <c r="AV18" i="107"/>
  <c r="AU18" i="107"/>
  <c r="AT18" i="107"/>
  <c r="AS18" i="107"/>
  <c r="AR18" i="107"/>
  <c r="AQ18" i="107"/>
  <c r="AP18" i="107"/>
  <c r="AO18" i="107"/>
  <c r="AN18" i="107"/>
  <c r="AM18" i="107"/>
  <c r="AL18" i="107"/>
  <c r="AK18" i="107"/>
  <c r="AJ18" i="107"/>
  <c r="AI18" i="107"/>
  <c r="AH18" i="107"/>
  <c r="AG18" i="107"/>
  <c r="AE18" i="107"/>
  <c r="AD18" i="107"/>
  <c r="BB17" i="107"/>
  <c r="BA17" i="107"/>
  <c r="AY17" i="107"/>
  <c r="AX17" i="107"/>
  <c r="AW17" i="107"/>
  <c r="AV17" i="107"/>
  <c r="AU17" i="107"/>
  <c r="AT17" i="107"/>
  <c r="AS17" i="107"/>
  <c r="AR17" i="107"/>
  <c r="AQ17" i="107"/>
  <c r="AP17" i="107"/>
  <c r="AO17" i="107"/>
  <c r="AN17" i="107"/>
  <c r="AM17" i="107"/>
  <c r="AL17" i="107"/>
  <c r="AK17" i="107"/>
  <c r="AJ17" i="107"/>
  <c r="AI17" i="107"/>
  <c r="AH17" i="107"/>
  <c r="AG17" i="107"/>
  <c r="AE17" i="107"/>
  <c r="AD17" i="107"/>
  <c r="BB16" i="107"/>
  <c r="BA16" i="107"/>
  <c r="AY16" i="107"/>
  <c r="AX16" i="107"/>
  <c r="AW16" i="107"/>
  <c r="AV16" i="107"/>
  <c r="AU16" i="107"/>
  <c r="AT16" i="107"/>
  <c r="AS16" i="107"/>
  <c r="AR16" i="107"/>
  <c r="AQ16" i="107"/>
  <c r="AP16" i="107"/>
  <c r="AO16" i="107"/>
  <c r="AN16" i="107"/>
  <c r="AM16" i="107"/>
  <c r="AL16" i="107"/>
  <c r="AK16" i="107"/>
  <c r="AJ16" i="107"/>
  <c r="AI16" i="107"/>
  <c r="AH16" i="107"/>
  <c r="AG16" i="107"/>
  <c r="AE16" i="107"/>
  <c r="AD16" i="107"/>
  <c r="BB15" i="107"/>
  <c r="BA15" i="107"/>
  <c r="AY15" i="107"/>
  <c r="AX15" i="107"/>
  <c r="AW15" i="107"/>
  <c r="AV15" i="107"/>
  <c r="AU15" i="107"/>
  <c r="AT15" i="107"/>
  <c r="AS15" i="107"/>
  <c r="AR15" i="107"/>
  <c r="AQ15" i="107"/>
  <c r="AP15" i="107"/>
  <c r="AO15" i="107"/>
  <c r="AN15" i="107"/>
  <c r="AM15" i="107"/>
  <c r="AL15" i="107"/>
  <c r="AK15" i="107"/>
  <c r="AJ15" i="107"/>
  <c r="AI15" i="107"/>
  <c r="AH15" i="107"/>
  <c r="AG15" i="107"/>
  <c r="AE15" i="107"/>
  <c r="AD15" i="107"/>
  <c r="BB14" i="107"/>
  <c r="BA14" i="107"/>
  <c r="AY14" i="107"/>
  <c r="AX14" i="107"/>
  <c r="AW14" i="107"/>
  <c r="AV14" i="107"/>
  <c r="AU14" i="107"/>
  <c r="AT14" i="107"/>
  <c r="AS14" i="107"/>
  <c r="AR14" i="107"/>
  <c r="AQ14" i="107"/>
  <c r="AP14" i="107"/>
  <c r="AO14" i="107"/>
  <c r="AN14" i="107"/>
  <c r="AM14" i="107"/>
  <c r="AL14" i="107"/>
  <c r="AK14" i="107"/>
  <c r="AJ14" i="107"/>
  <c r="AI14" i="107"/>
  <c r="AH14" i="107"/>
  <c r="AG14" i="107"/>
  <c r="AE14" i="107"/>
  <c r="AD14" i="107"/>
  <c r="BB13" i="107"/>
  <c r="BA13" i="107"/>
  <c r="AY13" i="107"/>
  <c r="AX13" i="107"/>
  <c r="AW13" i="107"/>
  <c r="AV13" i="107"/>
  <c r="AU13" i="107"/>
  <c r="AT13" i="107"/>
  <c r="AS13" i="107"/>
  <c r="AR13" i="107"/>
  <c r="AQ13" i="107"/>
  <c r="AP13" i="107"/>
  <c r="AO13" i="107"/>
  <c r="AN13" i="107"/>
  <c r="AM13" i="107"/>
  <c r="AL13" i="107"/>
  <c r="AK13" i="107"/>
  <c r="AJ13" i="107"/>
  <c r="AI13" i="107"/>
  <c r="AH13" i="107"/>
  <c r="AG13" i="107"/>
  <c r="AE13" i="107"/>
  <c r="AD13" i="107"/>
  <c r="BB12" i="107"/>
  <c r="BA12" i="107"/>
  <c r="AY12" i="107"/>
  <c r="AX12" i="107"/>
  <c r="AW12" i="107"/>
  <c r="AV12" i="107"/>
  <c r="AU12" i="107"/>
  <c r="AT12" i="107"/>
  <c r="AS12" i="107"/>
  <c r="AR12" i="107"/>
  <c r="AQ12" i="107"/>
  <c r="AP12" i="107"/>
  <c r="AO12" i="107"/>
  <c r="AN12" i="107"/>
  <c r="AM12" i="107"/>
  <c r="AL12" i="107"/>
  <c r="AK12" i="107"/>
  <c r="AJ12" i="107"/>
  <c r="AI12" i="107"/>
  <c r="AH12" i="107"/>
  <c r="AG12" i="107"/>
  <c r="AE12" i="107"/>
  <c r="AD12" i="107"/>
  <c r="BB11" i="107"/>
  <c r="AY11" i="107"/>
  <c r="AX11" i="107"/>
  <c r="AW11" i="107"/>
  <c r="AV11" i="107"/>
  <c r="AU11" i="107"/>
  <c r="AT11" i="107"/>
  <c r="AS11" i="107"/>
  <c r="AR11" i="107"/>
  <c r="AQ11" i="107"/>
  <c r="AP11" i="107"/>
  <c r="AO11" i="107"/>
  <c r="AN11" i="107"/>
  <c r="AM11" i="107"/>
  <c r="AL11" i="107"/>
  <c r="AK11" i="107"/>
  <c r="AJ11" i="107"/>
  <c r="AI11" i="107"/>
  <c r="AH11" i="107"/>
  <c r="AG11" i="107"/>
  <c r="AE11" i="107"/>
  <c r="AD11" i="107"/>
  <c r="BB10" i="107"/>
  <c r="BA10" i="107"/>
  <c r="AY10" i="107"/>
  <c r="AX10" i="107"/>
  <c r="AW10" i="107"/>
  <c r="AV10" i="107"/>
  <c r="AU10" i="107"/>
  <c r="AT10" i="107"/>
  <c r="AS10" i="107"/>
  <c r="AR10" i="107"/>
  <c r="AQ10" i="107"/>
  <c r="AP10" i="107"/>
  <c r="AO10" i="107"/>
  <c r="AN10" i="107"/>
  <c r="AM10" i="107"/>
  <c r="AL10" i="107"/>
  <c r="AK10" i="107"/>
  <c r="AJ10" i="107"/>
  <c r="AI10" i="107"/>
  <c r="AH10" i="107"/>
  <c r="AG10" i="107"/>
  <c r="AE10" i="107"/>
  <c r="AD10" i="107"/>
  <c r="BB9" i="107"/>
  <c r="BA9" i="107"/>
  <c r="AY9" i="107"/>
  <c r="AX9" i="107"/>
  <c r="AW9" i="107"/>
  <c r="AV9" i="107"/>
  <c r="AU9" i="107"/>
  <c r="AT9" i="107"/>
  <c r="AS9" i="107"/>
  <c r="AR9" i="107"/>
  <c r="AQ9" i="107"/>
  <c r="AP9" i="107"/>
  <c r="AO9" i="107"/>
  <c r="AN9" i="107"/>
  <c r="AM9" i="107"/>
  <c r="AL9" i="107"/>
  <c r="AK9" i="107"/>
  <c r="AJ9" i="107"/>
  <c r="AI9" i="107"/>
  <c r="AH9" i="107"/>
  <c r="AG9" i="107"/>
  <c r="AE9" i="107"/>
  <c r="AD9" i="107"/>
  <c r="BB8" i="107"/>
  <c r="BA8" i="107"/>
  <c r="AY8" i="107"/>
  <c r="AX8" i="107"/>
  <c r="AW8" i="107"/>
  <c r="AV8" i="107"/>
  <c r="AU8" i="107"/>
  <c r="AT8" i="107"/>
  <c r="AS8" i="107"/>
  <c r="AR8" i="107"/>
  <c r="AQ8" i="107"/>
  <c r="AP8" i="107"/>
  <c r="AO8" i="107"/>
  <c r="AN8" i="107"/>
  <c r="AM8" i="107"/>
  <c r="AL8" i="107"/>
  <c r="AK8" i="107"/>
  <c r="AJ8" i="107"/>
  <c r="AI8" i="107"/>
  <c r="AH8" i="107"/>
  <c r="AG8" i="107"/>
  <c r="AE8" i="107"/>
  <c r="AD8" i="107"/>
  <c r="BB7" i="107"/>
  <c r="BA7" i="107"/>
  <c r="AY7" i="107"/>
  <c r="AX7" i="107"/>
  <c r="AW7" i="107"/>
  <c r="AV7" i="107"/>
  <c r="AU7" i="107"/>
  <c r="AT7" i="107"/>
  <c r="AS7" i="107"/>
  <c r="AR7" i="107"/>
  <c r="AQ7" i="107"/>
  <c r="AP7" i="107"/>
  <c r="AO7" i="107"/>
  <c r="AN7" i="107"/>
  <c r="AM7" i="107"/>
  <c r="AL7" i="107"/>
  <c r="AK7" i="107"/>
  <c r="AJ7" i="107"/>
  <c r="AI7" i="107"/>
  <c r="AH7" i="107"/>
  <c r="AG7" i="107"/>
  <c r="AE7" i="107"/>
  <c r="AD7" i="107"/>
  <c r="BB6" i="107"/>
  <c r="BA6" i="107"/>
  <c r="AY6" i="107"/>
  <c r="AX6" i="107"/>
  <c r="AW6" i="107"/>
  <c r="AV6" i="107"/>
  <c r="AU6" i="107"/>
  <c r="AT6" i="107"/>
  <c r="AS6" i="107"/>
  <c r="AR6" i="107"/>
  <c r="AQ6" i="107"/>
  <c r="AP6" i="107"/>
  <c r="AO6" i="107"/>
  <c r="AN6" i="107"/>
  <c r="AM6" i="107"/>
  <c r="AL6" i="107"/>
  <c r="AK6" i="107"/>
  <c r="AJ6" i="107"/>
  <c r="AI6" i="107"/>
  <c r="AH6" i="107"/>
  <c r="AG6" i="107"/>
  <c r="AE6" i="107"/>
  <c r="AD6" i="107"/>
  <c r="BB5" i="107"/>
  <c r="BA5" i="107"/>
  <c r="AY5" i="107"/>
  <c r="AX5" i="107"/>
  <c r="AW5" i="107"/>
  <c r="AV5" i="107"/>
  <c r="AU5" i="107"/>
  <c r="AT5" i="107"/>
  <c r="AS5" i="107"/>
  <c r="AR5" i="107"/>
  <c r="AQ5" i="107"/>
  <c r="AP5" i="107"/>
  <c r="AO5" i="107"/>
  <c r="AN5" i="107"/>
  <c r="AM5" i="107"/>
  <c r="AL5" i="107"/>
  <c r="AK5" i="107"/>
  <c r="AJ5" i="107"/>
  <c r="AI5" i="107"/>
  <c r="AH5" i="107"/>
  <c r="AG5" i="107"/>
  <c r="AE5" i="107"/>
  <c r="AD5" i="107"/>
  <c r="BB4" i="107"/>
  <c r="AY4" i="107"/>
  <c r="AX4" i="107"/>
  <c r="AW4" i="107"/>
  <c r="AV4" i="107"/>
  <c r="AU4" i="107"/>
  <c r="AT4" i="107"/>
  <c r="AS4" i="107"/>
  <c r="AR4" i="107"/>
  <c r="AQ4" i="107"/>
  <c r="AP4" i="107"/>
  <c r="AO4" i="107"/>
  <c r="AN4" i="107"/>
  <c r="AM4" i="107"/>
  <c r="AL4" i="107"/>
  <c r="AK4" i="107"/>
  <c r="AJ4" i="107"/>
  <c r="AI4" i="107"/>
  <c r="AH4" i="107"/>
  <c r="AG4" i="107"/>
  <c r="AE4" i="107"/>
  <c r="AD4" i="107"/>
  <c r="BB3" i="107"/>
  <c r="BA3" i="107"/>
  <c r="AY3" i="107"/>
  <c r="AX3" i="107"/>
  <c r="AW3" i="107"/>
  <c r="AV3" i="107"/>
  <c r="AU3" i="107"/>
  <c r="AT3" i="107"/>
  <c r="AS3" i="107"/>
  <c r="AR3" i="107"/>
  <c r="AQ3" i="107"/>
  <c r="AP3" i="107"/>
  <c r="AO3" i="107"/>
  <c r="AN3" i="107"/>
  <c r="AM3" i="107"/>
  <c r="AL3" i="107"/>
  <c r="AK3" i="107"/>
  <c r="AJ3" i="107"/>
  <c r="AI3" i="107"/>
  <c r="AH3" i="107"/>
  <c r="AG3" i="107"/>
  <c r="AE3" i="107"/>
  <c r="AD3" i="107"/>
  <c r="C14" i="107" l="1"/>
  <c r="C17" i="107"/>
  <c r="C20" i="107"/>
  <c r="C23" i="107"/>
  <c r="C26" i="107"/>
  <c r="C32" i="107"/>
  <c r="C18" i="107"/>
  <c r="C21" i="107"/>
  <c r="C27" i="107"/>
  <c r="C30" i="107"/>
  <c r="C33" i="107"/>
  <c r="B35" i="107"/>
  <c r="Q11" i="25" s="1"/>
  <c r="C19" i="107"/>
  <c r="C22" i="107"/>
  <c r="AH4" i="25" s="1"/>
  <c r="C28" i="107"/>
  <c r="C3" i="107"/>
  <c r="C8" i="107"/>
  <c r="C9" i="107"/>
  <c r="C10" i="107"/>
  <c r="C12" i="107"/>
  <c r="C13" i="107"/>
  <c r="B16" i="107"/>
  <c r="Q5" i="25" s="1"/>
  <c r="B12" i="107"/>
  <c r="Q19" i="25" s="1"/>
  <c r="B21" i="107"/>
  <c r="Q29" i="25" s="1"/>
  <c r="C5" i="107"/>
  <c r="C6" i="107"/>
  <c r="C7" i="107"/>
  <c r="C15" i="107"/>
  <c r="C16" i="107"/>
  <c r="C25" i="107"/>
  <c r="C34" i="107"/>
  <c r="C35" i="107"/>
  <c r="B6" i="107"/>
  <c r="Q3" i="25" s="1"/>
  <c r="B15" i="107"/>
  <c r="Q8" i="25" s="1"/>
  <c r="B24" i="107"/>
  <c r="Q28" i="25" s="1"/>
  <c r="B29" i="107"/>
  <c r="Q31" i="25" s="1"/>
  <c r="B3" i="107"/>
  <c r="Q25" i="25" s="1"/>
  <c r="B4" i="107"/>
  <c r="Q18" i="25" s="1"/>
  <c r="B9" i="107"/>
  <c r="Q6" i="25" s="1"/>
  <c r="B18" i="107"/>
  <c r="Q7" i="25" s="1"/>
  <c r="B22" i="107"/>
  <c r="Q4" i="25" s="1"/>
  <c r="B32" i="107"/>
  <c r="Q32" i="25" s="1"/>
  <c r="B8" i="107"/>
  <c r="Q13" i="25" s="1"/>
  <c r="B14" i="107"/>
  <c r="Q9" i="25" s="1"/>
  <c r="B17" i="107"/>
  <c r="Q34" i="25" s="1"/>
  <c r="B11" i="107"/>
  <c r="Q22" i="25" s="1"/>
  <c r="B20" i="107"/>
  <c r="Q12" i="25" s="1"/>
  <c r="B23" i="107"/>
  <c r="Q24" i="25" s="1"/>
  <c r="B26" i="107"/>
  <c r="Q14" i="25" s="1"/>
  <c r="B30" i="107"/>
  <c r="Q16" i="25" s="1"/>
  <c r="B33" i="107"/>
  <c r="Q21" i="25" s="1"/>
  <c r="B5" i="107"/>
  <c r="Q17" i="25" s="1"/>
  <c r="B7" i="107"/>
  <c r="Q23" i="25" s="1"/>
  <c r="B10" i="107"/>
  <c r="Q10" i="25" s="1"/>
  <c r="B13" i="107"/>
  <c r="Q15" i="25" s="1"/>
  <c r="B19" i="107"/>
  <c r="Q33" i="25" s="1"/>
  <c r="B25" i="107"/>
  <c r="Q26" i="25" s="1"/>
  <c r="Q27" i="25"/>
  <c r="B28" i="107"/>
  <c r="Q20" i="25" s="1"/>
  <c r="B31" i="107"/>
  <c r="Q30" i="25" s="1"/>
  <c r="B34" i="107"/>
  <c r="Q35" i="25" s="1"/>
  <c r="B36" i="107"/>
  <c r="Q38" i="25" s="1"/>
  <c r="C36" i="107"/>
  <c r="AE5" i="25"/>
  <c r="AE6" i="25"/>
  <c r="AE3" i="25"/>
  <c r="AE8" i="25"/>
  <c r="AE18" i="25"/>
  <c r="AE4" i="25"/>
  <c r="AE28" i="25"/>
  <c r="AE15" i="25"/>
  <c r="AE12" i="25"/>
  <c r="AE17" i="25"/>
  <c r="AE34" i="25"/>
  <c r="AE31" i="25"/>
  <c r="AE9" i="25"/>
  <c r="AE27" i="25"/>
  <c r="AE16" i="25"/>
  <c r="AE7" i="25"/>
  <c r="AE14" i="25"/>
  <c r="AE20" i="25"/>
  <c r="AE10" i="25"/>
  <c r="AE21" i="25"/>
  <c r="AE32" i="25"/>
  <c r="AE24" i="25"/>
  <c r="AE29" i="25"/>
  <c r="AE36" i="25"/>
  <c r="AE33" i="25"/>
  <c r="AE25" i="25"/>
  <c r="AE22" i="25"/>
  <c r="AE13" i="25"/>
  <c r="AE19" i="25"/>
  <c r="AE26" i="25"/>
  <c r="AE23" i="25"/>
  <c r="AE30" i="25"/>
  <c r="AE35" i="25"/>
  <c r="AE38" i="25"/>
  <c r="AE11" i="25"/>
  <c r="N5" i="25"/>
  <c r="N6" i="25"/>
  <c r="N3" i="25"/>
  <c r="N8" i="25"/>
  <c r="N18" i="25"/>
  <c r="N4" i="25"/>
  <c r="N28" i="25"/>
  <c r="N15" i="25"/>
  <c r="N12" i="25"/>
  <c r="N17" i="25"/>
  <c r="N34" i="25"/>
  <c r="N31" i="25"/>
  <c r="N9" i="25"/>
  <c r="N27" i="25"/>
  <c r="N16" i="25"/>
  <c r="N7" i="25"/>
  <c r="N14" i="25"/>
  <c r="N20" i="25"/>
  <c r="N10" i="25"/>
  <c r="N21" i="25"/>
  <c r="N32" i="25"/>
  <c r="N24" i="25"/>
  <c r="N29" i="25"/>
  <c r="N36" i="25"/>
  <c r="N33" i="25"/>
  <c r="N25" i="25"/>
  <c r="N22" i="25"/>
  <c r="N13" i="25"/>
  <c r="N19" i="25"/>
  <c r="N26" i="25"/>
  <c r="N23" i="25"/>
  <c r="N30" i="25"/>
  <c r="N35" i="25"/>
  <c r="N38" i="25"/>
  <c r="N11" i="25"/>
  <c r="AD3" i="25" l="1"/>
  <c r="AD12" i="25"/>
  <c r="AD6" i="25"/>
  <c r="AD15" i="25"/>
  <c r="AD18" i="25"/>
  <c r="AD4" i="25"/>
  <c r="AD11" i="25"/>
  <c r="AD7" i="25"/>
  <c r="AD9" i="25"/>
  <c r="AD8" i="25"/>
  <c r="AD28" i="25"/>
  <c r="AD27" i="25"/>
  <c r="AD36" i="25"/>
  <c r="AD32" i="25"/>
  <c r="AD14" i="25"/>
  <c r="AD31" i="25"/>
  <c r="AD16" i="25"/>
  <c r="AD33" i="25"/>
  <c r="AD17" i="25"/>
  <c r="AD34" i="25"/>
  <c r="AD24" i="25"/>
  <c r="AD29" i="25"/>
  <c r="AD21" i="25"/>
  <c r="AD22" i="25"/>
  <c r="AD10" i="25"/>
  <c r="AD19" i="25"/>
  <c r="AD13" i="25"/>
  <c r="AD26" i="25"/>
  <c r="AD25" i="25"/>
  <c r="AD35" i="25"/>
  <c r="AD23" i="25"/>
  <c r="AD30" i="25"/>
  <c r="AD5" i="25"/>
  <c r="M3" i="25"/>
  <c r="M12" i="25"/>
  <c r="M6" i="25"/>
  <c r="M15" i="25"/>
  <c r="M18" i="25"/>
  <c r="M4" i="25"/>
  <c r="M11" i="25"/>
  <c r="M7" i="25"/>
  <c r="M9" i="25"/>
  <c r="M8" i="25"/>
  <c r="M28" i="25"/>
  <c r="M27" i="25"/>
  <c r="M36" i="25"/>
  <c r="M32" i="25"/>
  <c r="M14" i="25"/>
  <c r="M31" i="25"/>
  <c r="M16" i="25"/>
  <c r="M20" i="25"/>
  <c r="M33" i="25"/>
  <c r="M17" i="25"/>
  <c r="M34" i="25"/>
  <c r="M24" i="25"/>
  <c r="M29" i="25"/>
  <c r="M21" i="25"/>
  <c r="M22" i="25"/>
  <c r="M10" i="25"/>
  <c r="M19" i="25"/>
  <c r="M13" i="25"/>
  <c r="M26" i="25"/>
  <c r="M25" i="25"/>
  <c r="M35" i="25"/>
  <c r="M23" i="25"/>
  <c r="M30" i="25"/>
  <c r="M38" i="25"/>
  <c r="M5" i="25"/>
  <c r="AP37" i="106"/>
  <c r="AO37" i="106"/>
  <c r="AM37" i="106"/>
  <c r="AL37" i="106"/>
  <c r="AK37" i="106"/>
  <c r="AJ37" i="106"/>
  <c r="AI37" i="106"/>
  <c r="AH37" i="106"/>
  <c r="AG37" i="106"/>
  <c r="AF37" i="106"/>
  <c r="AE37" i="106"/>
  <c r="AD37" i="106"/>
  <c r="AC37" i="106"/>
  <c r="AB37" i="106"/>
  <c r="AA37" i="106"/>
  <c r="Z37" i="106"/>
  <c r="Y37" i="106"/>
  <c r="X37" i="106"/>
  <c r="AP36" i="106"/>
  <c r="AO36" i="106"/>
  <c r="AM36" i="106"/>
  <c r="AL36" i="106"/>
  <c r="AK36" i="106"/>
  <c r="AJ36" i="106"/>
  <c r="AI36" i="106"/>
  <c r="AH36" i="106"/>
  <c r="AG36" i="106"/>
  <c r="AF36" i="106"/>
  <c r="AE36" i="106"/>
  <c r="AD36" i="106"/>
  <c r="AC36" i="106"/>
  <c r="AB36" i="106"/>
  <c r="AA36" i="106"/>
  <c r="Z36" i="106"/>
  <c r="Y36" i="106"/>
  <c r="X36" i="106"/>
  <c r="AP35" i="106"/>
  <c r="AO35" i="106"/>
  <c r="AM35" i="106"/>
  <c r="AL35" i="106"/>
  <c r="AK35" i="106"/>
  <c r="AJ35" i="106"/>
  <c r="AI35" i="106"/>
  <c r="AH35" i="106"/>
  <c r="AG35" i="106"/>
  <c r="AF35" i="106"/>
  <c r="AE35" i="106"/>
  <c r="AD35" i="106"/>
  <c r="AC35" i="106"/>
  <c r="AB35" i="106"/>
  <c r="AA35" i="106"/>
  <c r="Z35" i="106"/>
  <c r="Y35" i="106"/>
  <c r="X35" i="106"/>
  <c r="AP34" i="106"/>
  <c r="AO34" i="106"/>
  <c r="AM34" i="106"/>
  <c r="AL34" i="106"/>
  <c r="AK34" i="106"/>
  <c r="AJ34" i="106"/>
  <c r="AI34" i="106"/>
  <c r="AH34" i="106"/>
  <c r="AG34" i="106"/>
  <c r="AF34" i="106"/>
  <c r="AE34" i="106"/>
  <c r="AD34" i="106"/>
  <c r="AC34" i="106"/>
  <c r="AB34" i="106"/>
  <c r="AA34" i="106"/>
  <c r="Z34" i="106"/>
  <c r="Y34" i="106"/>
  <c r="X34" i="106"/>
  <c r="AP33" i="106"/>
  <c r="AO33" i="106"/>
  <c r="AM33" i="106"/>
  <c r="AL33" i="106"/>
  <c r="AK33" i="106"/>
  <c r="AJ33" i="106"/>
  <c r="AI33" i="106"/>
  <c r="AH33" i="106"/>
  <c r="AG33" i="106"/>
  <c r="AF33" i="106"/>
  <c r="AE33" i="106"/>
  <c r="AD33" i="106"/>
  <c r="AC33" i="106"/>
  <c r="AB33" i="106"/>
  <c r="AA33" i="106"/>
  <c r="Z33" i="106"/>
  <c r="Y33" i="106"/>
  <c r="X33" i="106"/>
  <c r="AP32" i="106"/>
  <c r="AO32" i="106"/>
  <c r="AM32" i="106"/>
  <c r="AL32" i="106"/>
  <c r="AK32" i="106"/>
  <c r="AJ32" i="106"/>
  <c r="AI32" i="106"/>
  <c r="AH32" i="106"/>
  <c r="AG32" i="106"/>
  <c r="AF32" i="106"/>
  <c r="AE32" i="106"/>
  <c r="AD32" i="106"/>
  <c r="AC32" i="106"/>
  <c r="AB32" i="106"/>
  <c r="AA32" i="106"/>
  <c r="Z32" i="106"/>
  <c r="Y32" i="106"/>
  <c r="X32" i="106"/>
  <c r="AP31" i="106"/>
  <c r="AO31" i="106"/>
  <c r="AM31" i="106"/>
  <c r="AL31" i="106"/>
  <c r="AK31" i="106"/>
  <c r="AJ31" i="106"/>
  <c r="AI31" i="106"/>
  <c r="AH31" i="106"/>
  <c r="AG31" i="106"/>
  <c r="AF31" i="106"/>
  <c r="AE31" i="106"/>
  <c r="AD31" i="106"/>
  <c r="AC31" i="106"/>
  <c r="AB31" i="106"/>
  <c r="AA31" i="106"/>
  <c r="Z31" i="106"/>
  <c r="Y31" i="106"/>
  <c r="X31" i="106"/>
  <c r="AP30" i="106"/>
  <c r="AO30" i="106"/>
  <c r="AM30" i="106"/>
  <c r="AL30" i="106"/>
  <c r="AK30" i="106"/>
  <c r="AJ30" i="106"/>
  <c r="AI30" i="106"/>
  <c r="AH30" i="106"/>
  <c r="AG30" i="106"/>
  <c r="AF30" i="106"/>
  <c r="AE30" i="106"/>
  <c r="AD30" i="106"/>
  <c r="AC30" i="106"/>
  <c r="AB30" i="106"/>
  <c r="AA30" i="106"/>
  <c r="Z30" i="106"/>
  <c r="Y30" i="106"/>
  <c r="X30" i="106"/>
  <c r="AP29" i="106"/>
  <c r="AO29" i="106"/>
  <c r="AM29" i="106"/>
  <c r="AL29" i="106"/>
  <c r="AK29" i="106"/>
  <c r="AJ29" i="106"/>
  <c r="AI29" i="106"/>
  <c r="AH29" i="106"/>
  <c r="AG29" i="106"/>
  <c r="AF29" i="106"/>
  <c r="AE29" i="106"/>
  <c r="AD29" i="106"/>
  <c r="AC29" i="106"/>
  <c r="AB29" i="106"/>
  <c r="AA29" i="106"/>
  <c r="Z29" i="106"/>
  <c r="Y29" i="106"/>
  <c r="X29" i="106"/>
  <c r="AP28" i="106"/>
  <c r="AO28" i="106"/>
  <c r="AM28" i="106"/>
  <c r="AL28" i="106"/>
  <c r="AK28" i="106"/>
  <c r="AJ28" i="106"/>
  <c r="AI28" i="106"/>
  <c r="AH28" i="106"/>
  <c r="AG28" i="106"/>
  <c r="AF28" i="106"/>
  <c r="AE28" i="106"/>
  <c r="AD28" i="106"/>
  <c r="AC28" i="106"/>
  <c r="AB28" i="106"/>
  <c r="AA28" i="106"/>
  <c r="Z28" i="106"/>
  <c r="Y28" i="106"/>
  <c r="X28" i="106"/>
  <c r="AP27" i="106"/>
  <c r="AO27" i="106"/>
  <c r="AM27" i="106"/>
  <c r="AL27" i="106"/>
  <c r="AK27" i="106"/>
  <c r="AJ27" i="106"/>
  <c r="AI27" i="106"/>
  <c r="AH27" i="106"/>
  <c r="AG27" i="106"/>
  <c r="AF27" i="106"/>
  <c r="AE27" i="106"/>
  <c r="AD27" i="106"/>
  <c r="AC27" i="106"/>
  <c r="AB27" i="106"/>
  <c r="AA27" i="106"/>
  <c r="Z27" i="106"/>
  <c r="Y27" i="106"/>
  <c r="X27" i="106"/>
  <c r="AP26" i="106"/>
  <c r="AO26" i="106"/>
  <c r="AM26" i="106"/>
  <c r="AL26" i="106"/>
  <c r="AK26" i="106"/>
  <c r="AJ26" i="106"/>
  <c r="AI26" i="106"/>
  <c r="AH26" i="106"/>
  <c r="AG26" i="106"/>
  <c r="AF26" i="106"/>
  <c r="AE26" i="106"/>
  <c r="AD26" i="106"/>
  <c r="AC26" i="106"/>
  <c r="AB26" i="106"/>
  <c r="AA26" i="106"/>
  <c r="Z26" i="106"/>
  <c r="Y26" i="106"/>
  <c r="X26" i="106"/>
  <c r="AP25" i="106"/>
  <c r="AO25" i="106"/>
  <c r="AM25" i="106"/>
  <c r="AL25" i="106"/>
  <c r="AK25" i="106"/>
  <c r="AJ25" i="106"/>
  <c r="AI25" i="106"/>
  <c r="AH25" i="106"/>
  <c r="AG25" i="106"/>
  <c r="AF25" i="106"/>
  <c r="AE25" i="106"/>
  <c r="AD25" i="106"/>
  <c r="AC25" i="106"/>
  <c r="AB25" i="106"/>
  <c r="AA25" i="106"/>
  <c r="Z25" i="106"/>
  <c r="Y25" i="106"/>
  <c r="X25" i="106"/>
  <c r="AP24" i="106"/>
  <c r="AO24" i="106"/>
  <c r="AM24" i="106"/>
  <c r="AL24" i="106"/>
  <c r="AK24" i="106"/>
  <c r="AJ24" i="106"/>
  <c r="AI24" i="106"/>
  <c r="AH24" i="106"/>
  <c r="AG24" i="106"/>
  <c r="AF24" i="106"/>
  <c r="AE24" i="106"/>
  <c r="AD24" i="106"/>
  <c r="AC24" i="106"/>
  <c r="AB24" i="106"/>
  <c r="AA24" i="106"/>
  <c r="Z24" i="106"/>
  <c r="Y24" i="106"/>
  <c r="X24" i="106"/>
  <c r="AP23" i="106"/>
  <c r="AO23" i="106"/>
  <c r="AM23" i="106"/>
  <c r="AL23" i="106"/>
  <c r="AK23" i="106"/>
  <c r="AJ23" i="106"/>
  <c r="AI23" i="106"/>
  <c r="AH23" i="106"/>
  <c r="AG23" i="106"/>
  <c r="AF23" i="106"/>
  <c r="AE23" i="106"/>
  <c r="AD23" i="106"/>
  <c r="AC23" i="106"/>
  <c r="AB23" i="106"/>
  <c r="AA23" i="106"/>
  <c r="Z23" i="106"/>
  <c r="Y23" i="106"/>
  <c r="X23" i="106"/>
  <c r="AP22" i="106"/>
  <c r="AO22" i="106"/>
  <c r="AM22" i="106"/>
  <c r="AL22" i="106"/>
  <c r="AK22" i="106"/>
  <c r="AJ22" i="106"/>
  <c r="AI22" i="106"/>
  <c r="AH22" i="106"/>
  <c r="AG22" i="106"/>
  <c r="AF22" i="106"/>
  <c r="AE22" i="106"/>
  <c r="AD22" i="106"/>
  <c r="AC22" i="106"/>
  <c r="AB22" i="106"/>
  <c r="AA22" i="106"/>
  <c r="Z22" i="106"/>
  <c r="Y22" i="106"/>
  <c r="X22" i="106"/>
  <c r="AP21" i="106"/>
  <c r="AO21" i="106"/>
  <c r="AM21" i="106"/>
  <c r="AL21" i="106"/>
  <c r="AK21" i="106"/>
  <c r="AJ21" i="106"/>
  <c r="AI21" i="106"/>
  <c r="AH21" i="106"/>
  <c r="AG21" i="106"/>
  <c r="AF21" i="106"/>
  <c r="AE21" i="106"/>
  <c r="AD21" i="106"/>
  <c r="AC21" i="106"/>
  <c r="AB21" i="106"/>
  <c r="AA21" i="106"/>
  <c r="Z21" i="106"/>
  <c r="Y21" i="106"/>
  <c r="X21" i="106"/>
  <c r="AP20" i="106"/>
  <c r="AO20" i="106"/>
  <c r="AM20" i="106"/>
  <c r="AL20" i="106"/>
  <c r="AK20" i="106"/>
  <c r="AJ20" i="106"/>
  <c r="AI20" i="106"/>
  <c r="AH20" i="106"/>
  <c r="AG20" i="106"/>
  <c r="AF20" i="106"/>
  <c r="AE20" i="106"/>
  <c r="AD20" i="106"/>
  <c r="AC20" i="106"/>
  <c r="AB20" i="106"/>
  <c r="AA20" i="106"/>
  <c r="Z20" i="106"/>
  <c r="Y20" i="106"/>
  <c r="X20" i="106"/>
  <c r="AP19" i="106"/>
  <c r="AO19" i="106"/>
  <c r="AM19" i="106"/>
  <c r="AL19" i="106"/>
  <c r="AK19" i="106"/>
  <c r="AJ19" i="106"/>
  <c r="AI19" i="106"/>
  <c r="AH19" i="106"/>
  <c r="AG19" i="106"/>
  <c r="AF19" i="106"/>
  <c r="AE19" i="106"/>
  <c r="AD19" i="106"/>
  <c r="AC19" i="106"/>
  <c r="AB19" i="106"/>
  <c r="AA19" i="106"/>
  <c r="Z19" i="106"/>
  <c r="Y19" i="106"/>
  <c r="X19" i="106"/>
  <c r="AP18" i="106"/>
  <c r="AO18" i="106"/>
  <c r="AM18" i="106"/>
  <c r="AL18" i="106"/>
  <c r="AK18" i="106"/>
  <c r="AJ18" i="106"/>
  <c r="AI18" i="106"/>
  <c r="AH18" i="106"/>
  <c r="AG18" i="106"/>
  <c r="AF18" i="106"/>
  <c r="AE18" i="106"/>
  <c r="AD18" i="106"/>
  <c r="AC18" i="106"/>
  <c r="AB18" i="106"/>
  <c r="AA18" i="106"/>
  <c r="Z18" i="106"/>
  <c r="Y18" i="106"/>
  <c r="X18" i="106"/>
  <c r="AP17" i="106"/>
  <c r="AO17" i="106"/>
  <c r="AM17" i="106"/>
  <c r="AL17" i="106"/>
  <c r="AK17" i="106"/>
  <c r="AJ17" i="106"/>
  <c r="AI17" i="106"/>
  <c r="AH17" i="106"/>
  <c r="AG17" i="106"/>
  <c r="AF17" i="106"/>
  <c r="AE17" i="106"/>
  <c r="AD17" i="106"/>
  <c r="AC17" i="106"/>
  <c r="AB17" i="106"/>
  <c r="AA17" i="106"/>
  <c r="Z17" i="106"/>
  <c r="Y17" i="106"/>
  <c r="X17" i="106"/>
  <c r="AP16" i="106"/>
  <c r="AO16" i="106"/>
  <c r="AM16" i="106"/>
  <c r="AL16" i="106"/>
  <c r="AK16" i="106"/>
  <c r="AJ16" i="106"/>
  <c r="AI16" i="106"/>
  <c r="AH16" i="106"/>
  <c r="AG16" i="106"/>
  <c r="AF16" i="106"/>
  <c r="AE16" i="106"/>
  <c r="AD16" i="106"/>
  <c r="AC16" i="106"/>
  <c r="AB16" i="106"/>
  <c r="AA16" i="106"/>
  <c r="Z16" i="106"/>
  <c r="Y16" i="106"/>
  <c r="X16" i="106"/>
  <c r="AP15" i="106"/>
  <c r="AO15" i="106"/>
  <c r="AM15" i="106"/>
  <c r="AL15" i="106"/>
  <c r="AK15" i="106"/>
  <c r="AJ15" i="106"/>
  <c r="AI15" i="106"/>
  <c r="AH15" i="106"/>
  <c r="AG15" i="106"/>
  <c r="AF15" i="106"/>
  <c r="AE15" i="106"/>
  <c r="AD15" i="106"/>
  <c r="AC15" i="106"/>
  <c r="AB15" i="106"/>
  <c r="AA15" i="106"/>
  <c r="Z15" i="106"/>
  <c r="Y15" i="106"/>
  <c r="X15" i="106"/>
  <c r="AP14" i="106"/>
  <c r="AO14" i="106"/>
  <c r="AM14" i="106"/>
  <c r="AL14" i="106"/>
  <c r="AK14" i="106"/>
  <c r="AJ14" i="106"/>
  <c r="AI14" i="106"/>
  <c r="AH14" i="106"/>
  <c r="AG14" i="106"/>
  <c r="AF14" i="106"/>
  <c r="AE14" i="106"/>
  <c r="AD14" i="106"/>
  <c r="AC14" i="106"/>
  <c r="AB14" i="106"/>
  <c r="AA14" i="106"/>
  <c r="Z14" i="106"/>
  <c r="Y14" i="106"/>
  <c r="X14" i="106"/>
  <c r="AP13" i="106"/>
  <c r="AO13" i="106"/>
  <c r="AM13" i="106"/>
  <c r="AL13" i="106"/>
  <c r="AK13" i="106"/>
  <c r="AJ13" i="106"/>
  <c r="AI13" i="106"/>
  <c r="AH13" i="106"/>
  <c r="AG13" i="106"/>
  <c r="AF13" i="106"/>
  <c r="AE13" i="106"/>
  <c r="AD13" i="106"/>
  <c r="AC13" i="106"/>
  <c r="AB13" i="106"/>
  <c r="AA13" i="106"/>
  <c r="Z13" i="106"/>
  <c r="Y13" i="106"/>
  <c r="X13" i="106"/>
  <c r="AP12" i="106"/>
  <c r="AO12" i="106"/>
  <c r="AM12" i="106"/>
  <c r="AL12" i="106"/>
  <c r="AK12" i="106"/>
  <c r="AJ12" i="106"/>
  <c r="AI12" i="106"/>
  <c r="AH12" i="106"/>
  <c r="AG12" i="106"/>
  <c r="AF12" i="106"/>
  <c r="AE12" i="106"/>
  <c r="AD12" i="106"/>
  <c r="AC12" i="106"/>
  <c r="AB12" i="106"/>
  <c r="AA12" i="106"/>
  <c r="Z12" i="106"/>
  <c r="Y12" i="106"/>
  <c r="X12" i="106"/>
  <c r="AP11" i="106"/>
  <c r="AO11" i="106"/>
  <c r="AM11" i="106"/>
  <c r="AL11" i="106"/>
  <c r="AK11" i="106"/>
  <c r="AJ11" i="106"/>
  <c r="AI11" i="106"/>
  <c r="AH11" i="106"/>
  <c r="AG11" i="106"/>
  <c r="AF11" i="106"/>
  <c r="AE11" i="106"/>
  <c r="AD11" i="106"/>
  <c r="AC11" i="106"/>
  <c r="AB11" i="106"/>
  <c r="AA11" i="106"/>
  <c r="Z11" i="106"/>
  <c r="Y11" i="106"/>
  <c r="X11" i="106"/>
  <c r="AP10" i="106"/>
  <c r="AO10" i="106"/>
  <c r="AM10" i="106"/>
  <c r="AL10" i="106"/>
  <c r="AK10" i="106"/>
  <c r="AJ10" i="106"/>
  <c r="AI10" i="106"/>
  <c r="AH10" i="106"/>
  <c r="AG10" i="106"/>
  <c r="AF10" i="106"/>
  <c r="AE10" i="106"/>
  <c r="AD10" i="106"/>
  <c r="AC10" i="106"/>
  <c r="AB10" i="106"/>
  <c r="AA10" i="106"/>
  <c r="Z10" i="106"/>
  <c r="Y10" i="106"/>
  <c r="X10" i="106"/>
  <c r="AP9" i="106"/>
  <c r="AO9" i="106"/>
  <c r="AM9" i="106"/>
  <c r="AL9" i="106"/>
  <c r="AK9" i="106"/>
  <c r="AJ9" i="106"/>
  <c r="AI9" i="106"/>
  <c r="AH9" i="106"/>
  <c r="AG9" i="106"/>
  <c r="AF9" i="106"/>
  <c r="AE9" i="106"/>
  <c r="AD9" i="106"/>
  <c r="AC9" i="106"/>
  <c r="AB9" i="106"/>
  <c r="AA9" i="106"/>
  <c r="Z9" i="106"/>
  <c r="Y9" i="106"/>
  <c r="X9" i="106"/>
  <c r="AP8" i="106"/>
  <c r="AO8" i="106"/>
  <c r="AM8" i="106"/>
  <c r="AL8" i="106"/>
  <c r="AK8" i="106"/>
  <c r="AJ8" i="106"/>
  <c r="AI8" i="106"/>
  <c r="AH8" i="106"/>
  <c r="AG8" i="106"/>
  <c r="AF8" i="106"/>
  <c r="AE8" i="106"/>
  <c r="AD8" i="106"/>
  <c r="AC8" i="106"/>
  <c r="AB8" i="106"/>
  <c r="AA8" i="106"/>
  <c r="Z8" i="106"/>
  <c r="Y8" i="106"/>
  <c r="X8" i="106"/>
  <c r="AP7" i="106"/>
  <c r="AO7" i="106"/>
  <c r="AM7" i="106"/>
  <c r="AL7" i="106"/>
  <c r="AK7" i="106"/>
  <c r="AJ7" i="106"/>
  <c r="AI7" i="106"/>
  <c r="AH7" i="106"/>
  <c r="AG7" i="106"/>
  <c r="AF7" i="106"/>
  <c r="AE7" i="106"/>
  <c r="AD7" i="106"/>
  <c r="AC7" i="106"/>
  <c r="AB7" i="106"/>
  <c r="AA7" i="106"/>
  <c r="Z7" i="106"/>
  <c r="Y7" i="106"/>
  <c r="X7" i="106"/>
  <c r="AP6" i="106"/>
  <c r="AO6" i="106"/>
  <c r="AM6" i="106"/>
  <c r="AL6" i="106"/>
  <c r="AK6" i="106"/>
  <c r="AJ6" i="106"/>
  <c r="AI6" i="106"/>
  <c r="AH6" i="106"/>
  <c r="AG6" i="106"/>
  <c r="AF6" i="106"/>
  <c r="AE6" i="106"/>
  <c r="AD6" i="106"/>
  <c r="AC6" i="106"/>
  <c r="AB6" i="106"/>
  <c r="AA6" i="106"/>
  <c r="Z6" i="106"/>
  <c r="Y6" i="106"/>
  <c r="X6" i="106"/>
  <c r="AP5" i="106"/>
  <c r="AO5" i="106"/>
  <c r="AM5" i="106"/>
  <c r="AL5" i="106"/>
  <c r="AK5" i="106"/>
  <c r="AJ5" i="106"/>
  <c r="AI5" i="106"/>
  <c r="AH5" i="106"/>
  <c r="AG5" i="106"/>
  <c r="AF5" i="106"/>
  <c r="AE5" i="106"/>
  <c r="AD5" i="106"/>
  <c r="AC5" i="106"/>
  <c r="AB5" i="106"/>
  <c r="AA5" i="106"/>
  <c r="Z5" i="106"/>
  <c r="Y5" i="106"/>
  <c r="X5" i="106"/>
  <c r="AP4" i="106"/>
  <c r="AO4" i="106"/>
  <c r="AM4" i="106"/>
  <c r="AL4" i="106"/>
  <c r="AK4" i="106"/>
  <c r="AJ4" i="106"/>
  <c r="AI4" i="106"/>
  <c r="AH4" i="106"/>
  <c r="AG4" i="106"/>
  <c r="AF4" i="106"/>
  <c r="AE4" i="106"/>
  <c r="AD4" i="106"/>
  <c r="AC4" i="106"/>
  <c r="AB4" i="106"/>
  <c r="AA4" i="106"/>
  <c r="Z4" i="106"/>
  <c r="Y4" i="106"/>
  <c r="X4" i="106"/>
  <c r="AP3" i="106"/>
  <c r="AO3" i="106"/>
  <c r="AM3" i="106"/>
  <c r="AL3" i="106"/>
  <c r="AK3" i="106"/>
  <c r="AJ3" i="106"/>
  <c r="AI3" i="106"/>
  <c r="AH3" i="106"/>
  <c r="AG3" i="106"/>
  <c r="AF3" i="106"/>
  <c r="AE3" i="106"/>
  <c r="AD3" i="106"/>
  <c r="AC3" i="106"/>
  <c r="AB3" i="106"/>
  <c r="AA3" i="106"/>
  <c r="Z3" i="106"/>
  <c r="Y3" i="106"/>
  <c r="X3" i="106"/>
  <c r="AN37" i="105"/>
  <c r="AM37" i="105"/>
  <c r="AK37" i="105"/>
  <c r="AJ37" i="105"/>
  <c r="AI37" i="105"/>
  <c r="AH37" i="105"/>
  <c r="AG37" i="105"/>
  <c r="AF37" i="105"/>
  <c r="AE37" i="105"/>
  <c r="AD37" i="105"/>
  <c r="AC37" i="105"/>
  <c r="AB37" i="105"/>
  <c r="AA37" i="105"/>
  <c r="Z37" i="105"/>
  <c r="Y37" i="105"/>
  <c r="W37" i="105"/>
  <c r="AN36" i="105"/>
  <c r="AM36" i="105"/>
  <c r="AK36" i="105"/>
  <c r="AJ36" i="105"/>
  <c r="AI36" i="105"/>
  <c r="AH36" i="105"/>
  <c r="AG36" i="105"/>
  <c r="AF36" i="105"/>
  <c r="AE36" i="105"/>
  <c r="AD36" i="105"/>
  <c r="AC36" i="105"/>
  <c r="AB36" i="105"/>
  <c r="AA36" i="105"/>
  <c r="Z36" i="105"/>
  <c r="Y36" i="105"/>
  <c r="W36" i="105"/>
  <c r="AN35" i="105"/>
  <c r="AM35" i="105"/>
  <c r="AK35" i="105"/>
  <c r="AJ35" i="105"/>
  <c r="AI35" i="105"/>
  <c r="AH35" i="105"/>
  <c r="AG35" i="105"/>
  <c r="AF35" i="105"/>
  <c r="AE35" i="105"/>
  <c r="AD35" i="105"/>
  <c r="AC35" i="105"/>
  <c r="AB35" i="105"/>
  <c r="AA35" i="105"/>
  <c r="Z35" i="105"/>
  <c r="Y35" i="105"/>
  <c r="W35" i="105"/>
  <c r="AN34" i="105"/>
  <c r="AM34" i="105"/>
  <c r="AK34" i="105"/>
  <c r="AJ34" i="105"/>
  <c r="AI34" i="105"/>
  <c r="AH34" i="105"/>
  <c r="AG34" i="105"/>
  <c r="AF34" i="105"/>
  <c r="AE34" i="105"/>
  <c r="AD34" i="105"/>
  <c r="AC34" i="105"/>
  <c r="AB34" i="105"/>
  <c r="AA34" i="105"/>
  <c r="Z34" i="105"/>
  <c r="Y34" i="105"/>
  <c r="W34" i="105"/>
  <c r="AN33" i="105"/>
  <c r="AM33" i="105"/>
  <c r="AK33" i="105"/>
  <c r="AJ33" i="105"/>
  <c r="AI33" i="105"/>
  <c r="AH33" i="105"/>
  <c r="AG33" i="105"/>
  <c r="AF33" i="105"/>
  <c r="AE33" i="105"/>
  <c r="AD33" i="105"/>
  <c r="AC33" i="105"/>
  <c r="AB33" i="105"/>
  <c r="AA33" i="105"/>
  <c r="Z33" i="105"/>
  <c r="Y33" i="105"/>
  <c r="W33" i="105"/>
  <c r="AN32" i="105"/>
  <c r="AM32" i="105"/>
  <c r="AK32" i="105"/>
  <c r="AJ32" i="105"/>
  <c r="AI32" i="105"/>
  <c r="AH32" i="105"/>
  <c r="AG32" i="105"/>
  <c r="AF32" i="105"/>
  <c r="AE32" i="105"/>
  <c r="AD32" i="105"/>
  <c r="AC32" i="105"/>
  <c r="AB32" i="105"/>
  <c r="AA32" i="105"/>
  <c r="Z32" i="105"/>
  <c r="Y32" i="105"/>
  <c r="W32" i="105"/>
  <c r="AN31" i="105"/>
  <c r="AM31" i="105"/>
  <c r="AK31" i="105"/>
  <c r="AJ31" i="105"/>
  <c r="AI31" i="105"/>
  <c r="AH31" i="105"/>
  <c r="AG31" i="105"/>
  <c r="AF31" i="105"/>
  <c r="AE31" i="105"/>
  <c r="AD31" i="105"/>
  <c r="AC31" i="105"/>
  <c r="AB31" i="105"/>
  <c r="AA31" i="105"/>
  <c r="Z31" i="105"/>
  <c r="Y31" i="105"/>
  <c r="W31" i="105"/>
  <c r="AN30" i="105"/>
  <c r="AM30" i="105"/>
  <c r="AK30" i="105"/>
  <c r="AJ30" i="105"/>
  <c r="AI30" i="105"/>
  <c r="AH30" i="105"/>
  <c r="AG30" i="105"/>
  <c r="AF30" i="105"/>
  <c r="AE30" i="105"/>
  <c r="AD30" i="105"/>
  <c r="AC30" i="105"/>
  <c r="AB30" i="105"/>
  <c r="AA30" i="105"/>
  <c r="Z30" i="105"/>
  <c r="Y30" i="105"/>
  <c r="W30" i="105"/>
  <c r="AN29" i="105"/>
  <c r="AM29" i="105"/>
  <c r="AK29" i="105"/>
  <c r="AJ29" i="105"/>
  <c r="AI29" i="105"/>
  <c r="AH29" i="105"/>
  <c r="AG29" i="105"/>
  <c r="AF29" i="105"/>
  <c r="AE29" i="105"/>
  <c r="AD29" i="105"/>
  <c r="AC29" i="105"/>
  <c r="AB29" i="105"/>
  <c r="AA29" i="105"/>
  <c r="Z29" i="105"/>
  <c r="Y29" i="105"/>
  <c r="W29" i="105"/>
  <c r="AN28" i="105"/>
  <c r="AM28" i="105"/>
  <c r="AK28" i="105"/>
  <c r="AJ28" i="105"/>
  <c r="AI28" i="105"/>
  <c r="AH28" i="105"/>
  <c r="AG28" i="105"/>
  <c r="AF28" i="105"/>
  <c r="AE28" i="105"/>
  <c r="AD28" i="105"/>
  <c r="AC28" i="105"/>
  <c r="AB28" i="105"/>
  <c r="AA28" i="105"/>
  <c r="Z28" i="105"/>
  <c r="Y28" i="105"/>
  <c r="W28" i="105"/>
  <c r="AN27" i="105"/>
  <c r="AM27" i="105"/>
  <c r="AK27" i="105"/>
  <c r="AJ27" i="105"/>
  <c r="AI27" i="105"/>
  <c r="AH27" i="105"/>
  <c r="AG27" i="105"/>
  <c r="AF27" i="105"/>
  <c r="AE27" i="105"/>
  <c r="AD27" i="105"/>
  <c r="AC27" i="105"/>
  <c r="AB27" i="105"/>
  <c r="AA27" i="105"/>
  <c r="Z27" i="105"/>
  <c r="Y27" i="105"/>
  <c r="W27" i="105"/>
  <c r="AN26" i="105"/>
  <c r="AM26" i="105"/>
  <c r="AK26" i="105"/>
  <c r="AJ26" i="105"/>
  <c r="AI26" i="105"/>
  <c r="AH26" i="105"/>
  <c r="AG26" i="105"/>
  <c r="AF26" i="105"/>
  <c r="AE26" i="105"/>
  <c r="AD26" i="105"/>
  <c r="AC26" i="105"/>
  <c r="AB26" i="105"/>
  <c r="AA26" i="105"/>
  <c r="Z26" i="105"/>
  <c r="Y26" i="105"/>
  <c r="W26" i="105"/>
  <c r="AN25" i="105"/>
  <c r="AM25" i="105"/>
  <c r="AK25" i="105"/>
  <c r="AJ25" i="105"/>
  <c r="AI25" i="105"/>
  <c r="AH25" i="105"/>
  <c r="AG25" i="105"/>
  <c r="AF25" i="105"/>
  <c r="AE25" i="105"/>
  <c r="AD25" i="105"/>
  <c r="AC25" i="105"/>
  <c r="AB25" i="105"/>
  <c r="AA25" i="105"/>
  <c r="Z25" i="105"/>
  <c r="Y25" i="105"/>
  <c r="W25" i="105"/>
  <c r="AN24" i="105"/>
  <c r="AM24" i="105"/>
  <c r="AK24" i="105"/>
  <c r="AJ24" i="105"/>
  <c r="AI24" i="105"/>
  <c r="AH24" i="105"/>
  <c r="AG24" i="105"/>
  <c r="AF24" i="105"/>
  <c r="AE24" i="105"/>
  <c r="AD24" i="105"/>
  <c r="AC24" i="105"/>
  <c r="AB24" i="105"/>
  <c r="AA24" i="105"/>
  <c r="Z24" i="105"/>
  <c r="Y24" i="105"/>
  <c r="W24" i="105"/>
  <c r="AN23" i="105"/>
  <c r="AM23" i="105"/>
  <c r="AK23" i="105"/>
  <c r="AJ23" i="105"/>
  <c r="AI23" i="105"/>
  <c r="AH23" i="105"/>
  <c r="AG23" i="105"/>
  <c r="AF23" i="105"/>
  <c r="AE23" i="105"/>
  <c r="AD23" i="105"/>
  <c r="AC23" i="105"/>
  <c r="AB23" i="105"/>
  <c r="AA23" i="105"/>
  <c r="Z23" i="105"/>
  <c r="Y23" i="105"/>
  <c r="W23" i="105"/>
  <c r="AN22" i="105"/>
  <c r="AM22" i="105"/>
  <c r="AK22" i="105"/>
  <c r="AJ22" i="105"/>
  <c r="AI22" i="105"/>
  <c r="AH22" i="105"/>
  <c r="AG22" i="105"/>
  <c r="AF22" i="105"/>
  <c r="AE22" i="105"/>
  <c r="AD22" i="105"/>
  <c r="AC22" i="105"/>
  <c r="AB22" i="105"/>
  <c r="AA22" i="105"/>
  <c r="Z22" i="105"/>
  <c r="Y22" i="105"/>
  <c r="W22" i="105"/>
  <c r="AN21" i="105"/>
  <c r="AM21" i="105"/>
  <c r="AK21" i="105"/>
  <c r="AJ21" i="105"/>
  <c r="AI21" i="105"/>
  <c r="AH21" i="105"/>
  <c r="AG21" i="105"/>
  <c r="AF21" i="105"/>
  <c r="AE21" i="105"/>
  <c r="AD21" i="105"/>
  <c r="AC21" i="105"/>
  <c r="AB21" i="105"/>
  <c r="AA21" i="105"/>
  <c r="Z21" i="105"/>
  <c r="Y21" i="105"/>
  <c r="W21" i="105"/>
  <c r="AN20" i="105"/>
  <c r="AK20" i="105"/>
  <c r="AJ20" i="105"/>
  <c r="AI20" i="105"/>
  <c r="AH20" i="105"/>
  <c r="AG20" i="105"/>
  <c r="AF20" i="105"/>
  <c r="AE20" i="105"/>
  <c r="AD20" i="105"/>
  <c r="AC20" i="105"/>
  <c r="AB20" i="105"/>
  <c r="AA20" i="105"/>
  <c r="Z20" i="105"/>
  <c r="Y20" i="105"/>
  <c r="W20" i="105"/>
  <c r="AN19" i="105"/>
  <c r="AM19" i="105"/>
  <c r="AK19" i="105"/>
  <c r="AJ19" i="105"/>
  <c r="AI19" i="105"/>
  <c r="AH19" i="105"/>
  <c r="AG19" i="105"/>
  <c r="AF19" i="105"/>
  <c r="AE19" i="105"/>
  <c r="AD19" i="105"/>
  <c r="AC19" i="105"/>
  <c r="AB19" i="105"/>
  <c r="AA19" i="105"/>
  <c r="Z19" i="105"/>
  <c r="Y19" i="105"/>
  <c r="W19" i="105"/>
  <c r="AN18" i="105"/>
  <c r="AM18" i="105"/>
  <c r="AK18" i="105"/>
  <c r="AJ18" i="105"/>
  <c r="AI18" i="105"/>
  <c r="AH18" i="105"/>
  <c r="AG18" i="105"/>
  <c r="AF18" i="105"/>
  <c r="AE18" i="105"/>
  <c r="AD18" i="105"/>
  <c r="AC18" i="105"/>
  <c r="AB18" i="105"/>
  <c r="AA18" i="105"/>
  <c r="Z18" i="105"/>
  <c r="Y18" i="105"/>
  <c r="W18" i="105"/>
  <c r="AN17" i="105"/>
  <c r="AK17" i="105"/>
  <c r="AJ17" i="105"/>
  <c r="AI17" i="105"/>
  <c r="AH17" i="105"/>
  <c r="AG17" i="105"/>
  <c r="AF17" i="105"/>
  <c r="AE17" i="105"/>
  <c r="AD17" i="105"/>
  <c r="AC17" i="105"/>
  <c r="AB17" i="105"/>
  <c r="AA17" i="105"/>
  <c r="Z17" i="105"/>
  <c r="Y17" i="105"/>
  <c r="W17" i="105"/>
  <c r="AN16" i="105"/>
  <c r="AK16" i="105"/>
  <c r="AJ16" i="105"/>
  <c r="AI16" i="105"/>
  <c r="AH16" i="105"/>
  <c r="AG16" i="105"/>
  <c r="AF16" i="105"/>
  <c r="AE16" i="105"/>
  <c r="AD16" i="105"/>
  <c r="AC16" i="105"/>
  <c r="AB16" i="105"/>
  <c r="AA16" i="105"/>
  <c r="Z16" i="105"/>
  <c r="Y16" i="105"/>
  <c r="W16" i="105"/>
  <c r="AN15" i="105"/>
  <c r="AM15" i="105"/>
  <c r="AK15" i="105"/>
  <c r="AJ15" i="105"/>
  <c r="AI15" i="105"/>
  <c r="AH15" i="105"/>
  <c r="AG15" i="105"/>
  <c r="AF15" i="105"/>
  <c r="AE15" i="105"/>
  <c r="AD15" i="105"/>
  <c r="AC15" i="105"/>
  <c r="AB15" i="105"/>
  <c r="AA15" i="105"/>
  <c r="Z15" i="105"/>
  <c r="Y15" i="105"/>
  <c r="W15" i="105"/>
  <c r="AN14" i="105"/>
  <c r="AM14" i="105"/>
  <c r="AK14" i="105"/>
  <c r="AJ14" i="105"/>
  <c r="AI14" i="105"/>
  <c r="AH14" i="105"/>
  <c r="AG14" i="105"/>
  <c r="AF14" i="105"/>
  <c r="AE14" i="105"/>
  <c r="AD14" i="105"/>
  <c r="AC14" i="105"/>
  <c r="AB14" i="105"/>
  <c r="AA14" i="105"/>
  <c r="Z14" i="105"/>
  <c r="Y14" i="105"/>
  <c r="W14" i="105"/>
  <c r="AN13" i="105"/>
  <c r="AM13" i="105"/>
  <c r="AK13" i="105"/>
  <c r="AJ13" i="105"/>
  <c r="AI13" i="105"/>
  <c r="AH13" i="105"/>
  <c r="AG13" i="105"/>
  <c r="AF13" i="105"/>
  <c r="AE13" i="105"/>
  <c r="AD13" i="105"/>
  <c r="AC13" i="105"/>
  <c r="AB13" i="105"/>
  <c r="AA13" i="105"/>
  <c r="Z13" i="105"/>
  <c r="Y13" i="105"/>
  <c r="W13" i="105"/>
  <c r="AN12" i="105"/>
  <c r="AM12" i="105"/>
  <c r="AK12" i="105"/>
  <c r="AJ12" i="105"/>
  <c r="AI12" i="105"/>
  <c r="AH12" i="105"/>
  <c r="AG12" i="105"/>
  <c r="AF12" i="105"/>
  <c r="AE12" i="105"/>
  <c r="AD12" i="105"/>
  <c r="AC12" i="105"/>
  <c r="AB12" i="105"/>
  <c r="AA12" i="105"/>
  <c r="Z12" i="105"/>
  <c r="Y12" i="105"/>
  <c r="W12" i="105"/>
  <c r="AN11" i="105"/>
  <c r="AM11" i="105"/>
  <c r="AK11" i="105"/>
  <c r="AJ11" i="105"/>
  <c r="AI11" i="105"/>
  <c r="AH11" i="105"/>
  <c r="AG11" i="105"/>
  <c r="AF11" i="105"/>
  <c r="AE11" i="105"/>
  <c r="AD11" i="105"/>
  <c r="AC11" i="105"/>
  <c r="AB11" i="105"/>
  <c r="AA11" i="105"/>
  <c r="Z11" i="105"/>
  <c r="Y11" i="105"/>
  <c r="W11" i="105"/>
  <c r="AN10" i="105"/>
  <c r="AM10" i="105"/>
  <c r="AK10" i="105"/>
  <c r="AJ10" i="105"/>
  <c r="AI10" i="105"/>
  <c r="AH10" i="105"/>
  <c r="AG10" i="105"/>
  <c r="AF10" i="105"/>
  <c r="AE10" i="105"/>
  <c r="AD10" i="105"/>
  <c r="AC10" i="105"/>
  <c r="AB10" i="105"/>
  <c r="AA10" i="105"/>
  <c r="Z10" i="105"/>
  <c r="Y10" i="105"/>
  <c r="W10" i="105"/>
  <c r="AN9" i="105"/>
  <c r="AM9" i="105"/>
  <c r="AK9" i="105"/>
  <c r="AJ9" i="105"/>
  <c r="AI9" i="105"/>
  <c r="AH9" i="105"/>
  <c r="AG9" i="105"/>
  <c r="AF9" i="105"/>
  <c r="AE9" i="105"/>
  <c r="AD9" i="105"/>
  <c r="AC9" i="105"/>
  <c r="AB9" i="105"/>
  <c r="AA9" i="105"/>
  <c r="Z9" i="105"/>
  <c r="Y9" i="105"/>
  <c r="W9" i="105"/>
  <c r="AN8" i="105"/>
  <c r="AM8" i="105"/>
  <c r="AK8" i="105"/>
  <c r="AJ8" i="105"/>
  <c r="AI8" i="105"/>
  <c r="AH8" i="105"/>
  <c r="AG8" i="105"/>
  <c r="AF8" i="105"/>
  <c r="AE8" i="105"/>
  <c r="AD8" i="105"/>
  <c r="AC8" i="105"/>
  <c r="AB8" i="105"/>
  <c r="AA8" i="105"/>
  <c r="Z8" i="105"/>
  <c r="Y8" i="105"/>
  <c r="W8" i="105"/>
  <c r="AN7" i="105"/>
  <c r="AM7" i="105"/>
  <c r="AK7" i="105"/>
  <c r="AJ7" i="105"/>
  <c r="AI7" i="105"/>
  <c r="AH7" i="105"/>
  <c r="AG7" i="105"/>
  <c r="AF7" i="105"/>
  <c r="AE7" i="105"/>
  <c r="AD7" i="105"/>
  <c r="AC7" i="105"/>
  <c r="AB7" i="105"/>
  <c r="AA7" i="105"/>
  <c r="Z7" i="105"/>
  <c r="Y7" i="105"/>
  <c r="W7" i="105"/>
  <c r="AN6" i="105"/>
  <c r="AK6" i="105"/>
  <c r="AJ6" i="105"/>
  <c r="AI6" i="105"/>
  <c r="AH6" i="105"/>
  <c r="AG6" i="105"/>
  <c r="AF6" i="105"/>
  <c r="AE6" i="105"/>
  <c r="AD6" i="105"/>
  <c r="AC6" i="105"/>
  <c r="AB6" i="105"/>
  <c r="AA6" i="105"/>
  <c r="Z6" i="105"/>
  <c r="Y6" i="105"/>
  <c r="W6" i="105"/>
  <c r="AN5" i="105"/>
  <c r="AM5" i="105"/>
  <c r="AK5" i="105"/>
  <c r="AJ5" i="105"/>
  <c r="AI5" i="105"/>
  <c r="AH5" i="105"/>
  <c r="AG5" i="105"/>
  <c r="AF5" i="105"/>
  <c r="AE5" i="105"/>
  <c r="AD5" i="105"/>
  <c r="AC5" i="105"/>
  <c r="AB5" i="105"/>
  <c r="AA5" i="105"/>
  <c r="Z5" i="105"/>
  <c r="Y5" i="105"/>
  <c r="W5" i="105"/>
  <c r="AN4" i="105"/>
  <c r="AM4" i="105"/>
  <c r="AK4" i="105"/>
  <c r="AJ4" i="105"/>
  <c r="AI4" i="105"/>
  <c r="AH4" i="105"/>
  <c r="AG4" i="105"/>
  <c r="AF4" i="105"/>
  <c r="AE4" i="105"/>
  <c r="AD4" i="105"/>
  <c r="AC4" i="105"/>
  <c r="AB4" i="105"/>
  <c r="AA4" i="105"/>
  <c r="Z4" i="105"/>
  <c r="Y4" i="105"/>
  <c r="W4" i="105"/>
  <c r="AN3" i="105"/>
  <c r="AM3" i="105"/>
  <c r="AK3" i="105"/>
  <c r="AJ3" i="105"/>
  <c r="AI3" i="105"/>
  <c r="AH3" i="105"/>
  <c r="AG3" i="105"/>
  <c r="AF3" i="105"/>
  <c r="AE3" i="105"/>
  <c r="AD3" i="105"/>
  <c r="AC3" i="105"/>
  <c r="AB3" i="105"/>
  <c r="AA3" i="105"/>
  <c r="Z3" i="105"/>
  <c r="Y3" i="105"/>
  <c r="W3" i="105"/>
  <c r="B6" i="106" l="1"/>
  <c r="C5" i="106"/>
  <c r="C7" i="106"/>
  <c r="C11" i="106"/>
  <c r="C12" i="106"/>
  <c r="B7" i="106"/>
  <c r="B8" i="106"/>
  <c r="B32" i="106"/>
  <c r="B37" i="106"/>
  <c r="C31" i="106"/>
  <c r="C6" i="106"/>
  <c r="C3" i="106"/>
  <c r="C34" i="106"/>
  <c r="C35" i="106"/>
  <c r="C23" i="106"/>
  <c r="C27" i="106"/>
  <c r="C29" i="106"/>
  <c r="C30" i="106"/>
  <c r="C36" i="106"/>
  <c r="C9" i="106"/>
  <c r="C10" i="106"/>
  <c r="B19" i="106"/>
  <c r="B20" i="106"/>
  <c r="C24" i="106"/>
  <c r="C33" i="106"/>
  <c r="C15" i="106"/>
  <c r="C17" i="106"/>
  <c r="B18" i="106"/>
  <c r="C18" i="106"/>
  <c r="C19" i="106"/>
  <c r="C21" i="106"/>
  <c r="B30" i="106"/>
  <c r="B31" i="106"/>
  <c r="C4" i="106"/>
  <c r="C16" i="106"/>
  <c r="C22" i="106"/>
  <c r="C28" i="106"/>
  <c r="C8" i="106"/>
  <c r="C13" i="106"/>
  <c r="C14" i="106"/>
  <c r="C20" i="106"/>
  <c r="C25" i="106"/>
  <c r="C26" i="106"/>
  <c r="C32" i="106"/>
  <c r="C37" i="106"/>
  <c r="B25" i="106"/>
  <c r="B13" i="106"/>
  <c r="B11" i="106"/>
  <c r="B17" i="106"/>
  <c r="B34" i="106"/>
  <c r="B35" i="106"/>
  <c r="B36" i="106"/>
  <c r="B5" i="106"/>
  <c r="B10" i="106"/>
  <c r="B12" i="106"/>
  <c r="B22" i="106"/>
  <c r="B23" i="106"/>
  <c r="B24" i="106"/>
  <c r="B29" i="106"/>
  <c r="B3" i="106"/>
  <c r="B4" i="106"/>
  <c r="B9" i="106"/>
  <c r="B14" i="106"/>
  <c r="B15" i="106"/>
  <c r="B16" i="106"/>
  <c r="B21" i="106"/>
  <c r="B26" i="106"/>
  <c r="B28" i="106"/>
  <c r="B33" i="106"/>
  <c r="C9" i="105"/>
  <c r="C18" i="105"/>
  <c r="C12" i="105"/>
  <c r="C21" i="105"/>
  <c r="C24" i="105"/>
  <c r="C27" i="105"/>
  <c r="C3" i="105"/>
  <c r="C30" i="105"/>
  <c r="C15" i="105"/>
  <c r="C36" i="105"/>
  <c r="C5" i="105"/>
  <c r="C11" i="105"/>
  <c r="C14" i="105"/>
  <c r="C26" i="105"/>
  <c r="C8" i="105"/>
  <c r="C23" i="105"/>
  <c r="C32" i="105"/>
  <c r="C35" i="105"/>
  <c r="C28" i="105"/>
  <c r="C31" i="105"/>
  <c r="C34" i="105"/>
  <c r="B34" i="105"/>
  <c r="C4" i="105"/>
  <c r="C7" i="105"/>
  <c r="C10" i="105"/>
  <c r="C13" i="105"/>
  <c r="C19" i="105"/>
  <c r="C22" i="105"/>
  <c r="C25" i="105"/>
  <c r="C33" i="105"/>
  <c r="C37" i="105"/>
  <c r="B4" i="105"/>
  <c r="C29" i="105"/>
  <c r="B6" i="105"/>
  <c r="B14" i="105"/>
  <c r="B16" i="105"/>
  <c r="B17" i="105"/>
  <c r="B20" i="105"/>
  <c r="B21" i="105"/>
  <c r="B24" i="105"/>
  <c r="B25" i="105"/>
  <c r="B37" i="105"/>
  <c r="B7" i="105"/>
  <c r="B11" i="105"/>
  <c r="B18" i="105"/>
  <c r="B30" i="105"/>
  <c r="B3" i="105"/>
  <c r="B9" i="105"/>
  <c r="B10" i="105"/>
  <c r="B12" i="105"/>
  <c r="B13" i="105"/>
  <c r="B22" i="105"/>
  <c r="B31" i="105"/>
  <c r="B32" i="105"/>
  <c r="B36" i="105"/>
  <c r="B26" i="105"/>
  <c r="B5" i="105"/>
  <c r="B8" i="105"/>
  <c r="B15" i="105"/>
  <c r="B19" i="105"/>
  <c r="B23" i="105"/>
  <c r="B28" i="105"/>
  <c r="B29" i="105"/>
  <c r="AZ37" i="104"/>
  <c r="AY37" i="104"/>
  <c r="AW37" i="104"/>
  <c r="AV37" i="104"/>
  <c r="AU37" i="104"/>
  <c r="AT37" i="104"/>
  <c r="AS37" i="104"/>
  <c r="AR37" i="104"/>
  <c r="AQ37" i="104"/>
  <c r="AP37" i="104"/>
  <c r="AO37" i="104"/>
  <c r="AN37" i="104"/>
  <c r="AM37" i="104"/>
  <c r="AL37" i="104"/>
  <c r="AK37" i="104"/>
  <c r="AJ37" i="104"/>
  <c r="AI37" i="104"/>
  <c r="AH37" i="104"/>
  <c r="AG37" i="104"/>
  <c r="AF37" i="104"/>
  <c r="AD37" i="104"/>
  <c r="AC37" i="104"/>
  <c r="AZ36" i="104"/>
  <c r="AY36" i="104"/>
  <c r="AW36" i="104"/>
  <c r="AV36" i="104"/>
  <c r="AU36" i="104"/>
  <c r="AT36" i="104"/>
  <c r="AS36" i="104"/>
  <c r="AR36" i="104"/>
  <c r="AQ36" i="104"/>
  <c r="AP36" i="104"/>
  <c r="AO36" i="104"/>
  <c r="AN36" i="104"/>
  <c r="AM36" i="104"/>
  <c r="AL36" i="104"/>
  <c r="AK36" i="104"/>
  <c r="AJ36" i="104"/>
  <c r="AI36" i="104"/>
  <c r="AH36" i="104"/>
  <c r="AG36" i="104"/>
  <c r="AF36" i="104"/>
  <c r="AD36" i="104"/>
  <c r="AC36" i="104"/>
  <c r="AZ35" i="104"/>
  <c r="AY35" i="104"/>
  <c r="AW35" i="104"/>
  <c r="AV35" i="104"/>
  <c r="AU35" i="104"/>
  <c r="AT35" i="104"/>
  <c r="AS35" i="104"/>
  <c r="AR35" i="104"/>
  <c r="AQ35" i="104"/>
  <c r="AP35" i="104"/>
  <c r="AO35" i="104"/>
  <c r="AN35" i="104"/>
  <c r="AM35" i="104"/>
  <c r="AL35" i="104"/>
  <c r="AK35" i="104"/>
  <c r="AJ35" i="104"/>
  <c r="AI35" i="104"/>
  <c r="AH35" i="104"/>
  <c r="AG35" i="104"/>
  <c r="AF35" i="104"/>
  <c r="AD35" i="104"/>
  <c r="AC35" i="104"/>
  <c r="AZ34" i="104"/>
  <c r="AY34" i="104"/>
  <c r="AW34" i="104"/>
  <c r="AV34" i="104"/>
  <c r="AU34" i="104"/>
  <c r="AT34" i="104"/>
  <c r="AS34" i="104"/>
  <c r="AR34" i="104"/>
  <c r="AQ34" i="104"/>
  <c r="AP34" i="104"/>
  <c r="AO34" i="104"/>
  <c r="AN34" i="104"/>
  <c r="AM34" i="104"/>
  <c r="AL34" i="104"/>
  <c r="AK34" i="104"/>
  <c r="AJ34" i="104"/>
  <c r="AI34" i="104"/>
  <c r="AH34" i="104"/>
  <c r="AG34" i="104"/>
  <c r="AF34" i="104"/>
  <c r="AD34" i="104"/>
  <c r="AC34" i="104"/>
  <c r="AZ33" i="104"/>
  <c r="AY33" i="104"/>
  <c r="AW33" i="104"/>
  <c r="AV33" i="104"/>
  <c r="AU33" i="104"/>
  <c r="AT33" i="104"/>
  <c r="AS33" i="104"/>
  <c r="AR33" i="104"/>
  <c r="AQ33" i="104"/>
  <c r="AP33" i="104"/>
  <c r="AO33" i="104"/>
  <c r="AN33" i="104"/>
  <c r="AM33" i="104"/>
  <c r="AL33" i="104"/>
  <c r="AK33" i="104"/>
  <c r="AJ33" i="104"/>
  <c r="AI33" i="104"/>
  <c r="AH33" i="104"/>
  <c r="AG33" i="104"/>
  <c r="AF33" i="104"/>
  <c r="AD33" i="104"/>
  <c r="AC33" i="104"/>
  <c r="AZ32" i="104"/>
  <c r="AY32" i="104"/>
  <c r="AW32" i="104"/>
  <c r="AV32" i="104"/>
  <c r="AU32" i="104"/>
  <c r="AT32" i="104"/>
  <c r="AS32" i="104"/>
  <c r="AR32" i="104"/>
  <c r="AQ32" i="104"/>
  <c r="AP32" i="104"/>
  <c r="AO32" i="104"/>
  <c r="AN32" i="104"/>
  <c r="AM32" i="104"/>
  <c r="AL32" i="104"/>
  <c r="AK32" i="104"/>
  <c r="AJ32" i="104"/>
  <c r="AI32" i="104"/>
  <c r="AH32" i="104"/>
  <c r="AG32" i="104"/>
  <c r="AF32" i="104"/>
  <c r="AD32" i="104"/>
  <c r="AC32" i="104"/>
  <c r="AZ31" i="104"/>
  <c r="AY31" i="104"/>
  <c r="AW31" i="104"/>
  <c r="AV31" i="104"/>
  <c r="AU31" i="104"/>
  <c r="AT31" i="104"/>
  <c r="AS31" i="104"/>
  <c r="AR31" i="104"/>
  <c r="AQ31" i="104"/>
  <c r="AP31" i="104"/>
  <c r="AO31" i="104"/>
  <c r="AN31" i="104"/>
  <c r="AM31" i="104"/>
  <c r="AL31" i="104"/>
  <c r="AK31" i="104"/>
  <c r="AJ31" i="104"/>
  <c r="AI31" i="104"/>
  <c r="AH31" i="104"/>
  <c r="AG31" i="104"/>
  <c r="AF31" i="104"/>
  <c r="AD31" i="104"/>
  <c r="AC31" i="104"/>
  <c r="AZ30" i="104"/>
  <c r="AY30" i="104"/>
  <c r="AW30" i="104"/>
  <c r="AV30" i="104"/>
  <c r="AU30" i="104"/>
  <c r="AT30" i="104"/>
  <c r="AS30" i="104"/>
  <c r="AR30" i="104"/>
  <c r="AQ30" i="104"/>
  <c r="AP30" i="104"/>
  <c r="AO30" i="104"/>
  <c r="AN30" i="104"/>
  <c r="AM30" i="104"/>
  <c r="AL30" i="104"/>
  <c r="AK30" i="104"/>
  <c r="AJ30" i="104"/>
  <c r="AI30" i="104"/>
  <c r="AH30" i="104"/>
  <c r="AG30" i="104"/>
  <c r="AF30" i="104"/>
  <c r="AD30" i="104"/>
  <c r="AC30" i="104"/>
  <c r="AZ29" i="104"/>
  <c r="AW29" i="104"/>
  <c r="AV29" i="104"/>
  <c r="AU29" i="104"/>
  <c r="AT29" i="104"/>
  <c r="AS29" i="104"/>
  <c r="AR29" i="104"/>
  <c r="AQ29" i="104"/>
  <c r="AP29" i="104"/>
  <c r="AO29" i="104"/>
  <c r="AN29" i="104"/>
  <c r="AM29" i="104"/>
  <c r="AL29" i="104"/>
  <c r="AK29" i="104"/>
  <c r="AJ29" i="104"/>
  <c r="AI29" i="104"/>
  <c r="AH29" i="104"/>
  <c r="AG29" i="104"/>
  <c r="AF29" i="104"/>
  <c r="AD29" i="104"/>
  <c r="AC29" i="104"/>
  <c r="AZ28" i="104"/>
  <c r="AY28" i="104"/>
  <c r="AW28" i="104"/>
  <c r="AV28" i="104"/>
  <c r="AU28" i="104"/>
  <c r="AT28" i="104"/>
  <c r="AS28" i="104"/>
  <c r="AR28" i="104"/>
  <c r="AQ28" i="104"/>
  <c r="AP28" i="104"/>
  <c r="AO28" i="104"/>
  <c r="AN28" i="104"/>
  <c r="AM28" i="104"/>
  <c r="AL28" i="104"/>
  <c r="AK28" i="104"/>
  <c r="AJ28" i="104"/>
  <c r="AI28" i="104"/>
  <c r="AH28" i="104"/>
  <c r="AG28" i="104"/>
  <c r="AF28" i="104"/>
  <c r="AD28" i="104"/>
  <c r="AC28" i="104"/>
  <c r="AZ27" i="104"/>
  <c r="AY27" i="104"/>
  <c r="AW27" i="104"/>
  <c r="AV27" i="104"/>
  <c r="AU27" i="104"/>
  <c r="AT27" i="104"/>
  <c r="AS27" i="104"/>
  <c r="AR27" i="104"/>
  <c r="AQ27" i="104"/>
  <c r="AP27" i="104"/>
  <c r="AO27" i="104"/>
  <c r="AN27" i="104"/>
  <c r="AM27" i="104"/>
  <c r="AL27" i="104"/>
  <c r="AK27" i="104"/>
  <c r="AJ27" i="104"/>
  <c r="AI27" i="104"/>
  <c r="AH27" i="104"/>
  <c r="AG27" i="104"/>
  <c r="AF27" i="104"/>
  <c r="AD27" i="104"/>
  <c r="AC27" i="104"/>
  <c r="AZ26" i="104"/>
  <c r="AY26" i="104"/>
  <c r="AW26" i="104"/>
  <c r="AV26" i="104"/>
  <c r="AU26" i="104"/>
  <c r="AT26" i="104"/>
  <c r="AS26" i="104"/>
  <c r="AR26" i="104"/>
  <c r="AQ26" i="104"/>
  <c r="AP26" i="104"/>
  <c r="AO26" i="104"/>
  <c r="AN26" i="104"/>
  <c r="AM26" i="104"/>
  <c r="AL26" i="104"/>
  <c r="AK26" i="104"/>
  <c r="AJ26" i="104"/>
  <c r="AI26" i="104"/>
  <c r="AH26" i="104"/>
  <c r="AG26" i="104"/>
  <c r="AF26" i="104"/>
  <c r="AD26" i="104"/>
  <c r="AC26" i="104"/>
  <c r="AZ25" i="104"/>
  <c r="AY25" i="104"/>
  <c r="AW25" i="104"/>
  <c r="AV25" i="104"/>
  <c r="AU25" i="104"/>
  <c r="AT25" i="104"/>
  <c r="AS25" i="104"/>
  <c r="AR25" i="104"/>
  <c r="AQ25" i="104"/>
  <c r="AP25" i="104"/>
  <c r="AO25" i="104"/>
  <c r="AN25" i="104"/>
  <c r="AM25" i="104"/>
  <c r="AL25" i="104"/>
  <c r="AK25" i="104"/>
  <c r="AJ25" i="104"/>
  <c r="AI25" i="104"/>
  <c r="AH25" i="104"/>
  <c r="AG25" i="104"/>
  <c r="AF25" i="104"/>
  <c r="AD25" i="104"/>
  <c r="AC25" i="104"/>
  <c r="AZ24" i="104"/>
  <c r="AY24" i="104"/>
  <c r="AW24" i="104"/>
  <c r="AV24" i="104"/>
  <c r="AU24" i="104"/>
  <c r="AT24" i="104"/>
  <c r="AS24" i="104"/>
  <c r="AR24" i="104"/>
  <c r="AQ24" i="104"/>
  <c r="AP24" i="104"/>
  <c r="AO24" i="104"/>
  <c r="AN24" i="104"/>
  <c r="AM24" i="104"/>
  <c r="AL24" i="104"/>
  <c r="AK24" i="104"/>
  <c r="AJ24" i="104"/>
  <c r="AI24" i="104"/>
  <c r="AH24" i="104"/>
  <c r="AG24" i="104"/>
  <c r="AF24" i="104"/>
  <c r="AD24" i="104"/>
  <c r="AC24" i="104"/>
  <c r="AZ23" i="104"/>
  <c r="AY23" i="104"/>
  <c r="AW23" i="104"/>
  <c r="AV23" i="104"/>
  <c r="AU23" i="104"/>
  <c r="AT23" i="104"/>
  <c r="AS23" i="104"/>
  <c r="AR23" i="104"/>
  <c r="AQ23" i="104"/>
  <c r="AP23" i="104"/>
  <c r="AO23" i="104"/>
  <c r="AN23" i="104"/>
  <c r="AM23" i="104"/>
  <c r="AL23" i="104"/>
  <c r="AK23" i="104"/>
  <c r="AJ23" i="104"/>
  <c r="AI23" i="104"/>
  <c r="AH23" i="104"/>
  <c r="AG23" i="104"/>
  <c r="AF23" i="104"/>
  <c r="AD23" i="104"/>
  <c r="AC23" i="104"/>
  <c r="AZ22" i="104"/>
  <c r="AY22" i="104"/>
  <c r="AW22" i="104"/>
  <c r="AV22" i="104"/>
  <c r="AU22" i="104"/>
  <c r="AT22" i="104"/>
  <c r="AS22" i="104"/>
  <c r="AR22" i="104"/>
  <c r="AQ22" i="104"/>
  <c r="AP22" i="104"/>
  <c r="AO22" i="104"/>
  <c r="AN22" i="104"/>
  <c r="AM22" i="104"/>
  <c r="AL22" i="104"/>
  <c r="AK22" i="104"/>
  <c r="AJ22" i="104"/>
  <c r="AI22" i="104"/>
  <c r="AH22" i="104"/>
  <c r="AG22" i="104"/>
  <c r="AF22" i="104"/>
  <c r="AD22" i="104"/>
  <c r="AC22" i="104"/>
  <c r="AZ21" i="104"/>
  <c r="AY21" i="104"/>
  <c r="AW21" i="104"/>
  <c r="AV21" i="104"/>
  <c r="AU21" i="104"/>
  <c r="AT21" i="104"/>
  <c r="AS21" i="104"/>
  <c r="AR21" i="104"/>
  <c r="AQ21" i="104"/>
  <c r="AP21" i="104"/>
  <c r="AO21" i="104"/>
  <c r="AN21" i="104"/>
  <c r="AM21" i="104"/>
  <c r="AL21" i="104"/>
  <c r="AK21" i="104"/>
  <c r="AJ21" i="104"/>
  <c r="AI21" i="104"/>
  <c r="AH21" i="104"/>
  <c r="AG21" i="104"/>
  <c r="AF21" i="104"/>
  <c r="AD21" i="104"/>
  <c r="AC21" i="104"/>
  <c r="AZ20" i="104"/>
  <c r="AY20" i="104"/>
  <c r="AW20" i="104"/>
  <c r="AV20" i="104"/>
  <c r="AU20" i="104"/>
  <c r="AT20" i="104"/>
  <c r="AS20" i="104"/>
  <c r="AR20" i="104"/>
  <c r="AQ20" i="104"/>
  <c r="AP20" i="104"/>
  <c r="AO20" i="104"/>
  <c r="AN20" i="104"/>
  <c r="AM20" i="104"/>
  <c r="AL20" i="104"/>
  <c r="AK20" i="104"/>
  <c r="AJ20" i="104"/>
  <c r="AI20" i="104"/>
  <c r="AH20" i="104"/>
  <c r="AG20" i="104"/>
  <c r="AF20" i="104"/>
  <c r="AD20" i="104"/>
  <c r="AC20" i="104"/>
  <c r="AZ19" i="104"/>
  <c r="AY19" i="104"/>
  <c r="AW19" i="104"/>
  <c r="AV19" i="104"/>
  <c r="AU19" i="104"/>
  <c r="AT19" i="104"/>
  <c r="AS19" i="104"/>
  <c r="AR19" i="104"/>
  <c r="AQ19" i="104"/>
  <c r="AP19" i="104"/>
  <c r="AO19" i="104"/>
  <c r="AN19" i="104"/>
  <c r="AM19" i="104"/>
  <c r="AL19" i="104"/>
  <c r="AK19" i="104"/>
  <c r="AJ19" i="104"/>
  <c r="AI19" i="104"/>
  <c r="AH19" i="104"/>
  <c r="AG19" i="104"/>
  <c r="AF19" i="104"/>
  <c r="AD19" i="104"/>
  <c r="AC19" i="104"/>
  <c r="AZ18" i="104"/>
  <c r="AY18" i="104"/>
  <c r="AW18" i="104"/>
  <c r="AV18" i="104"/>
  <c r="AU18" i="104"/>
  <c r="AT18" i="104"/>
  <c r="AS18" i="104"/>
  <c r="AR18" i="104"/>
  <c r="AQ18" i="104"/>
  <c r="AP18" i="104"/>
  <c r="AO18" i="104"/>
  <c r="AN18" i="104"/>
  <c r="AM18" i="104"/>
  <c r="AL18" i="104"/>
  <c r="AK18" i="104"/>
  <c r="AJ18" i="104"/>
  <c r="AI18" i="104"/>
  <c r="AH18" i="104"/>
  <c r="AG18" i="104"/>
  <c r="AF18" i="104"/>
  <c r="AD18" i="104"/>
  <c r="AC18" i="104"/>
  <c r="AZ17" i="104"/>
  <c r="AY17" i="104"/>
  <c r="AW17" i="104"/>
  <c r="AV17" i="104"/>
  <c r="AU17" i="104"/>
  <c r="AT17" i="104"/>
  <c r="AS17" i="104"/>
  <c r="AR17" i="104"/>
  <c r="AQ17" i="104"/>
  <c r="AP17" i="104"/>
  <c r="AO17" i="104"/>
  <c r="AN17" i="104"/>
  <c r="AM17" i="104"/>
  <c r="AL17" i="104"/>
  <c r="AK17" i="104"/>
  <c r="AJ17" i="104"/>
  <c r="AI17" i="104"/>
  <c r="AH17" i="104"/>
  <c r="AG17" i="104"/>
  <c r="AF17" i="104"/>
  <c r="AD17" i="104"/>
  <c r="AC17" i="104"/>
  <c r="AZ16" i="104"/>
  <c r="AY16" i="104"/>
  <c r="AW16" i="104"/>
  <c r="AV16" i="104"/>
  <c r="AU16" i="104"/>
  <c r="AT16" i="104"/>
  <c r="AS16" i="104"/>
  <c r="AR16" i="104"/>
  <c r="AQ16" i="104"/>
  <c r="AP16" i="104"/>
  <c r="AO16" i="104"/>
  <c r="AN16" i="104"/>
  <c r="AM16" i="104"/>
  <c r="AL16" i="104"/>
  <c r="AK16" i="104"/>
  <c r="AJ16" i="104"/>
  <c r="AI16" i="104"/>
  <c r="AH16" i="104"/>
  <c r="AG16" i="104"/>
  <c r="AF16" i="104"/>
  <c r="AD16" i="104"/>
  <c r="AC16" i="104"/>
  <c r="AZ15" i="104"/>
  <c r="AY15" i="104"/>
  <c r="AW15" i="104"/>
  <c r="AV15" i="104"/>
  <c r="AU15" i="104"/>
  <c r="AT15" i="104"/>
  <c r="AS15" i="104"/>
  <c r="AR15" i="104"/>
  <c r="AQ15" i="104"/>
  <c r="AP15" i="104"/>
  <c r="AO15" i="104"/>
  <c r="AN15" i="104"/>
  <c r="AM15" i="104"/>
  <c r="AL15" i="104"/>
  <c r="AK15" i="104"/>
  <c r="AJ15" i="104"/>
  <c r="AI15" i="104"/>
  <c r="AH15" i="104"/>
  <c r="AG15" i="104"/>
  <c r="AF15" i="104"/>
  <c r="AD15" i="104"/>
  <c r="AC15" i="104"/>
  <c r="AZ14" i="104"/>
  <c r="AY14" i="104"/>
  <c r="AW14" i="104"/>
  <c r="AV14" i="104"/>
  <c r="AU14" i="104"/>
  <c r="AT14" i="104"/>
  <c r="AS14" i="104"/>
  <c r="AR14" i="104"/>
  <c r="AQ14" i="104"/>
  <c r="AP14" i="104"/>
  <c r="AO14" i="104"/>
  <c r="AN14" i="104"/>
  <c r="AM14" i="104"/>
  <c r="AL14" i="104"/>
  <c r="AK14" i="104"/>
  <c r="AJ14" i="104"/>
  <c r="AI14" i="104"/>
  <c r="AH14" i="104"/>
  <c r="AG14" i="104"/>
  <c r="AF14" i="104"/>
  <c r="AD14" i="104"/>
  <c r="AC14" i="104"/>
  <c r="AZ13" i="104"/>
  <c r="AY13" i="104"/>
  <c r="AW13" i="104"/>
  <c r="AV13" i="104"/>
  <c r="AU13" i="104"/>
  <c r="AT13" i="104"/>
  <c r="AS13" i="104"/>
  <c r="AR13" i="104"/>
  <c r="AQ13" i="104"/>
  <c r="AP13" i="104"/>
  <c r="AO13" i="104"/>
  <c r="AN13" i="104"/>
  <c r="AM13" i="104"/>
  <c r="AL13" i="104"/>
  <c r="AK13" i="104"/>
  <c r="AJ13" i="104"/>
  <c r="AI13" i="104"/>
  <c r="AH13" i="104"/>
  <c r="AG13" i="104"/>
  <c r="AF13" i="104"/>
  <c r="AD13" i="104"/>
  <c r="AC13" i="104"/>
  <c r="AZ12" i="104"/>
  <c r="AY12" i="104"/>
  <c r="AW12" i="104"/>
  <c r="AV12" i="104"/>
  <c r="AU12" i="104"/>
  <c r="AT12" i="104"/>
  <c r="AS12" i="104"/>
  <c r="AR12" i="104"/>
  <c r="AQ12" i="104"/>
  <c r="AP12" i="104"/>
  <c r="AO12" i="104"/>
  <c r="AN12" i="104"/>
  <c r="AM12" i="104"/>
  <c r="AL12" i="104"/>
  <c r="AK12" i="104"/>
  <c r="AJ12" i="104"/>
  <c r="AI12" i="104"/>
  <c r="AH12" i="104"/>
  <c r="AG12" i="104"/>
  <c r="AF12" i="104"/>
  <c r="AD12" i="104"/>
  <c r="AC12" i="104"/>
  <c r="AZ11" i="104"/>
  <c r="AY11" i="104"/>
  <c r="AW11" i="104"/>
  <c r="AV11" i="104"/>
  <c r="AU11" i="104"/>
  <c r="AT11" i="104"/>
  <c r="AS11" i="104"/>
  <c r="AR11" i="104"/>
  <c r="AQ11" i="104"/>
  <c r="AP11" i="104"/>
  <c r="AO11" i="104"/>
  <c r="AN11" i="104"/>
  <c r="AM11" i="104"/>
  <c r="AL11" i="104"/>
  <c r="AK11" i="104"/>
  <c r="AJ11" i="104"/>
  <c r="AI11" i="104"/>
  <c r="AH11" i="104"/>
  <c r="AG11" i="104"/>
  <c r="AF11" i="104"/>
  <c r="AD11" i="104"/>
  <c r="AC11" i="104"/>
  <c r="AZ10" i="104"/>
  <c r="AY10" i="104"/>
  <c r="AW10" i="104"/>
  <c r="AV10" i="104"/>
  <c r="AU10" i="104"/>
  <c r="AT10" i="104"/>
  <c r="AS10" i="104"/>
  <c r="AR10" i="104"/>
  <c r="AQ10" i="104"/>
  <c r="AP10" i="104"/>
  <c r="AO10" i="104"/>
  <c r="AN10" i="104"/>
  <c r="AM10" i="104"/>
  <c r="AL10" i="104"/>
  <c r="AK10" i="104"/>
  <c r="AJ10" i="104"/>
  <c r="AI10" i="104"/>
  <c r="AH10" i="104"/>
  <c r="AG10" i="104"/>
  <c r="AF10" i="104"/>
  <c r="AD10" i="104"/>
  <c r="AC10" i="104"/>
  <c r="AZ9" i="104"/>
  <c r="AY9" i="104"/>
  <c r="AW9" i="104"/>
  <c r="AV9" i="104"/>
  <c r="AU9" i="104"/>
  <c r="AT9" i="104"/>
  <c r="AS9" i="104"/>
  <c r="AR9" i="104"/>
  <c r="AQ9" i="104"/>
  <c r="AP9" i="104"/>
  <c r="AO9" i="104"/>
  <c r="AN9" i="104"/>
  <c r="AM9" i="104"/>
  <c r="AL9" i="104"/>
  <c r="AK9" i="104"/>
  <c r="AJ9" i="104"/>
  <c r="AI9" i="104"/>
  <c r="AH9" i="104"/>
  <c r="AG9" i="104"/>
  <c r="AF9" i="104"/>
  <c r="AD9" i="104"/>
  <c r="AC9" i="104"/>
  <c r="AZ8" i="104"/>
  <c r="AY8" i="104"/>
  <c r="AW8" i="104"/>
  <c r="AV8" i="104"/>
  <c r="AU8" i="104"/>
  <c r="AT8" i="104"/>
  <c r="AS8" i="104"/>
  <c r="AR8" i="104"/>
  <c r="AQ8" i="104"/>
  <c r="AP8" i="104"/>
  <c r="AO8" i="104"/>
  <c r="AN8" i="104"/>
  <c r="AM8" i="104"/>
  <c r="AL8" i="104"/>
  <c r="AK8" i="104"/>
  <c r="AJ8" i="104"/>
  <c r="AI8" i="104"/>
  <c r="AH8" i="104"/>
  <c r="AG8" i="104"/>
  <c r="AF8" i="104"/>
  <c r="AD8" i="104"/>
  <c r="AC8" i="104"/>
  <c r="AZ7" i="104"/>
  <c r="AY7" i="104"/>
  <c r="AW7" i="104"/>
  <c r="AV7" i="104"/>
  <c r="AU7" i="104"/>
  <c r="AT7" i="104"/>
  <c r="AS7" i="104"/>
  <c r="AR7" i="104"/>
  <c r="AQ7" i="104"/>
  <c r="AP7" i="104"/>
  <c r="AO7" i="104"/>
  <c r="AN7" i="104"/>
  <c r="AM7" i="104"/>
  <c r="AL7" i="104"/>
  <c r="AK7" i="104"/>
  <c r="AJ7" i="104"/>
  <c r="AI7" i="104"/>
  <c r="AH7" i="104"/>
  <c r="AG7" i="104"/>
  <c r="AF7" i="104"/>
  <c r="AD7" i="104"/>
  <c r="AC7" i="104"/>
  <c r="AZ6" i="104"/>
  <c r="AY6" i="104"/>
  <c r="AW6" i="104"/>
  <c r="AV6" i="104"/>
  <c r="AU6" i="104"/>
  <c r="AT6" i="104"/>
  <c r="AS6" i="104"/>
  <c r="AR6" i="104"/>
  <c r="AQ6" i="104"/>
  <c r="AP6" i="104"/>
  <c r="AO6" i="104"/>
  <c r="AN6" i="104"/>
  <c r="AM6" i="104"/>
  <c r="AL6" i="104"/>
  <c r="AK6" i="104"/>
  <c r="AJ6" i="104"/>
  <c r="AI6" i="104"/>
  <c r="AH6" i="104"/>
  <c r="AG6" i="104"/>
  <c r="AF6" i="104"/>
  <c r="AD6" i="104"/>
  <c r="AC6" i="104"/>
  <c r="AZ5" i="104"/>
  <c r="AY5" i="104"/>
  <c r="AW5" i="104"/>
  <c r="AV5" i="104"/>
  <c r="AU5" i="104"/>
  <c r="AT5" i="104"/>
  <c r="AS5" i="104"/>
  <c r="AR5" i="104"/>
  <c r="AQ5" i="104"/>
  <c r="AP5" i="104"/>
  <c r="AO5" i="104"/>
  <c r="AN5" i="104"/>
  <c r="AM5" i="104"/>
  <c r="AL5" i="104"/>
  <c r="AK5" i="104"/>
  <c r="AJ5" i="104"/>
  <c r="AI5" i="104"/>
  <c r="AH5" i="104"/>
  <c r="AG5" i="104"/>
  <c r="AF5" i="104"/>
  <c r="AD5" i="104"/>
  <c r="AC5" i="104"/>
  <c r="AZ4" i="104"/>
  <c r="AY4" i="104"/>
  <c r="AW4" i="104"/>
  <c r="AV4" i="104"/>
  <c r="AU4" i="104"/>
  <c r="AT4" i="104"/>
  <c r="AS4" i="104"/>
  <c r="AR4" i="104"/>
  <c r="AQ4" i="104"/>
  <c r="AP4" i="104"/>
  <c r="AO4" i="104"/>
  <c r="AN4" i="104"/>
  <c r="AM4" i="104"/>
  <c r="AL4" i="104"/>
  <c r="AK4" i="104"/>
  <c r="AJ4" i="104"/>
  <c r="AI4" i="104"/>
  <c r="AH4" i="104"/>
  <c r="AG4" i="104"/>
  <c r="AF4" i="104"/>
  <c r="AD4" i="104"/>
  <c r="AC4" i="104"/>
  <c r="AZ3" i="104"/>
  <c r="AW3" i="104"/>
  <c r="AV3" i="104"/>
  <c r="AU3" i="104"/>
  <c r="AT3" i="104"/>
  <c r="AS3" i="104"/>
  <c r="AR3" i="104"/>
  <c r="AQ3" i="104"/>
  <c r="AP3" i="104"/>
  <c r="AO3" i="104"/>
  <c r="AN3" i="104"/>
  <c r="AM3" i="104"/>
  <c r="AL3" i="104"/>
  <c r="AK3" i="104"/>
  <c r="AJ3" i="104"/>
  <c r="AI3" i="104"/>
  <c r="AH3" i="104"/>
  <c r="AG3" i="104"/>
  <c r="AF3" i="104"/>
  <c r="AD3" i="104"/>
  <c r="AC3" i="104"/>
  <c r="C37" i="104" l="1"/>
  <c r="AD38" i="25" s="1"/>
  <c r="C36" i="104"/>
  <c r="C32" i="104"/>
  <c r="C12" i="104"/>
  <c r="C17" i="104"/>
  <c r="C19" i="104"/>
  <c r="C11" i="104"/>
  <c r="C21" i="104"/>
  <c r="C26" i="104"/>
  <c r="C24" i="104"/>
  <c r="C6" i="104"/>
  <c r="C10" i="104"/>
  <c r="C20" i="104"/>
  <c r="C5" i="104"/>
  <c r="C31" i="104"/>
  <c r="C30" i="104"/>
  <c r="AD20" i="25"/>
  <c r="C9" i="104"/>
  <c r="C18" i="104"/>
  <c r="C27" i="104"/>
  <c r="C35" i="104"/>
  <c r="B4" i="104"/>
  <c r="B11" i="104"/>
  <c r="B16" i="104"/>
  <c r="C22" i="104"/>
  <c r="C23" i="104"/>
  <c r="B25" i="104"/>
  <c r="C8" i="104"/>
  <c r="C14" i="104"/>
  <c r="C15" i="104"/>
  <c r="B34" i="104"/>
  <c r="B36" i="104"/>
  <c r="B19" i="104"/>
  <c r="B14" i="104"/>
  <c r="B24" i="104"/>
  <c r="B22" i="104"/>
  <c r="B28" i="104"/>
  <c r="B3" i="104"/>
  <c r="B31" i="104"/>
  <c r="B7" i="104"/>
  <c r="B10" i="104"/>
  <c r="B32" i="104"/>
  <c r="B33" i="104"/>
  <c r="B26" i="104"/>
  <c r="B12" i="104"/>
  <c r="B21" i="104"/>
  <c r="C7" i="104"/>
  <c r="B13" i="104"/>
  <c r="C16" i="104"/>
  <c r="B20" i="104"/>
  <c r="B30" i="104"/>
  <c r="C33" i="104"/>
  <c r="B37" i="104"/>
  <c r="B6" i="104"/>
  <c r="B15" i="104"/>
  <c r="B23" i="104"/>
  <c r="C25" i="104"/>
  <c r="B29" i="104"/>
  <c r="C34" i="104"/>
  <c r="B8" i="104"/>
  <c r="B9" i="104"/>
  <c r="B18" i="104"/>
  <c r="C28" i="104"/>
  <c r="B35" i="104"/>
  <c r="B5" i="104"/>
  <c r="C4" i="104"/>
  <c r="C13" i="104"/>
  <c r="B17" i="104"/>
  <c r="AX37" i="103"/>
  <c r="AW37" i="103"/>
  <c r="AU37" i="103"/>
  <c r="AT37" i="103"/>
  <c r="AS37" i="103"/>
  <c r="AR37" i="103"/>
  <c r="AQ37" i="103"/>
  <c r="AP37" i="103"/>
  <c r="AO37" i="103"/>
  <c r="AN37" i="103"/>
  <c r="AM37" i="103"/>
  <c r="AL37" i="103"/>
  <c r="AK37" i="103"/>
  <c r="AJ37" i="103"/>
  <c r="AI37" i="103"/>
  <c r="AH37" i="103"/>
  <c r="AG37" i="103"/>
  <c r="AF37" i="103"/>
  <c r="AE37" i="103"/>
  <c r="AD37" i="103"/>
  <c r="AC37" i="103"/>
  <c r="AB37" i="103"/>
  <c r="AX36" i="103"/>
  <c r="C36" i="103" s="1"/>
  <c r="AC11" i="25" s="1"/>
  <c r="AW36" i="103"/>
  <c r="AU36" i="103"/>
  <c r="AT36" i="103"/>
  <c r="AS36" i="103"/>
  <c r="AR36" i="103"/>
  <c r="AQ36" i="103"/>
  <c r="AP36" i="103"/>
  <c r="AO36" i="103"/>
  <c r="AN36" i="103"/>
  <c r="AM36" i="103"/>
  <c r="AL36" i="103"/>
  <c r="AK36" i="103"/>
  <c r="AJ36" i="103"/>
  <c r="AI36" i="103"/>
  <c r="AH36" i="103"/>
  <c r="AG36" i="103"/>
  <c r="AF36" i="103"/>
  <c r="AE36" i="103"/>
  <c r="AD36" i="103"/>
  <c r="AC36" i="103"/>
  <c r="AB36" i="103"/>
  <c r="AX35" i="103"/>
  <c r="AW35" i="103"/>
  <c r="AU35" i="103"/>
  <c r="AT35" i="103"/>
  <c r="AS35" i="103"/>
  <c r="AR35" i="103"/>
  <c r="AQ35" i="103"/>
  <c r="AP35" i="103"/>
  <c r="AO35" i="103"/>
  <c r="AN35" i="103"/>
  <c r="AM35" i="103"/>
  <c r="AL35" i="103"/>
  <c r="AK35" i="103"/>
  <c r="AJ35" i="103"/>
  <c r="AI35" i="103"/>
  <c r="AH35" i="103"/>
  <c r="AG35" i="103"/>
  <c r="AF35" i="103"/>
  <c r="AE35" i="103"/>
  <c r="AD35" i="103"/>
  <c r="AC35" i="103"/>
  <c r="AB35" i="103"/>
  <c r="AX34" i="103"/>
  <c r="AW34" i="103"/>
  <c r="AU34" i="103"/>
  <c r="AT34" i="103"/>
  <c r="AS34" i="103"/>
  <c r="AR34" i="103"/>
  <c r="AQ34" i="103"/>
  <c r="AP34" i="103"/>
  <c r="AO34" i="103"/>
  <c r="AN34" i="103"/>
  <c r="AM34" i="103"/>
  <c r="AL34" i="103"/>
  <c r="AK34" i="103"/>
  <c r="AJ34" i="103"/>
  <c r="AI34" i="103"/>
  <c r="AH34" i="103"/>
  <c r="AG34" i="103"/>
  <c r="AF34" i="103"/>
  <c r="AE34" i="103"/>
  <c r="AD34" i="103"/>
  <c r="AC34" i="103"/>
  <c r="AB34" i="103"/>
  <c r="AX33" i="103"/>
  <c r="AW33" i="103"/>
  <c r="AU33" i="103"/>
  <c r="AT33" i="103"/>
  <c r="AS33" i="103"/>
  <c r="AR33" i="103"/>
  <c r="AQ33" i="103"/>
  <c r="AP33" i="103"/>
  <c r="AO33" i="103"/>
  <c r="AN33" i="103"/>
  <c r="AM33" i="103"/>
  <c r="AL33" i="103"/>
  <c r="AK33" i="103"/>
  <c r="AJ33" i="103"/>
  <c r="AI33" i="103"/>
  <c r="AH33" i="103"/>
  <c r="AG33" i="103"/>
  <c r="AF33" i="103"/>
  <c r="AE33" i="103"/>
  <c r="AD33" i="103"/>
  <c r="AC33" i="103"/>
  <c r="AB33" i="103"/>
  <c r="AX32" i="103"/>
  <c r="AW32" i="103"/>
  <c r="AU32" i="103"/>
  <c r="AT32" i="103"/>
  <c r="AS32" i="103"/>
  <c r="AR32" i="103"/>
  <c r="AQ32" i="103"/>
  <c r="AP32" i="103"/>
  <c r="AO32" i="103"/>
  <c r="AN32" i="103"/>
  <c r="AM32" i="103"/>
  <c r="AL32" i="103"/>
  <c r="AK32" i="103"/>
  <c r="AJ32" i="103"/>
  <c r="AI32" i="103"/>
  <c r="AH32" i="103"/>
  <c r="AG32" i="103"/>
  <c r="AF32" i="103"/>
  <c r="AE32" i="103"/>
  <c r="AD32" i="103"/>
  <c r="AC32" i="103"/>
  <c r="AB32" i="103"/>
  <c r="AX31" i="103"/>
  <c r="AW31" i="103"/>
  <c r="AU31" i="103"/>
  <c r="AT31" i="103"/>
  <c r="AS31" i="103"/>
  <c r="AR31" i="103"/>
  <c r="AQ31" i="103"/>
  <c r="AP31" i="103"/>
  <c r="AO31" i="103"/>
  <c r="AN31" i="103"/>
  <c r="AM31" i="103"/>
  <c r="AL31" i="103"/>
  <c r="AK31" i="103"/>
  <c r="AJ31" i="103"/>
  <c r="AI31" i="103"/>
  <c r="AH31" i="103"/>
  <c r="AG31" i="103"/>
  <c r="AF31" i="103"/>
  <c r="AE31" i="103"/>
  <c r="AD31" i="103"/>
  <c r="AC31" i="103"/>
  <c r="AB31" i="103"/>
  <c r="AX30" i="103"/>
  <c r="AW30" i="103"/>
  <c r="AU30" i="103"/>
  <c r="AT30" i="103"/>
  <c r="AS30" i="103"/>
  <c r="AR30" i="103"/>
  <c r="AQ30" i="103"/>
  <c r="AP30" i="103"/>
  <c r="AO30" i="103"/>
  <c r="AN30" i="103"/>
  <c r="AM30" i="103"/>
  <c r="AL30" i="103"/>
  <c r="AK30" i="103"/>
  <c r="AJ30" i="103"/>
  <c r="AI30" i="103"/>
  <c r="AH30" i="103"/>
  <c r="AG30" i="103"/>
  <c r="AF30" i="103"/>
  <c r="AE30" i="103"/>
  <c r="AD30" i="103"/>
  <c r="AC30" i="103"/>
  <c r="AB30" i="103"/>
  <c r="AX29" i="103"/>
  <c r="AW29" i="103"/>
  <c r="AU29" i="103"/>
  <c r="AT29" i="103"/>
  <c r="AS29" i="103"/>
  <c r="AR29" i="103"/>
  <c r="AQ29" i="103"/>
  <c r="AP29" i="103"/>
  <c r="AO29" i="103"/>
  <c r="AN29" i="103"/>
  <c r="AM29" i="103"/>
  <c r="AL29" i="103"/>
  <c r="AK29" i="103"/>
  <c r="AJ29" i="103"/>
  <c r="AI29" i="103"/>
  <c r="AH29" i="103"/>
  <c r="AG29" i="103"/>
  <c r="AF29" i="103"/>
  <c r="AE29" i="103"/>
  <c r="AD29" i="103"/>
  <c r="AC29" i="103"/>
  <c r="AB29" i="103"/>
  <c r="AX28" i="103"/>
  <c r="AW28" i="103"/>
  <c r="AU28" i="103"/>
  <c r="AT28" i="103"/>
  <c r="AS28" i="103"/>
  <c r="AR28" i="103"/>
  <c r="AQ28" i="103"/>
  <c r="AP28" i="103"/>
  <c r="AO28" i="103"/>
  <c r="AN28" i="103"/>
  <c r="AM28" i="103"/>
  <c r="AL28" i="103"/>
  <c r="AK28" i="103"/>
  <c r="AJ28" i="103"/>
  <c r="AI28" i="103"/>
  <c r="AH28" i="103"/>
  <c r="AG28" i="103"/>
  <c r="AF28" i="103"/>
  <c r="AE28" i="103"/>
  <c r="AD28" i="103"/>
  <c r="AC28" i="103"/>
  <c r="AB28" i="103"/>
  <c r="AX27" i="103"/>
  <c r="AW27" i="103"/>
  <c r="AU27" i="103"/>
  <c r="AT27" i="103"/>
  <c r="AS27" i="103"/>
  <c r="AR27" i="103"/>
  <c r="AQ27" i="103"/>
  <c r="AP27" i="103"/>
  <c r="AO27" i="103"/>
  <c r="AN27" i="103"/>
  <c r="AM27" i="103"/>
  <c r="AL27" i="103"/>
  <c r="AK27" i="103"/>
  <c r="AJ27" i="103"/>
  <c r="AI27" i="103"/>
  <c r="AH27" i="103"/>
  <c r="AG27" i="103"/>
  <c r="AF27" i="103"/>
  <c r="AE27" i="103"/>
  <c r="AD27" i="103"/>
  <c r="AC27" i="103"/>
  <c r="AB27" i="103"/>
  <c r="AX26" i="103"/>
  <c r="AW26" i="103"/>
  <c r="AU26" i="103"/>
  <c r="AT26" i="103"/>
  <c r="AS26" i="103"/>
  <c r="AR26" i="103"/>
  <c r="AQ26" i="103"/>
  <c r="AP26" i="103"/>
  <c r="AO26" i="103"/>
  <c r="AN26" i="103"/>
  <c r="AM26" i="103"/>
  <c r="AL26" i="103"/>
  <c r="AK26" i="103"/>
  <c r="AJ26" i="103"/>
  <c r="AI26" i="103"/>
  <c r="AH26" i="103"/>
  <c r="AG26" i="103"/>
  <c r="AF26" i="103"/>
  <c r="AE26" i="103"/>
  <c r="AD26" i="103"/>
  <c r="AC26" i="103"/>
  <c r="AB26" i="103"/>
  <c r="AX25" i="103"/>
  <c r="AW25" i="103"/>
  <c r="AU25" i="103"/>
  <c r="AT25" i="103"/>
  <c r="AS25" i="103"/>
  <c r="AR25" i="103"/>
  <c r="AQ25" i="103"/>
  <c r="AP25" i="103"/>
  <c r="AO25" i="103"/>
  <c r="AN25" i="103"/>
  <c r="AM25" i="103"/>
  <c r="AL25" i="103"/>
  <c r="AK25" i="103"/>
  <c r="AJ25" i="103"/>
  <c r="AI25" i="103"/>
  <c r="AH25" i="103"/>
  <c r="AG25" i="103"/>
  <c r="AF25" i="103"/>
  <c r="AE25" i="103"/>
  <c r="AD25" i="103"/>
  <c r="AC25" i="103"/>
  <c r="AB25" i="103"/>
  <c r="AX24" i="103"/>
  <c r="AW24" i="103"/>
  <c r="AU24" i="103"/>
  <c r="AT24" i="103"/>
  <c r="AS24" i="103"/>
  <c r="AR24" i="103"/>
  <c r="AQ24" i="103"/>
  <c r="AP24" i="103"/>
  <c r="AO24" i="103"/>
  <c r="AN24" i="103"/>
  <c r="AM24" i="103"/>
  <c r="AL24" i="103"/>
  <c r="AK24" i="103"/>
  <c r="AJ24" i="103"/>
  <c r="AI24" i="103"/>
  <c r="AH24" i="103"/>
  <c r="AG24" i="103"/>
  <c r="AF24" i="103"/>
  <c r="AE24" i="103"/>
  <c r="AD24" i="103"/>
  <c r="AC24" i="103"/>
  <c r="AB24" i="103"/>
  <c r="AX23" i="103"/>
  <c r="AW23" i="103"/>
  <c r="C23" i="103" s="1"/>
  <c r="AC24" i="25" s="1"/>
  <c r="AU23" i="103"/>
  <c r="AT23" i="103"/>
  <c r="AS23" i="103"/>
  <c r="AR23" i="103"/>
  <c r="AQ23" i="103"/>
  <c r="AP23" i="103"/>
  <c r="AO23" i="103"/>
  <c r="AN23" i="103"/>
  <c r="AM23" i="103"/>
  <c r="AL23" i="103"/>
  <c r="AK23" i="103"/>
  <c r="AJ23" i="103"/>
  <c r="AI23" i="103"/>
  <c r="AH23" i="103"/>
  <c r="AG23" i="103"/>
  <c r="AF23" i="103"/>
  <c r="AE23" i="103"/>
  <c r="AD23" i="103"/>
  <c r="AC23" i="103"/>
  <c r="AB23" i="103"/>
  <c r="AX22" i="103"/>
  <c r="AW22" i="103"/>
  <c r="AU22" i="103"/>
  <c r="AT22" i="103"/>
  <c r="AS22" i="103"/>
  <c r="AR22" i="103"/>
  <c r="AQ22" i="103"/>
  <c r="AP22" i="103"/>
  <c r="AO22" i="103"/>
  <c r="AN22" i="103"/>
  <c r="AM22" i="103"/>
  <c r="AL22" i="103"/>
  <c r="AK22" i="103"/>
  <c r="AJ22" i="103"/>
  <c r="AI22" i="103"/>
  <c r="AH22" i="103"/>
  <c r="AG22" i="103"/>
  <c r="AF22" i="103"/>
  <c r="AE22" i="103"/>
  <c r="AD22" i="103"/>
  <c r="AC22" i="103"/>
  <c r="AB22" i="103"/>
  <c r="AX21" i="103"/>
  <c r="AW21" i="103"/>
  <c r="AU21" i="103"/>
  <c r="AT21" i="103"/>
  <c r="AS21" i="103"/>
  <c r="AR21" i="103"/>
  <c r="AQ21" i="103"/>
  <c r="AP21" i="103"/>
  <c r="AO21" i="103"/>
  <c r="AN21" i="103"/>
  <c r="AM21" i="103"/>
  <c r="AL21" i="103"/>
  <c r="AK21" i="103"/>
  <c r="AJ21" i="103"/>
  <c r="AI21" i="103"/>
  <c r="AH21" i="103"/>
  <c r="AG21" i="103"/>
  <c r="AF21" i="103"/>
  <c r="AE21" i="103"/>
  <c r="AD21" i="103"/>
  <c r="AC21" i="103"/>
  <c r="AB21" i="103"/>
  <c r="AX20" i="103"/>
  <c r="AW20" i="103"/>
  <c r="AU20" i="103"/>
  <c r="AT20" i="103"/>
  <c r="AS20" i="103"/>
  <c r="AR20" i="103"/>
  <c r="AQ20" i="103"/>
  <c r="AP20" i="103"/>
  <c r="AO20" i="103"/>
  <c r="AN20" i="103"/>
  <c r="AM20" i="103"/>
  <c r="AL20" i="103"/>
  <c r="AK20" i="103"/>
  <c r="AJ20" i="103"/>
  <c r="AI20" i="103"/>
  <c r="AH20" i="103"/>
  <c r="AG20" i="103"/>
  <c r="AF20" i="103"/>
  <c r="AE20" i="103"/>
  <c r="AD20" i="103"/>
  <c r="AC20" i="103"/>
  <c r="AB20" i="103"/>
  <c r="AX19" i="103"/>
  <c r="AW19" i="103"/>
  <c r="AU19" i="103"/>
  <c r="AT19" i="103"/>
  <c r="AS19" i="103"/>
  <c r="AR19" i="103"/>
  <c r="AQ19" i="103"/>
  <c r="AP19" i="103"/>
  <c r="AO19" i="103"/>
  <c r="AN19" i="103"/>
  <c r="AM19" i="103"/>
  <c r="AL19" i="103"/>
  <c r="AK19" i="103"/>
  <c r="AJ19" i="103"/>
  <c r="AI19" i="103"/>
  <c r="AH19" i="103"/>
  <c r="AG19" i="103"/>
  <c r="AF19" i="103"/>
  <c r="AE19" i="103"/>
  <c r="AD19" i="103"/>
  <c r="AC19" i="103"/>
  <c r="AB19" i="103"/>
  <c r="AX18" i="103"/>
  <c r="AW18" i="103"/>
  <c r="AU18" i="103"/>
  <c r="AT18" i="103"/>
  <c r="AS18" i="103"/>
  <c r="AR18" i="103"/>
  <c r="AQ18" i="103"/>
  <c r="AP18" i="103"/>
  <c r="AO18" i="103"/>
  <c r="AN18" i="103"/>
  <c r="AM18" i="103"/>
  <c r="AL18" i="103"/>
  <c r="AK18" i="103"/>
  <c r="AJ18" i="103"/>
  <c r="AI18" i="103"/>
  <c r="AH18" i="103"/>
  <c r="AG18" i="103"/>
  <c r="AF18" i="103"/>
  <c r="AE18" i="103"/>
  <c r="AD18" i="103"/>
  <c r="AC18" i="103"/>
  <c r="AB18" i="103"/>
  <c r="AX17" i="103"/>
  <c r="AW17" i="103"/>
  <c r="AU17" i="103"/>
  <c r="AT17" i="103"/>
  <c r="AS17" i="103"/>
  <c r="AR17" i="103"/>
  <c r="AQ17" i="103"/>
  <c r="AP17" i="103"/>
  <c r="AO17" i="103"/>
  <c r="AN17" i="103"/>
  <c r="AM17" i="103"/>
  <c r="AL17" i="103"/>
  <c r="AK17" i="103"/>
  <c r="AJ17" i="103"/>
  <c r="AI17" i="103"/>
  <c r="AH17" i="103"/>
  <c r="AG17" i="103"/>
  <c r="AF17" i="103"/>
  <c r="AE17" i="103"/>
  <c r="AD17" i="103"/>
  <c r="AC17" i="103"/>
  <c r="AB17" i="103"/>
  <c r="AX16" i="103"/>
  <c r="AW16" i="103"/>
  <c r="AU16" i="103"/>
  <c r="AT16" i="103"/>
  <c r="AS16" i="103"/>
  <c r="AR16" i="103"/>
  <c r="AQ16" i="103"/>
  <c r="AP16" i="103"/>
  <c r="AO16" i="103"/>
  <c r="AN16" i="103"/>
  <c r="AM16" i="103"/>
  <c r="AL16" i="103"/>
  <c r="AK16" i="103"/>
  <c r="AJ16" i="103"/>
  <c r="AI16" i="103"/>
  <c r="AH16" i="103"/>
  <c r="AG16" i="103"/>
  <c r="AF16" i="103"/>
  <c r="AE16" i="103"/>
  <c r="AD16" i="103"/>
  <c r="AC16" i="103"/>
  <c r="AB16" i="103"/>
  <c r="AX15" i="103"/>
  <c r="AW15" i="103"/>
  <c r="AU15" i="103"/>
  <c r="AT15" i="103"/>
  <c r="AS15" i="103"/>
  <c r="AR15" i="103"/>
  <c r="AQ15" i="103"/>
  <c r="AP15" i="103"/>
  <c r="AO15" i="103"/>
  <c r="AN15" i="103"/>
  <c r="AM15" i="103"/>
  <c r="AL15" i="103"/>
  <c r="AK15" i="103"/>
  <c r="AJ15" i="103"/>
  <c r="AI15" i="103"/>
  <c r="AH15" i="103"/>
  <c r="AG15" i="103"/>
  <c r="AF15" i="103"/>
  <c r="AE15" i="103"/>
  <c r="AD15" i="103"/>
  <c r="AC15" i="103"/>
  <c r="AB15" i="103"/>
  <c r="AX14" i="103"/>
  <c r="AW14" i="103"/>
  <c r="AU14" i="103"/>
  <c r="AT14" i="103"/>
  <c r="AS14" i="103"/>
  <c r="AR14" i="103"/>
  <c r="AQ14" i="103"/>
  <c r="AP14" i="103"/>
  <c r="AO14" i="103"/>
  <c r="AN14" i="103"/>
  <c r="AM14" i="103"/>
  <c r="AL14" i="103"/>
  <c r="AK14" i="103"/>
  <c r="AJ14" i="103"/>
  <c r="AI14" i="103"/>
  <c r="AH14" i="103"/>
  <c r="AG14" i="103"/>
  <c r="AF14" i="103"/>
  <c r="AE14" i="103"/>
  <c r="AD14" i="103"/>
  <c r="AC14" i="103"/>
  <c r="AB14" i="103"/>
  <c r="AX13" i="103"/>
  <c r="AW13" i="103"/>
  <c r="AU13" i="103"/>
  <c r="AT13" i="103"/>
  <c r="AS13" i="103"/>
  <c r="AR13" i="103"/>
  <c r="AQ13" i="103"/>
  <c r="AP13" i="103"/>
  <c r="AO13" i="103"/>
  <c r="AN13" i="103"/>
  <c r="AM13" i="103"/>
  <c r="AL13" i="103"/>
  <c r="AK13" i="103"/>
  <c r="AJ13" i="103"/>
  <c r="AI13" i="103"/>
  <c r="AH13" i="103"/>
  <c r="AG13" i="103"/>
  <c r="AF13" i="103"/>
  <c r="AE13" i="103"/>
  <c r="AD13" i="103"/>
  <c r="AC13" i="103"/>
  <c r="AB13" i="103"/>
  <c r="AX12" i="103"/>
  <c r="AW12" i="103"/>
  <c r="AU12" i="103"/>
  <c r="AT12" i="103"/>
  <c r="AS12" i="103"/>
  <c r="AR12" i="103"/>
  <c r="AQ12" i="103"/>
  <c r="AP12" i="103"/>
  <c r="AO12" i="103"/>
  <c r="AN12" i="103"/>
  <c r="AM12" i="103"/>
  <c r="AL12" i="103"/>
  <c r="AK12" i="103"/>
  <c r="AJ12" i="103"/>
  <c r="AI12" i="103"/>
  <c r="AH12" i="103"/>
  <c r="AG12" i="103"/>
  <c r="AF12" i="103"/>
  <c r="AE12" i="103"/>
  <c r="AD12" i="103"/>
  <c r="AC12" i="103"/>
  <c r="AB12" i="103"/>
  <c r="AX11" i="103"/>
  <c r="AW11" i="103"/>
  <c r="AU11" i="103"/>
  <c r="AT11" i="103"/>
  <c r="AS11" i="103"/>
  <c r="AR11" i="103"/>
  <c r="AQ11" i="103"/>
  <c r="AP11" i="103"/>
  <c r="AO11" i="103"/>
  <c r="AN11" i="103"/>
  <c r="AM11" i="103"/>
  <c r="AL11" i="103"/>
  <c r="AK11" i="103"/>
  <c r="AJ11" i="103"/>
  <c r="AI11" i="103"/>
  <c r="AH11" i="103"/>
  <c r="AG11" i="103"/>
  <c r="AF11" i="103"/>
  <c r="AE11" i="103"/>
  <c r="AD11" i="103"/>
  <c r="AC11" i="103"/>
  <c r="AB11" i="103"/>
  <c r="AX10" i="103"/>
  <c r="AW10" i="103"/>
  <c r="AU10" i="103"/>
  <c r="AT10" i="103"/>
  <c r="AS10" i="103"/>
  <c r="AR10" i="103"/>
  <c r="AQ10" i="103"/>
  <c r="AP10" i="103"/>
  <c r="AO10" i="103"/>
  <c r="AN10" i="103"/>
  <c r="AM10" i="103"/>
  <c r="AL10" i="103"/>
  <c r="AK10" i="103"/>
  <c r="AJ10" i="103"/>
  <c r="AI10" i="103"/>
  <c r="AH10" i="103"/>
  <c r="AG10" i="103"/>
  <c r="AF10" i="103"/>
  <c r="AE10" i="103"/>
  <c r="AD10" i="103"/>
  <c r="AC10" i="103"/>
  <c r="AB10" i="103"/>
  <c r="AX9" i="103"/>
  <c r="AW9" i="103"/>
  <c r="AU9" i="103"/>
  <c r="AT9" i="103"/>
  <c r="AS9" i="103"/>
  <c r="AR9" i="103"/>
  <c r="AQ9" i="103"/>
  <c r="AP9" i="103"/>
  <c r="AO9" i="103"/>
  <c r="AN9" i="103"/>
  <c r="AM9" i="103"/>
  <c r="AL9" i="103"/>
  <c r="AK9" i="103"/>
  <c r="AJ9" i="103"/>
  <c r="AI9" i="103"/>
  <c r="AH9" i="103"/>
  <c r="AG9" i="103"/>
  <c r="AF9" i="103"/>
  <c r="AE9" i="103"/>
  <c r="AD9" i="103"/>
  <c r="AC9" i="103"/>
  <c r="AB9" i="103"/>
  <c r="AX8" i="103"/>
  <c r="AW8" i="103"/>
  <c r="C8" i="103" s="1"/>
  <c r="AC13" i="25" s="1"/>
  <c r="AU8" i="103"/>
  <c r="AT8" i="103"/>
  <c r="AS8" i="103"/>
  <c r="AR8" i="103"/>
  <c r="AQ8" i="103"/>
  <c r="AP8" i="103"/>
  <c r="AO8" i="103"/>
  <c r="AN8" i="103"/>
  <c r="AM8" i="103"/>
  <c r="AL8" i="103"/>
  <c r="AK8" i="103"/>
  <c r="AJ8" i="103"/>
  <c r="AI8" i="103"/>
  <c r="AH8" i="103"/>
  <c r="AG8" i="103"/>
  <c r="AF8" i="103"/>
  <c r="AE8" i="103"/>
  <c r="AD8" i="103"/>
  <c r="AC8" i="103"/>
  <c r="AB8" i="103"/>
  <c r="AX7" i="103"/>
  <c r="AW7" i="103"/>
  <c r="AU7" i="103"/>
  <c r="AT7" i="103"/>
  <c r="AS7" i="103"/>
  <c r="AR7" i="103"/>
  <c r="AQ7" i="103"/>
  <c r="AP7" i="103"/>
  <c r="AO7" i="103"/>
  <c r="AN7" i="103"/>
  <c r="AM7" i="103"/>
  <c r="AL7" i="103"/>
  <c r="AK7" i="103"/>
  <c r="AJ7" i="103"/>
  <c r="AI7" i="103"/>
  <c r="AH7" i="103"/>
  <c r="AG7" i="103"/>
  <c r="AF7" i="103"/>
  <c r="AE7" i="103"/>
  <c r="AD7" i="103"/>
  <c r="AC7" i="103"/>
  <c r="AB7" i="103"/>
  <c r="AX6" i="103"/>
  <c r="AW6" i="103"/>
  <c r="AU6" i="103"/>
  <c r="AT6" i="103"/>
  <c r="AS6" i="103"/>
  <c r="AR6" i="103"/>
  <c r="AQ6" i="103"/>
  <c r="AP6" i="103"/>
  <c r="AO6" i="103"/>
  <c r="AN6" i="103"/>
  <c r="AM6" i="103"/>
  <c r="AL6" i="103"/>
  <c r="AK6" i="103"/>
  <c r="AJ6" i="103"/>
  <c r="AI6" i="103"/>
  <c r="AH6" i="103"/>
  <c r="AG6" i="103"/>
  <c r="AF6" i="103"/>
  <c r="AE6" i="103"/>
  <c r="AD6" i="103"/>
  <c r="AC6" i="103"/>
  <c r="AB6" i="103"/>
  <c r="AX5" i="103"/>
  <c r="AW5" i="103"/>
  <c r="AU5" i="103"/>
  <c r="AT5" i="103"/>
  <c r="AS5" i="103"/>
  <c r="AR5" i="103"/>
  <c r="AQ5" i="103"/>
  <c r="AP5" i="103"/>
  <c r="AO5" i="103"/>
  <c r="AN5" i="103"/>
  <c r="AM5" i="103"/>
  <c r="AL5" i="103"/>
  <c r="AK5" i="103"/>
  <c r="AJ5" i="103"/>
  <c r="AI5" i="103"/>
  <c r="AH5" i="103"/>
  <c r="AG5" i="103"/>
  <c r="AF5" i="103"/>
  <c r="AE5" i="103"/>
  <c r="AD5" i="103"/>
  <c r="AC5" i="103"/>
  <c r="AB5" i="103"/>
  <c r="AX4" i="103"/>
  <c r="AW4" i="103"/>
  <c r="AU4" i="103"/>
  <c r="AT4" i="103"/>
  <c r="AS4" i="103"/>
  <c r="AR4" i="103"/>
  <c r="AQ4" i="103"/>
  <c r="AP4" i="103"/>
  <c r="AO4" i="103"/>
  <c r="AN4" i="103"/>
  <c r="AM4" i="103"/>
  <c r="AL4" i="103"/>
  <c r="AK4" i="103"/>
  <c r="AJ4" i="103"/>
  <c r="AI4" i="103"/>
  <c r="AH4" i="103"/>
  <c r="AG4" i="103"/>
  <c r="AF4" i="103"/>
  <c r="AE4" i="103"/>
  <c r="AD4" i="103"/>
  <c r="AC4" i="103"/>
  <c r="AB4" i="103"/>
  <c r="AX3" i="103"/>
  <c r="AW3" i="103"/>
  <c r="AU3" i="103"/>
  <c r="AT3" i="103"/>
  <c r="AS3" i="103"/>
  <c r="AR3" i="103"/>
  <c r="AQ3" i="103"/>
  <c r="AP3" i="103"/>
  <c r="AO3" i="103"/>
  <c r="AN3" i="103"/>
  <c r="AM3" i="103"/>
  <c r="AL3" i="103"/>
  <c r="AK3" i="103"/>
  <c r="AJ3" i="103"/>
  <c r="AI3" i="103"/>
  <c r="AH3" i="103"/>
  <c r="AG3" i="103"/>
  <c r="AF3" i="103"/>
  <c r="AE3" i="103"/>
  <c r="AD3" i="103"/>
  <c r="AC3" i="103"/>
  <c r="AB3" i="103"/>
  <c r="C37" i="103" l="1"/>
  <c r="AC38" i="25" s="1"/>
  <c r="C21" i="103"/>
  <c r="AC29" i="25" s="1"/>
  <c r="C29" i="103"/>
  <c r="AC20" i="25" s="1"/>
  <c r="C35" i="103"/>
  <c r="AC35" i="25" s="1"/>
  <c r="C11" i="103"/>
  <c r="AC22" i="25" s="1"/>
  <c r="C5" i="103"/>
  <c r="AC17" i="25" s="1"/>
  <c r="B22" i="103"/>
  <c r="L4" i="25" s="1"/>
  <c r="C26" i="103"/>
  <c r="AC14" i="25" s="1"/>
  <c r="C32" i="103"/>
  <c r="AC30" i="25" s="1"/>
  <c r="C17" i="103"/>
  <c r="AC34" i="25" s="1"/>
  <c r="C25" i="103"/>
  <c r="AC26" i="25" s="1"/>
  <c r="C27" i="103"/>
  <c r="AC36" i="25" s="1"/>
  <c r="C30" i="103"/>
  <c r="AC31" i="25" s="1"/>
  <c r="C7" i="103"/>
  <c r="AC23" i="25" s="1"/>
  <c r="C14" i="103"/>
  <c r="AC9" i="25" s="1"/>
  <c r="B16" i="103"/>
  <c r="L5" i="25" s="1"/>
  <c r="B23" i="103"/>
  <c r="L24" i="25" s="1"/>
  <c r="C34" i="103"/>
  <c r="AC21" i="25" s="1"/>
  <c r="B10" i="103"/>
  <c r="L10" i="25" s="1"/>
  <c r="B7" i="103"/>
  <c r="L23" i="25" s="1"/>
  <c r="C15" i="103"/>
  <c r="AC8" i="25" s="1"/>
  <c r="C20" i="103"/>
  <c r="AC12" i="25" s="1"/>
  <c r="C24" i="103"/>
  <c r="AC28" i="25" s="1"/>
  <c r="B34" i="103"/>
  <c r="L21" i="25" s="1"/>
  <c r="B36" i="103"/>
  <c r="L11" i="25" s="1"/>
  <c r="C3" i="103"/>
  <c r="AC25" i="25" s="1"/>
  <c r="B4" i="103"/>
  <c r="L18" i="25" s="1"/>
  <c r="C4" i="103"/>
  <c r="AC18" i="25" s="1"/>
  <c r="B5" i="103"/>
  <c r="L17" i="25" s="1"/>
  <c r="B6" i="103"/>
  <c r="L3" i="25" s="1"/>
  <c r="C9" i="103"/>
  <c r="AC6" i="25" s="1"/>
  <c r="C10" i="103"/>
  <c r="AC10" i="25" s="1"/>
  <c r="C16" i="103"/>
  <c r="AC5" i="25" s="1"/>
  <c r="B19" i="103"/>
  <c r="L33" i="25" s="1"/>
  <c r="C22" i="103"/>
  <c r="AC4" i="25" s="1"/>
  <c r="B31" i="103"/>
  <c r="L16" i="25" s="1"/>
  <c r="C31" i="103"/>
  <c r="AC16" i="25" s="1"/>
  <c r="B32" i="103"/>
  <c r="L30" i="25" s="1"/>
  <c r="B33" i="103"/>
  <c r="L32" i="25" s="1"/>
  <c r="B37" i="103"/>
  <c r="L38" i="25" s="1"/>
  <c r="C6" i="103"/>
  <c r="AC3" i="25" s="1"/>
  <c r="C12" i="103"/>
  <c r="AC19" i="25" s="1"/>
  <c r="B13" i="103"/>
  <c r="L15" i="25" s="1"/>
  <c r="C13" i="103"/>
  <c r="AC15" i="25" s="1"/>
  <c r="B14" i="103"/>
  <c r="L9" i="25" s="1"/>
  <c r="B15" i="103"/>
  <c r="L8" i="25" s="1"/>
  <c r="C18" i="103"/>
  <c r="AC7" i="25" s="1"/>
  <c r="C19" i="103"/>
  <c r="AC33" i="25" s="1"/>
  <c r="B25" i="103"/>
  <c r="L26" i="25" s="1"/>
  <c r="B26" i="103"/>
  <c r="L14" i="25" s="1"/>
  <c r="B28" i="103"/>
  <c r="L27" i="25" s="1"/>
  <c r="C28" i="103"/>
  <c r="AC27" i="25" s="1"/>
  <c r="C33" i="103"/>
  <c r="AC32" i="25" s="1"/>
  <c r="B29" i="103"/>
  <c r="L20" i="25" s="1"/>
  <c r="B11" i="103"/>
  <c r="L22" i="25" s="1"/>
  <c r="B12" i="103"/>
  <c r="L19" i="25" s="1"/>
  <c r="B20" i="103"/>
  <c r="L12" i="25" s="1"/>
  <c r="B30" i="103"/>
  <c r="L31" i="25" s="1"/>
  <c r="B3" i="103"/>
  <c r="L25" i="25" s="1"/>
  <c r="B8" i="103"/>
  <c r="L13" i="25" s="1"/>
  <c r="B9" i="103"/>
  <c r="L6" i="25" s="1"/>
  <c r="B17" i="103"/>
  <c r="L34" i="25" s="1"/>
  <c r="B18" i="103"/>
  <c r="L7" i="25" s="1"/>
  <c r="B21" i="103"/>
  <c r="L29" i="25" s="1"/>
  <c r="B24" i="103"/>
  <c r="L28" i="25" s="1"/>
  <c r="B27" i="103"/>
  <c r="L36" i="25" s="1"/>
  <c r="B35" i="103"/>
  <c r="L35" i="25" s="1"/>
  <c r="AB7" i="102" l="1"/>
  <c r="AC7" i="102"/>
  <c r="AD7" i="102"/>
  <c r="AE7" i="102"/>
  <c r="AF7" i="102"/>
  <c r="AG7" i="102"/>
  <c r="AH7" i="102"/>
  <c r="AI7" i="102"/>
  <c r="AJ7" i="102"/>
  <c r="AK7" i="102"/>
  <c r="AL7" i="102"/>
  <c r="AM7" i="102"/>
  <c r="AN7" i="102"/>
  <c r="AO7" i="102"/>
  <c r="AP7" i="102"/>
  <c r="AQ7" i="102"/>
  <c r="AR7" i="102"/>
  <c r="AS7" i="102"/>
  <c r="AT7" i="102"/>
  <c r="AU7" i="102"/>
  <c r="AW7" i="102"/>
  <c r="AX7" i="102"/>
  <c r="AB7" i="101"/>
  <c r="AC7" i="101"/>
  <c r="AD7" i="101"/>
  <c r="AE7" i="101"/>
  <c r="AF7" i="101"/>
  <c r="AG7" i="101"/>
  <c r="AH7" i="101"/>
  <c r="AI7" i="101"/>
  <c r="AJ7" i="101"/>
  <c r="AK7" i="101"/>
  <c r="AL7" i="101"/>
  <c r="AM7" i="101"/>
  <c r="AN7" i="101"/>
  <c r="AO7" i="101"/>
  <c r="AP7" i="101"/>
  <c r="AQ7" i="101"/>
  <c r="AR7" i="101"/>
  <c r="AS7" i="101"/>
  <c r="AT7" i="101"/>
  <c r="AU7" i="101"/>
  <c r="AW7" i="101"/>
  <c r="C7" i="101" s="1"/>
  <c r="AA23" i="25" s="1"/>
  <c r="AX7" i="101"/>
  <c r="B7" i="101" l="1"/>
  <c r="J23" i="25" s="1"/>
  <c r="C7" i="102"/>
  <c r="AB23" i="25" s="1"/>
  <c r="B7" i="102"/>
  <c r="K23" i="25" s="1"/>
  <c r="AX37" i="102"/>
  <c r="AW37" i="102"/>
  <c r="AU37" i="102"/>
  <c r="AT37" i="102"/>
  <c r="AS37" i="102"/>
  <c r="AR37" i="102"/>
  <c r="AQ37" i="102"/>
  <c r="AP37" i="102"/>
  <c r="AO37" i="102"/>
  <c r="AN37" i="102"/>
  <c r="AM37" i="102"/>
  <c r="AL37" i="102"/>
  <c r="AK37" i="102"/>
  <c r="AJ37" i="102"/>
  <c r="AI37" i="102"/>
  <c r="AH37" i="102"/>
  <c r="AG37" i="102"/>
  <c r="AF37" i="102"/>
  <c r="AE37" i="102"/>
  <c r="AD37" i="102"/>
  <c r="AC37" i="102"/>
  <c r="AB37" i="102"/>
  <c r="AX36" i="102"/>
  <c r="AW36" i="102"/>
  <c r="AU36" i="102"/>
  <c r="AT36" i="102"/>
  <c r="AS36" i="102"/>
  <c r="AR36" i="102"/>
  <c r="AQ36" i="102"/>
  <c r="AP36" i="102"/>
  <c r="AO36" i="102"/>
  <c r="AN36" i="102"/>
  <c r="AM36" i="102"/>
  <c r="AL36" i="102"/>
  <c r="AK36" i="102"/>
  <c r="AJ36" i="102"/>
  <c r="AI36" i="102"/>
  <c r="AH36" i="102"/>
  <c r="AG36" i="102"/>
  <c r="AF36" i="102"/>
  <c r="AE36" i="102"/>
  <c r="AD36" i="102"/>
  <c r="AC36" i="102"/>
  <c r="AB36" i="102"/>
  <c r="AX35" i="102"/>
  <c r="AW35" i="102"/>
  <c r="AU35" i="102"/>
  <c r="AT35" i="102"/>
  <c r="AS35" i="102"/>
  <c r="AR35" i="102"/>
  <c r="AQ35" i="102"/>
  <c r="AP35" i="102"/>
  <c r="AO35" i="102"/>
  <c r="AN35" i="102"/>
  <c r="AM35" i="102"/>
  <c r="AL35" i="102"/>
  <c r="AK35" i="102"/>
  <c r="AJ35" i="102"/>
  <c r="AI35" i="102"/>
  <c r="AH35" i="102"/>
  <c r="AG35" i="102"/>
  <c r="AF35" i="102"/>
  <c r="AE35" i="102"/>
  <c r="AD35" i="102"/>
  <c r="AC35" i="102"/>
  <c r="AB35" i="102"/>
  <c r="AX34" i="102"/>
  <c r="AW34" i="102"/>
  <c r="AU34" i="102"/>
  <c r="AT34" i="102"/>
  <c r="AS34" i="102"/>
  <c r="AR34" i="102"/>
  <c r="AQ34" i="102"/>
  <c r="AP34" i="102"/>
  <c r="AO34" i="102"/>
  <c r="AN34" i="102"/>
  <c r="AM34" i="102"/>
  <c r="AL34" i="102"/>
  <c r="AK34" i="102"/>
  <c r="AJ34" i="102"/>
  <c r="AI34" i="102"/>
  <c r="AH34" i="102"/>
  <c r="AG34" i="102"/>
  <c r="AF34" i="102"/>
  <c r="AE34" i="102"/>
  <c r="AD34" i="102"/>
  <c r="AC34" i="102"/>
  <c r="AB34" i="102"/>
  <c r="AX33" i="102"/>
  <c r="AW33" i="102"/>
  <c r="AU33" i="102"/>
  <c r="AT33" i="102"/>
  <c r="AS33" i="102"/>
  <c r="AR33" i="102"/>
  <c r="AQ33" i="102"/>
  <c r="AP33" i="102"/>
  <c r="AO33" i="102"/>
  <c r="AN33" i="102"/>
  <c r="AM33" i="102"/>
  <c r="AL33" i="102"/>
  <c r="AK33" i="102"/>
  <c r="AJ33" i="102"/>
  <c r="AI33" i="102"/>
  <c r="AH33" i="102"/>
  <c r="AG33" i="102"/>
  <c r="AF33" i="102"/>
  <c r="AE33" i="102"/>
  <c r="AD33" i="102"/>
  <c r="AC33" i="102"/>
  <c r="AB33" i="102"/>
  <c r="AX32" i="102"/>
  <c r="AW32" i="102"/>
  <c r="AU32" i="102"/>
  <c r="AT32" i="102"/>
  <c r="AS32" i="102"/>
  <c r="AR32" i="102"/>
  <c r="AQ32" i="102"/>
  <c r="AP32" i="102"/>
  <c r="AO32" i="102"/>
  <c r="AN32" i="102"/>
  <c r="AM32" i="102"/>
  <c r="AL32" i="102"/>
  <c r="AK32" i="102"/>
  <c r="AJ32" i="102"/>
  <c r="AI32" i="102"/>
  <c r="AH32" i="102"/>
  <c r="AG32" i="102"/>
  <c r="AF32" i="102"/>
  <c r="AE32" i="102"/>
  <c r="AD32" i="102"/>
  <c r="AC32" i="102"/>
  <c r="AB32" i="102"/>
  <c r="AX31" i="102"/>
  <c r="AW31" i="102"/>
  <c r="AU31" i="102"/>
  <c r="AT31" i="102"/>
  <c r="AS31" i="102"/>
  <c r="AR31" i="102"/>
  <c r="AQ31" i="102"/>
  <c r="AP31" i="102"/>
  <c r="AO31" i="102"/>
  <c r="AN31" i="102"/>
  <c r="AM31" i="102"/>
  <c r="AL31" i="102"/>
  <c r="AK31" i="102"/>
  <c r="AJ31" i="102"/>
  <c r="AI31" i="102"/>
  <c r="AH31" i="102"/>
  <c r="AG31" i="102"/>
  <c r="AF31" i="102"/>
  <c r="AE31" i="102"/>
  <c r="AD31" i="102"/>
  <c r="AC31" i="102"/>
  <c r="AB31" i="102"/>
  <c r="AX30" i="102"/>
  <c r="AW30" i="102"/>
  <c r="AU30" i="102"/>
  <c r="AT30" i="102"/>
  <c r="AS30" i="102"/>
  <c r="AR30" i="102"/>
  <c r="AQ30" i="102"/>
  <c r="AP30" i="102"/>
  <c r="AO30" i="102"/>
  <c r="AN30" i="102"/>
  <c r="AM30" i="102"/>
  <c r="AL30" i="102"/>
  <c r="AK30" i="102"/>
  <c r="AJ30" i="102"/>
  <c r="AI30" i="102"/>
  <c r="AH30" i="102"/>
  <c r="AG30" i="102"/>
  <c r="AF30" i="102"/>
  <c r="AE30" i="102"/>
  <c r="AD30" i="102"/>
  <c r="AC30" i="102"/>
  <c r="AB30" i="102"/>
  <c r="AX29" i="102"/>
  <c r="AW29" i="102"/>
  <c r="AU29" i="102"/>
  <c r="AT29" i="102"/>
  <c r="AS29" i="102"/>
  <c r="AR29" i="102"/>
  <c r="AQ29" i="102"/>
  <c r="AP29" i="102"/>
  <c r="AO29" i="102"/>
  <c r="AN29" i="102"/>
  <c r="AM29" i="102"/>
  <c r="AL29" i="102"/>
  <c r="AK29" i="102"/>
  <c r="AJ29" i="102"/>
  <c r="AI29" i="102"/>
  <c r="AH29" i="102"/>
  <c r="AG29" i="102"/>
  <c r="AF29" i="102"/>
  <c r="AE29" i="102"/>
  <c r="AD29" i="102"/>
  <c r="AC29" i="102"/>
  <c r="AB29" i="102"/>
  <c r="AX28" i="102"/>
  <c r="AW28" i="102"/>
  <c r="AU28" i="102"/>
  <c r="AT28" i="102"/>
  <c r="AS28" i="102"/>
  <c r="AR28" i="102"/>
  <c r="AQ28" i="102"/>
  <c r="AP28" i="102"/>
  <c r="AO28" i="102"/>
  <c r="AN28" i="102"/>
  <c r="AM28" i="102"/>
  <c r="AL28" i="102"/>
  <c r="AK28" i="102"/>
  <c r="AJ28" i="102"/>
  <c r="AI28" i="102"/>
  <c r="AH28" i="102"/>
  <c r="AG28" i="102"/>
  <c r="AF28" i="102"/>
  <c r="AE28" i="102"/>
  <c r="AD28" i="102"/>
  <c r="AC28" i="102"/>
  <c r="AB28" i="102"/>
  <c r="AX27" i="102"/>
  <c r="AW27" i="102"/>
  <c r="AU27" i="102"/>
  <c r="AT27" i="102"/>
  <c r="AS27" i="102"/>
  <c r="AR27" i="102"/>
  <c r="AQ27" i="102"/>
  <c r="AP27" i="102"/>
  <c r="AO27" i="102"/>
  <c r="AN27" i="102"/>
  <c r="AM27" i="102"/>
  <c r="AL27" i="102"/>
  <c r="AK27" i="102"/>
  <c r="AJ27" i="102"/>
  <c r="AI27" i="102"/>
  <c r="AH27" i="102"/>
  <c r="AG27" i="102"/>
  <c r="AF27" i="102"/>
  <c r="AE27" i="102"/>
  <c r="AD27" i="102"/>
  <c r="AC27" i="102"/>
  <c r="AB27" i="102"/>
  <c r="AX26" i="102"/>
  <c r="AW26" i="102"/>
  <c r="AU26" i="102"/>
  <c r="AT26" i="102"/>
  <c r="AS26" i="102"/>
  <c r="AR26" i="102"/>
  <c r="AQ26" i="102"/>
  <c r="AP26" i="102"/>
  <c r="AO26" i="102"/>
  <c r="AN26" i="102"/>
  <c r="AM26" i="102"/>
  <c r="AL26" i="102"/>
  <c r="AK26" i="102"/>
  <c r="AJ26" i="102"/>
  <c r="AI26" i="102"/>
  <c r="AH26" i="102"/>
  <c r="AG26" i="102"/>
  <c r="AF26" i="102"/>
  <c r="AE26" i="102"/>
  <c r="AD26" i="102"/>
  <c r="AC26" i="102"/>
  <c r="AB26" i="102"/>
  <c r="AX25" i="102"/>
  <c r="AW25" i="102"/>
  <c r="AU25" i="102"/>
  <c r="AT25" i="102"/>
  <c r="AS25" i="102"/>
  <c r="AR25" i="102"/>
  <c r="AQ25" i="102"/>
  <c r="AP25" i="102"/>
  <c r="AO25" i="102"/>
  <c r="AN25" i="102"/>
  <c r="AM25" i="102"/>
  <c r="AL25" i="102"/>
  <c r="AK25" i="102"/>
  <c r="AJ25" i="102"/>
  <c r="AI25" i="102"/>
  <c r="AH25" i="102"/>
  <c r="AG25" i="102"/>
  <c r="AF25" i="102"/>
  <c r="AE25" i="102"/>
  <c r="AD25" i="102"/>
  <c r="AC25" i="102"/>
  <c r="AB25" i="102"/>
  <c r="AX24" i="102"/>
  <c r="AW24" i="102"/>
  <c r="AU24" i="102"/>
  <c r="AT24" i="102"/>
  <c r="AS24" i="102"/>
  <c r="AR24" i="102"/>
  <c r="AQ24" i="102"/>
  <c r="AP24" i="102"/>
  <c r="AO24" i="102"/>
  <c r="AN24" i="102"/>
  <c r="AM24" i="102"/>
  <c r="AL24" i="102"/>
  <c r="AK24" i="102"/>
  <c r="AJ24" i="102"/>
  <c r="AI24" i="102"/>
  <c r="AH24" i="102"/>
  <c r="AG24" i="102"/>
  <c r="AF24" i="102"/>
  <c r="AE24" i="102"/>
  <c r="AD24" i="102"/>
  <c r="AC24" i="102"/>
  <c r="AB24" i="102"/>
  <c r="AX23" i="102"/>
  <c r="AW23" i="102"/>
  <c r="AU23" i="102"/>
  <c r="AT23" i="102"/>
  <c r="AS23" i="102"/>
  <c r="AR23" i="102"/>
  <c r="AQ23" i="102"/>
  <c r="AP23" i="102"/>
  <c r="AO23" i="102"/>
  <c r="AN23" i="102"/>
  <c r="AM23" i="102"/>
  <c r="AL23" i="102"/>
  <c r="AK23" i="102"/>
  <c r="AJ23" i="102"/>
  <c r="AI23" i="102"/>
  <c r="AH23" i="102"/>
  <c r="AG23" i="102"/>
  <c r="AF23" i="102"/>
  <c r="AE23" i="102"/>
  <c r="AD23" i="102"/>
  <c r="AC23" i="102"/>
  <c r="AB23" i="102"/>
  <c r="AX22" i="102"/>
  <c r="AW22" i="102"/>
  <c r="AU22" i="102"/>
  <c r="AT22" i="102"/>
  <c r="AS22" i="102"/>
  <c r="AR22" i="102"/>
  <c r="AQ22" i="102"/>
  <c r="AP22" i="102"/>
  <c r="AO22" i="102"/>
  <c r="AN22" i="102"/>
  <c r="AM22" i="102"/>
  <c r="AL22" i="102"/>
  <c r="AK22" i="102"/>
  <c r="AJ22" i="102"/>
  <c r="AI22" i="102"/>
  <c r="AH22" i="102"/>
  <c r="AG22" i="102"/>
  <c r="AF22" i="102"/>
  <c r="AE22" i="102"/>
  <c r="AD22" i="102"/>
  <c r="AC22" i="102"/>
  <c r="AB22" i="102"/>
  <c r="AX21" i="102"/>
  <c r="AW21" i="102"/>
  <c r="AU21" i="102"/>
  <c r="AT21" i="102"/>
  <c r="AS21" i="102"/>
  <c r="AR21" i="102"/>
  <c r="AQ21" i="102"/>
  <c r="AP21" i="102"/>
  <c r="AO21" i="102"/>
  <c r="AN21" i="102"/>
  <c r="AM21" i="102"/>
  <c r="AL21" i="102"/>
  <c r="AK21" i="102"/>
  <c r="AJ21" i="102"/>
  <c r="AI21" i="102"/>
  <c r="AH21" i="102"/>
  <c r="AG21" i="102"/>
  <c r="AF21" i="102"/>
  <c r="AE21" i="102"/>
  <c r="AD21" i="102"/>
  <c r="AC21" i="102"/>
  <c r="AB21" i="102"/>
  <c r="AX20" i="102"/>
  <c r="AW20" i="102"/>
  <c r="AU20" i="102"/>
  <c r="AT20" i="102"/>
  <c r="AS20" i="102"/>
  <c r="AR20" i="102"/>
  <c r="AQ20" i="102"/>
  <c r="AP20" i="102"/>
  <c r="AO20" i="102"/>
  <c r="AN20" i="102"/>
  <c r="AM20" i="102"/>
  <c r="AL20" i="102"/>
  <c r="AK20" i="102"/>
  <c r="AJ20" i="102"/>
  <c r="AI20" i="102"/>
  <c r="AH20" i="102"/>
  <c r="AG20" i="102"/>
  <c r="AF20" i="102"/>
  <c r="AE20" i="102"/>
  <c r="AD20" i="102"/>
  <c r="AC20" i="102"/>
  <c r="AB20" i="102"/>
  <c r="AX19" i="102"/>
  <c r="AW19" i="102"/>
  <c r="AU19" i="102"/>
  <c r="AT19" i="102"/>
  <c r="AS19" i="102"/>
  <c r="AR19" i="102"/>
  <c r="AQ19" i="102"/>
  <c r="AP19" i="102"/>
  <c r="AO19" i="102"/>
  <c r="AN19" i="102"/>
  <c r="AM19" i="102"/>
  <c r="AL19" i="102"/>
  <c r="AK19" i="102"/>
  <c r="AJ19" i="102"/>
  <c r="AI19" i="102"/>
  <c r="AH19" i="102"/>
  <c r="AG19" i="102"/>
  <c r="AF19" i="102"/>
  <c r="AE19" i="102"/>
  <c r="AD19" i="102"/>
  <c r="AC19" i="102"/>
  <c r="AB19" i="102"/>
  <c r="AX18" i="102"/>
  <c r="AW18" i="102"/>
  <c r="AU18" i="102"/>
  <c r="AT18" i="102"/>
  <c r="AS18" i="102"/>
  <c r="AR18" i="102"/>
  <c r="AQ18" i="102"/>
  <c r="AP18" i="102"/>
  <c r="AO18" i="102"/>
  <c r="AN18" i="102"/>
  <c r="AM18" i="102"/>
  <c r="AL18" i="102"/>
  <c r="AK18" i="102"/>
  <c r="AJ18" i="102"/>
  <c r="AI18" i="102"/>
  <c r="AH18" i="102"/>
  <c r="AG18" i="102"/>
  <c r="AF18" i="102"/>
  <c r="AE18" i="102"/>
  <c r="AD18" i="102"/>
  <c r="AC18" i="102"/>
  <c r="AB18" i="102"/>
  <c r="AX17" i="102"/>
  <c r="AW17" i="102"/>
  <c r="AU17" i="102"/>
  <c r="AT17" i="102"/>
  <c r="AS17" i="102"/>
  <c r="AR17" i="102"/>
  <c r="AQ17" i="102"/>
  <c r="AP17" i="102"/>
  <c r="AO17" i="102"/>
  <c r="AN17" i="102"/>
  <c r="AM17" i="102"/>
  <c r="AL17" i="102"/>
  <c r="AK17" i="102"/>
  <c r="AJ17" i="102"/>
  <c r="AI17" i="102"/>
  <c r="AH17" i="102"/>
  <c r="AG17" i="102"/>
  <c r="AF17" i="102"/>
  <c r="AE17" i="102"/>
  <c r="AD17" i="102"/>
  <c r="AC17" i="102"/>
  <c r="AB17" i="102"/>
  <c r="AX16" i="102"/>
  <c r="AW16" i="102"/>
  <c r="AU16" i="102"/>
  <c r="AT16" i="102"/>
  <c r="AS16" i="102"/>
  <c r="AR16" i="102"/>
  <c r="AQ16" i="102"/>
  <c r="AP16" i="102"/>
  <c r="AO16" i="102"/>
  <c r="AN16" i="102"/>
  <c r="AM16" i="102"/>
  <c r="AL16" i="102"/>
  <c r="AK16" i="102"/>
  <c r="AJ16" i="102"/>
  <c r="AI16" i="102"/>
  <c r="AH16" i="102"/>
  <c r="AG16" i="102"/>
  <c r="AF16" i="102"/>
  <c r="AE16" i="102"/>
  <c r="AD16" i="102"/>
  <c r="AC16" i="102"/>
  <c r="AB16" i="102"/>
  <c r="AX15" i="102"/>
  <c r="AW15" i="102"/>
  <c r="AU15" i="102"/>
  <c r="AT15" i="102"/>
  <c r="AS15" i="102"/>
  <c r="AR15" i="102"/>
  <c r="AQ15" i="102"/>
  <c r="AP15" i="102"/>
  <c r="AO15" i="102"/>
  <c r="AN15" i="102"/>
  <c r="AM15" i="102"/>
  <c r="AL15" i="102"/>
  <c r="AK15" i="102"/>
  <c r="AJ15" i="102"/>
  <c r="AI15" i="102"/>
  <c r="AH15" i="102"/>
  <c r="AG15" i="102"/>
  <c r="AF15" i="102"/>
  <c r="AE15" i="102"/>
  <c r="AD15" i="102"/>
  <c r="AC15" i="102"/>
  <c r="AB15" i="102"/>
  <c r="AX14" i="102"/>
  <c r="AW14" i="102"/>
  <c r="AU14" i="102"/>
  <c r="AT14" i="102"/>
  <c r="AS14" i="102"/>
  <c r="AR14" i="102"/>
  <c r="AQ14" i="102"/>
  <c r="AP14" i="102"/>
  <c r="AO14" i="102"/>
  <c r="AN14" i="102"/>
  <c r="AM14" i="102"/>
  <c r="AL14" i="102"/>
  <c r="AK14" i="102"/>
  <c r="AJ14" i="102"/>
  <c r="AI14" i="102"/>
  <c r="AH14" i="102"/>
  <c r="AG14" i="102"/>
  <c r="AF14" i="102"/>
  <c r="AE14" i="102"/>
  <c r="AD14" i="102"/>
  <c r="AC14" i="102"/>
  <c r="AB14" i="102"/>
  <c r="AX13" i="102"/>
  <c r="AW13" i="102"/>
  <c r="AU13" i="102"/>
  <c r="AT13" i="102"/>
  <c r="AS13" i="102"/>
  <c r="AR13" i="102"/>
  <c r="AQ13" i="102"/>
  <c r="AP13" i="102"/>
  <c r="AO13" i="102"/>
  <c r="AN13" i="102"/>
  <c r="AM13" i="102"/>
  <c r="AL13" i="102"/>
  <c r="AK13" i="102"/>
  <c r="AJ13" i="102"/>
  <c r="AI13" i="102"/>
  <c r="AH13" i="102"/>
  <c r="AG13" i="102"/>
  <c r="AF13" i="102"/>
  <c r="AE13" i="102"/>
  <c r="AD13" i="102"/>
  <c r="AC13" i="102"/>
  <c r="AB13" i="102"/>
  <c r="AX12" i="102"/>
  <c r="AW12" i="102"/>
  <c r="AU12" i="102"/>
  <c r="AT12" i="102"/>
  <c r="AS12" i="102"/>
  <c r="AR12" i="102"/>
  <c r="AQ12" i="102"/>
  <c r="AP12" i="102"/>
  <c r="AO12" i="102"/>
  <c r="AN12" i="102"/>
  <c r="AM12" i="102"/>
  <c r="AL12" i="102"/>
  <c r="AK12" i="102"/>
  <c r="AJ12" i="102"/>
  <c r="AI12" i="102"/>
  <c r="AH12" i="102"/>
  <c r="AG12" i="102"/>
  <c r="AF12" i="102"/>
  <c r="AE12" i="102"/>
  <c r="AD12" i="102"/>
  <c r="AC12" i="102"/>
  <c r="AB12" i="102"/>
  <c r="AX11" i="102"/>
  <c r="AW11" i="102"/>
  <c r="AU11" i="102"/>
  <c r="AT11" i="102"/>
  <c r="AS11" i="102"/>
  <c r="AR11" i="102"/>
  <c r="AQ11" i="102"/>
  <c r="AP11" i="102"/>
  <c r="AO11" i="102"/>
  <c r="AN11" i="102"/>
  <c r="AM11" i="102"/>
  <c r="AL11" i="102"/>
  <c r="AK11" i="102"/>
  <c r="AJ11" i="102"/>
  <c r="AI11" i="102"/>
  <c r="AH11" i="102"/>
  <c r="AG11" i="102"/>
  <c r="AF11" i="102"/>
  <c r="AE11" i="102"/>
  <c r="AD11" i="102"/>
  <c r="AC11" i="102"/>
  <c r="AB11" i="102"/>
  <c r="AX10" i="102"/>
  <c r="AW10" i="102"/>
  <c r="AU10" i="102"/>
  <c r="AT10" i="102"/>
  <c r="AS10" i="102"/>
  <c r="AR10" i="102"/>
  <c r="AQ10" i="102"/>
  <c r="AP10" i="102"/>
  <c r="AO10" i="102"/>
  <c r="AN10" i="102"/>
  <c r="AM10" i="102"/>
  <c r="AL10" i="102"/>
  <c r="AK10" i="102"/>
  <c r="AJ10" i="102"/>
  <c r="AI10" i="102"/>
  <c r="AH10" i="102"/>
  <c r="AG10" i="102"/>
  <c r="AF10" i="102"/>
  <c r="AE10" i="102"/>
  <c r="AD10" i="102"/>
  <c r="AC10" i="102"/>
  <c r="AB10" i="102"/>
  <c r="AX9" i="102"/>
  <c r="AW9" i="102"/>
  <c r="AU9" i="102"/>
  <c r="AT9" i="102"/>
  <c r="AS9" i="102"/>
  <c r="AR9" i="102"/>
  <c r="AQ9" i="102"/>
  <c r="AP9" i="102"/>
  <c r="AO9" i="102"/>
  <c r="AN9" i="102"/>
  <c r="AM9" i="102"/>
  <c r="AL9" i="102"/>
  <c r="AK9" i="102"/>
  <c r="AJ9" i="102"/>
  <c r="AI9" i="102"/>
  <c r="AH9" i="102"/>
  <c r="AG9" i="102"/>
  <c r="AF9" i="102"/>
  <c r="AE9" i="102"/>
  <c r="AD9" i="102"/>
  <c r="AC9" i="102"/>
  <c r="AB9" i="102"/>
  <c r="AX8" i="102"/>
  <c r="AW8" i="102"/>
  <c r="AU8" i="102"/>
  <c r="AT8" i="102"/>
  <c r="AS8" i="102"/>
  <c r="AR8" i="102"/>
  <c r="AQ8" i="102"/>
  <c r="AP8" i="102"/>
  <c r="AO8" i="102"/>
  <c r="AN8" i="102"/>
  <c r="AM8" i="102"/>
  <c r="AL8" i="102"/>
  <c r="AK8" i="102"/>
  <c r="AJ8" i="102"/>
  <c r="AI8" i="102"/>
  <c r="AH8" i="102"/>
  <c r="AG8" i="102"/>
  <c r="AF8" i="102"/>
  <c r="AE8" i="102"/>
  <c r="AD8" i="102"/>
  <c r="AC8" i="102"/>
  <c r="AB8" i="102"/>
  <c r="AX6" i="102"/>
  <c r="AW6" i="102"/>
  <c r="AU6" i="102"/>
  <c r="AT6" i="102"/>
  <c r="AS6" i="102"/>
  <c r="AR6" i="102"/>
  <c r="AQ6" i="102"/>
  <c r="AP6" i="102"/>
  <c r="AO6" i="102"/>
  <c r="AN6" i="102"/>
  <c r="AM6" i="102"/>
  <c r="AL6" i="102"/>
  <c r="AK6" i="102"/>
  <c r="AJ6" i="102"/>
  <c r="AI6" i="102"/>
  <c r="AH6" i="102"/>
  <c r="AG6" i="102"/>
  <c r="AF6" i="102"/>
  <c r="AE6" i="102"/>
  <c r="AD6" i="102"/>
  <c r="AC6" i="102"/>
  <c r="AB6" i="102"/>
  <c r="AX5" i="102"/>
  <c r="AW5" i="102"/>
  <c r="AU5" i="102"/>
  <c r="AT5" i="102"/>
  <c r="AS5" i="102"/>
  <c r="AR5" i="102"/>
  <c r="AQ5" i="102"/>
  <c r="AP5" i="102"/>
  <c r="AO5" i="102"/>
  <c r="AN5" i="102"/>
  <c r="AM5" i="102"/>
  <c r="AL5" i="102"/>
  <c r="AK5" i="102"/>
  <c r="AJ5" i="102"/>
  <c r="AI5" i="102"/>
  <c r="AH5" i="102"/>
  <c r="AG5" i="102"/>
  <c r="AF5" i="102"/>
  <c r="AE5" i="102"/>
  <c r="AD5" i="102"/>
  <c r="AC5" i="102"/>
  <c r="AB5" i="102"/>
  <c r="AX4" i="102"/>
  <c r="AW4" i="102"/>
  <c r="AU4" i="102"/>
  <c r="AT4" i="102"/>
  <c r="AS4" i="102"/>
  <c r="AR4" i="102"/>
  <c r="AQ4" i="102"/>
  <c r="AP4" i="102"/>
  <c r="AO4" i="102"/>
  <c r="AN4" i="102"/>
  <c r="AM4" i="102"/>
  <c r="AL4" i="102"/>
  <c r="AK4" i="102"/>
  <c r="AJ4" i="102"/>
  <c r="AI4" i="102"/>
  <c r="AH4" i="102"/>
  <c r="AG4" i="102"/>
  <c r="AF4" i="102"/>
  <c r="AE4" i="102"/>
  <c r="AD4" i="102"/>
  <c r="AC4" i="102"/>
  <c r="AB4" i="102"/>
  <c r="AX3" i="102"/>
  <c r="AW3" i="102"/>
  <c r="AU3" i="102"/>
  <c r="AT3" i="102"/>
  <c r="AS3" i="102"/>
  <c r="AR3" i="102"/>
  <c r="AQ3" i="102"/>
  <c r="AP3" i="102"/>
  <c r="AO3" i="102"/>
  <c r="AN3" i="102"/>
  <c r="AM3" i="102"/>
  <c r="AL3" i="102"/>
  <c r="AK3" i="102"/>
  <c r="AJ3" i="102"/>
  <c r="AI3" i="102"/>
  <c r="AH3" i="102"/>
  <c r="AG3" i="102"/>
  <c r="AF3" i="102"/>
  <c r="AE3" i="102"/>
  <c r="AD3" i="102"/>
  <c r="AC3" i="102"/>
  <c r="AB3" i="102"/>
  <c r="B5" i="102" l="1"/>
  <c r="K17" i="25" s="1"/>
  <c r="C34" i="102"/>
  <c r="AB21" i="25" s="1"/>
  <c r="C21" i="102"/>
  <c r="AB29" i="25" s="1"/>
  <c r="C33" i="102"/>
  <c r="AB32" i="25" s="1"/>
  <c r="C8" i="102"/>
  <c r="AB13" i="25" s="1"/>
  <c r="C13" i="102"/>
  <c r="AB15" i="25" s="1"/>
  <c r="C22" i="102"/>
  <c r="AB4" i="25" s="1"/>
  <c r="C32" i="102"/>
  <c r="AB30" i="25" s="1"/>
  <c r="C17" i="102"/>
  <c r="AB34" i="25" s="1"/>
  <c r="B29" i="102"/>
  <c r="K20" i="25" s="1"/>
  <c r="C5" i="102"/>
  <c r="AB17" i="25" s="1"/>
  <c r="C11" i="102"/>
  <c r="AB22" i="25" s="1"/>
  <c r="C16" i="102"/>
  <c r="AB5" i="25" s="1"/>
  <c r="B30" i="102"/>
  <c r="K31" i="25" s="1"/>
  <c r="C26" i="102"/>
  <c r="AB14" i="25" s="1"/>
  <c r="C3" i="102"/>
  <c r="AB25" i="25" s="1"/>
  <c r="C4" i="102"/>
  <c r="AB18" i="25" s="1"/>
  <c r="C10" i="102"/>
  <c r="AB10" i="25" s="1"/>
  <c r="C15" i="102"/>
  <c r="AB8" i="25" s="1"/>
  <c r="C20" i="102"/>
  <c r="AB12" i="25" s="1"/>
  <c r="C25" i="102"/>
  <c r="AB26" i="25" s="1"/>
  <c r="C23" i="102"/>
  <c r="AB24" i="25" s="1"/>
  <c r="B24" i="102"/>
  <c r="K28" i="25" s="1"/>
  <c r="C28" i="102"/>
  <c r="AB27" i="25" s="1"/>
  <c r="B32" i="102"/>
  <c r="K30" i="25" s="1"/>
  <c r="C35" i="102"/>
  <c r="AB35" i="25" s="1"/>
  <c r="C6" i="102"/>
  <c r="AB3" i="25" s="1"/>
  <c r="C12" i="102"/>
  <c r="AB19" i="25" s="1"/>
  <c r="C14" i="102"/>
  <c r="AB9" i="25" s="1"/>
  <c r="B15" i="102"/>
  <c r="K8" i="25" s="1"/>
  <c r="C19" i="102"/>
  <c r="AB33" i="25" s="1"/>
  <c r="C24" i="102"/>
  <c r="AB28" i="25" s="1"/>
  <c r="C29" i="102"/>
  <c r="AB20" i="25" s="1"/>
  <c r="C31" i="102"/>
  <c r="AB16" i="25" s="1"/>
  <c r="C36" i="102"/>
  <c r="AB11" i="25" s="1"/>
  <c r="B12" i="102"/>
  <c r="K19" i="25" s="1"/>
  <c r="B21" i="102"/>
  <c r="K29" i="25" s="1"/>
  <c r="B37" i="102"/>
  <c r="K38" i="25" s="1"/>
  <c r="C37" i="102"/>
  <c r="AB38" i="25" s="1"/>
  <c r="B9" i="102"/>
  <c r="K6" i="25" s="1"/>
  <c r="C9" i="102"/>
  <c r="AB6" i="25" s="1"/>
  <c r="B18" i="102"/>
  <c r="K7" i="25" s="1"/>
  <c r="C18" i="102"/>
  <c r="AB7" i="25" s="1"/>
  <c r="C27" i="102"/>
  <c r="AB36" i="25" s="1"/>
  <c r="C30" i="102"/>
  <c r="AB31" i="25" s="1"/>
  <c r="B36" i="102"/>
  <c r="K11" i="25" s="1"/>
  <c r="B4" i="102"/>
  <c r="K18" i="25" s="1"/>
  <c r="B8" i="102"/>
  <c r="K13" i="25" s="1"/>
  <c r="B11" i="102"/>
  <c r="K22" i="25" s="1"/>
  <c r="B14" i="102"/>
  <c r="K9" i="25" s="1"/>
  <c r="B17" i="102"/>
  <c r="K34" i="25" s="1"/>
  <c r="B20" i="102"/>
  <c r="K12" i="25" s="1"/>
  <c r="B23" i="102"/>
  <c r="K24" i="25" s="1"/>
  <c r="B26" i="102"/>
  <c r="K14" i="25" s="1"/>
  <c r="B28" i="102"/>
  <c r="K27" i="25" s="1"/>
  <c r="B31" i="102"/>
  <c r="K16" i="25" s="1"/>
  <c r="B33" i="102"/>
  <c r="K32" i="25" s="1"/>
  <c r="B34" i="102"/>
  <c r="K21" i="25" s="1"/>
  <c r="B3" i="102"/>
  <c r="K25" i="25" s="1"/>
  <c r="B6" i="102"/>
  <c r="K3" i="25" s="1"/>
  <c r="B10" i="102"/>
  <c r="K10" i="25" s="1"/>
  <c r="B13" i="102"/>
  <c r="K15" i="25" s="1"/>
  <c r="B16" i="102"/>
  <c r="K5" i="25" s="1"/>
  <c r="B19" i="102"/>
  <c r="K33" i="25" s="1"/>
  <c r="B22" i="102"/>
  <c r="K4" i="25" s="1"/>
  <c r="B25" i="102"/>
  <c r="K26" i="25" s="1"/>
  <c r="B27" i="102"/>
  <c r="K36" i="25" s="1"/>
  <c r="B35" i="102"/>
  <c r="K35" i="25" s="1"/>
  <c r="AX37" i="101"/>
  <c r="AW37" i="101"/>
  <c r="AU37" i="101"/>
  <c r="AT37" i="101"/>
  <c r="AS37" i="101"/>
  <c r="AR37" i="101"/>
  <c r="AQ37" i="101"/>
  <c r="AP37" i="101"/>
  <c r="AO37" i="101"/>
  <c r="AN37" i="101"/>
  <c r="AM37" i="101"/>
  <c r="AK37" i="101"/>
  <c r="AJ37" i="101"/>
  <c r="AI37" i="101"/>
  <c r="AH37" i="101"/>
  <c r="AG37" i="101"/>
  <c r="AF37" i="101"/>
  <c r="AE37" i="101"/>
  <c r="AD37" i="101"/>
  <c r="AC37" i="101"/>
  <c r="AB37" i="101"/>
  <c r="AX36" i="101"/>
  <c r="AW36" i="101"/>
  <c r="AU36" i="101"/>
  <c r="AT36" i="101"/>
  <c r="AS36" i="101"/>
  <c r="AR36" i="101"/>
  <c r="AQ36" i="101"/>
  <c r="AP36" i="101"/>
  <c r="AO36" i="101"/>
  <c r="AN36" i="101"/>
  <c r="AM36" i="101"/>
  <c r="AL36" i="101"/>
  <c r="AK36" i="101"/>
  <c r="AJ36" i="101"/>
  <c r="AI36" i="101"/>
  <c r="AH36" i="101"/>
  <c r="AG36" i="101"/>
  <c r="AF36" i="101"/>
  <c r="AE36" i="101"/>
  <c r="AD36" i="101"/>
  <c r="AC36" i="101"/>
  <c r="AB36" i="101"/>
  <c r="AX35" i="101"/>
  <c r="AW35" i="101"/>
  <c r="AU35" i="101"/>
  <c r="AT35" i="101"/>
  <c r="AS35" i="101"/>
  <c r="AR35" i="101"/>
  <c r="AQ35" i="101"/>
  <c r="AP35" i="101"/>
  <c r="AO35" i="101"/>
  <c r="AN35" i="101"/>
  <c r="AM35" i="101"/>
  <c r="AL35" i="101"/>
  <c r="AK35" i="101"/>
  <c r="AJ35" i="101"/>
  <c r="AI35" i="101"/>
  <c r="AH35" i="101"/>
  <c r="AG35" i="101"/>
  <c r="AF35" i="101"/>
  <c r="AE35" i="101"/>
  <c r="AD35" i="101"/>
  <c r="AC35" i="101"/>
  <c r="AB35" i="101"/>
  <c r="AX34" i="101"/>
  <c r="AW34" i="101"/>
  <c r="AU34" i="101"/>
  <c r="AT34" i="101"/>
  <c r="AS34" i="101"/>
  <c r="AR34" i="101"/>
  <c r="AQ34" i="101"/>
  <c r="AP34" i="101"/>
  <c r="AO34" i="101"/>
  <c r="AN34" i="101"/>
  <c r="AM34" i="101"/>
  <c r="AL34" i="101"/>
  <c r="AK34" i="101"/>
  <c r="AJ34" i="101"/>
  <c r="AI34" i="101"/>
  <c r="AH34" i="101"/>
  <c r="AG34" i="101"/>
  <c r="AF34" i="101"/>
  <c r="AE34" i="101"/>
  <c r="AD34" i="101"/>
  <c r="AC34" i="101"/>
  <c r="AB34" i="101"/>
  <c r="AX33" i="101"/>
  <c r="AW33" i="101"/>
  <c r="AU33" i="101"/>
  <c r="AT33" i="101"/>
  <c r="AS33" i="101"/>
  <c r="AR33" i="101"/>
  <c r="AQ33" i="101"/>
  <c r="AP33" i="101"/>
  <c r="AO33" i="101"/>
  <c r="AN33" i="101"/>
  <c r="AM33" i="101"/>
  <c r="AL33" i="101"/>
  <c r="AK33" i="101"/>
  <c r="AJ33" i="101"/>
  <c r="AI33" i="101"/>
  <c r="AH33" i="101"/>
  <c r="AG33" i="101"/>
  <c r="AF33" i="101"/>
  <c r="AE33" i="101"/>
  <c r="AD33" i="101"/>
  <c r="AC33" i="101"/>
  <c r="AB33" i="101"/>
  <c r="AX32" i="101"/>
  <c r="AW32" i="101"/>
  <c r="AU32" i="101"/>
  <c r="AT32" i="101"/>
  <c r="AS32" i="101"/>
  <c r="AR32" i="101"/>
  <c r="AQ32" i="101"/>
  <c r="AP32" i="101"/>
  <c r="AO32" i="101"/>
  <c r="AN32" i="101"/>
  <c r="AM32" i="101"/>
  <c r="AL32" i="101"/>
  <c r="AK32" i="101"/>
  <c r="AJ32" i="101"/>
  <c r="AI32" i="101"/>
  <c r="AH32" i="101"/>
  <c r="AG32" i="101"/>
  <c r="AF32" i="101"/>
  <c r="AE32" i="101"/>
  <c r="AD32" i="101"/>
  <c r="AC32" i="101"/>
  <c r="AB32" i="101"/>
  <c r="AX31" i="101"/>
  <c r="AW31" i="101"/>
  <c r="AU31" i="101"/>
  <c r="AT31" i="101"/>
  <c r="AS31" i="101"/>
  <c r="AR31" i="101"/>
  <c r="AQ31" i="101"/>
  <c r="AP31" i="101"/>
  <c r="AO31" i="101"/>
  <c r="AN31" i="101"/>
  <c r="AM31" i="101"/>
  <c r="AL31" i="101"/>
  <c r="AK31" i="101"/>
  <c r="AJ31" i="101"/>
  <c r="AI31" i="101"/>
  <c r="AH31" i="101"/>
  <c r="AG31" i="101"/>
  <c r="AF31" i="101"/>
  <c r="AE31" i="101"/>
  <c r="AD31" i="101"/>
  <c r="AC31" i="101"/>
  <c r="AB31" i="101"/>
  <c r="AX30" i="101"/>
  <c r="AW30" i="101"/>
  <c r="AU30" i="101"/>
  <c r="AT30" i="101"/>
  <c r="AS30" i="101"/>
  <c r="AR30" i="101"/>
  <c r="AQ30" i="101"/>
  <c r="AP30" i="101"/>
  <c r="AO30" i="101"/>
  <c r="AN30" i="101"/>
  <c r="AM30" i="101"/>
  <c r="AL30" i="101"/>
  <c r="AK30" i="101"/>
  <c r="AJ30" i="101"/>
  <c r="AI30" i="101"/>
  <c r="AH30" i="101"/>
  <c r="AG30" i="101"/>
  <c r="AF30" i="101"/>
  <c r="AE30" i="101"/>
  <c r="AD30" i="101"/>
  <c r="AC30" i="101"/>
  <c r="AB30" i="101"/>
  <c r="AX29" i="101"/>
  <c r="AW29" i="101"/>
  <c r="AU29" i="101"/>
  <c r="AT29" i="101"/>
  <c r="AS29" i="101"/>
  <c r="AR29" i="101"/>
  <c r="AQ29" i="101"/>
  <c r="AP29" i="101"/>
  <c r="AO29" i="101"/>
  <c r="AN29" i="101"/>
  <c r="AM29" i="101"/>
  <c r="AL29" i="101"/>
  <c r="AK29" i="101"/>
  <c r="AJ29" i="101"/>
  <c r="AI29" i="101"/>
  <c r="AH29" i="101"/>
  <c r="AG29" i="101"/>
  <c r="AF29" i="101"/>
  <c r="AE29" i="101"/>
  <c r="AD29" i="101"/>
  <c r="AC29" i="101"/>
  <c r="AB29" i="101"/>
  <c r="AX28" i="101"/>
  <c r="AW28" i="101"/>
  <c r="AU28" i="101"/>
  <c r="AT28" i="101"/>
  <c r="AS28" i="101"/>
  <c r="AR28" i="101"/>
  <c r="AQ28" i="101"/>
  <c r="AP28" i="101"/>
  <c r="AO28" i="101"/>
  <c r="AN28" i="101"/>
  <c r="AM28" i="101"/>
  <c r="AL28" i="101"/>
  <c r="AK28" i="101"/>
  <c r="AJ28" i="101"/>
  <c r="AI28" i="101"/>
  <c r="AH28" i="101"/>
  <c r="AG28" i="101"/>
  <c r="AF28" i="101"/>
  <c r="AE28" i="101"/>
  <c r="AD28" i="101"/>
  <c r="AC28" i="101"/>
  <c r="AB28" i="101"/>
  <c r="AX27" i="101"/>
  <c r="AW27" i="101"/>
  <c r="AU27" i="101"/>
  <c r="AT27" i="101"/>
  <c r="AS27" i="101"/>
  <c r="AR27" i="101"/>
  <c r="AQ27" i="101"/>
  <c r="AP27" i="101"/>
  <c r="AO27" i="101"/>
  <c r="AN27" i="101"/>
  <c r="AM27" i="101"/>
  <c r="AL27" i="101"/>
  <c r="AK27" i="101"/>
  <c r="AJ27" i="101"/>
  <c r="AI27" i="101"/>
  <c r="AH27" i="101"/>
  <c r="AG27" i="101"/>
  <c r="AF27" i="101"/>
  <c r="AE27" i="101"/>
  <c r="AD27" i="101"/>
  <c r="AC27" i="101"/>
  <c r="AB27" i="101"/>
  <c r="AX26" i="101"/>
  <c r="AW26" i="101"/>
  <c r="AU26" i="101"/>
  <c r="AT26" i="101"/>
  <c r="AS26" i="101"/>
  <c r="AR26" i="101"/>
  <c r="AQ26" i="101"/>
  <c r="AP26" i="101"/>
  <c r="AO26" i="101"/>
  <c r="AN26" i="101"/>
  <c r="AM26" i="101"/>
  <c r="AL26" i="101"/>
  <c r="AK26" i="101"/>
  <c r="AJ26" i="101"/>
  <c r="AI26" i="101"/>
  <c r="AH26" i="101"/>
  <c r="AG26" i="101"/>
  <c r="AF26" i="101"/>
  <c r="AE26" i="101"/>
  <c r="AD26" i="101"/>
  <c r="AC26" i="101"/>
  <c r="AB26" i="101"/>
  <c r="AX25" i="101"/>
  <c r="AW25" i="101"/>
  <c r="AU25" i="101"/>
  <c r="AT25" i="101"/>
  <c r="AS25" i="101"/>
  <c r="AR25" i="101"/>
  <c r="AQ25" i="101"/>
  <c r="AP25" i="101"/>
  <c r="AO25" i="101"/>
  <c r="AN25" i="101"/>
  <c r="AM25" i="101"/>
  <c r="AL25" i="101"/>
  <c r="AK25" i="101"/>
  <c r="AJ25" i="101"/>
  <c r="AI25" i="101"/>
  <c r="AH25" i="101"/>
  <c r="AG25" i="101"/>
  <c r="AF25" i="101"/>
  <c r="AE25" i="101"/>
  <c r="AD25" i="101"/>
  <c r="AC25" i="101"/>
  <c r="AB25" i="101"/>
  <c r="AX24" i="101"/>
  <c r="AW24" i="101"/>
  <c r="AU24" i="101"/>
  <c r="AT24" i="101"/>
  <c r="AS24" i="101"/>
  <c r="AR24" i="101"/>
  <c r="AQ24" i="101"/>
  <c r="AP24" i="101"/>
  <c r="AO24" i="101"/>
  <c r="AN24" i="101"/>
  <c r="AM24" i="101"/>
  <c r="AL24" i="101"/>
  <c r="AK24" i="101"/>
  <c r="AJ24" i="101"/>
  <c r="AI24" i="101"/>
  <c r="AH24" i="101"/>
  <c r="AG24" i="101"/>
  <c r="AF24" i="101"/>
  <c r="AE24" i="101"/>
  <c r="AD24" i="101"/>
  <c r="AC24" i="101"/>
  <c r="AB24" i="101"/>
  <c r="AX23" i="101"/>
  <c r="AW23" i="101"/>
  <c r="AU23" i="101"/>
  <c r="AT23" i="101"/>
  <c r="AS23" i="101"/>
  <c r="AR23" i="101"/>
  <c r="AQ23" i="101"/>
  <c r="AP23" i="101"/>
  <c r="AO23" i="101"/>
  <c r="AN23" i="101"/>
  <c r="AM23" i="101"/>
  <c r="AL23" i="101"/>
  <c r="AK23" i="101"/>
  <c r="AJ23" i="101"/>
  <c r="AI23" i="101"/>
  <c r="AH23" i="101"/>
  <c r="AG23" i="101"/>
  <c r="AF23" i="101"/>
  <c r="AE23" i="101"/>
  <c r="AD23" i="101"/>
  <c r="AC23" i="101"/>
  <c r="AB23" i="101"/>
  <c r="AX22" i="101"/>
  <c r="AW22" i="101"/>
  <c r="AU22" i="101"/>
  <c r="AT22" i="101"/>
  <c r="AS22" i="101"/>
  <c r="AR22" i="101"/>
  <c r="AQ22" i="101"/>
  <c r="AP22" i="101"/>
  <c r="AO22" i="101"/>
  <c r="AN22" i="101"/>
  <c r="AM22" i="101"/>
  <c r="AL22" i="101"/>
  <c r="AK22" i="101"/>
  <c r="AJ22" i="101"/>
  <c r="AI22" i="101"/>
  <c r="AH22" i="101"/>
  <c r="AG22" i="101"/>
  <c r="AF22" i="101"/>
  <c r="AE22" i="101"/>
  <c r="AD22" i="101"/>
  <c r="AC22" i="101"/>
  <c r="AB22" i="101"/>
  <c r="AX21" i="101"/>
  <c r="AW21" i="101"/>
  <c r="AU21" i="101"/>
  <c r="AT21" i="101"/>
  <c r="AS21" i="101"/>
  <c r="AR21" i="101"/>
  <c r="AQ21" i="101"/>
  <c r="AP21" i="101"/>
  <c r="AO21" i="101"/>
  <c r="AN21" i="101"/>
  <c r="AM21" i="101"/>
  <c r="AL21" i="101"/>
  <c r="AK21" i="101"/>
  <c r="AJ21" i="101"/>
  <c r="AI21" i="101"/>
  <c r="AH21" i="101"/>
  <c r="AG21" i="101"/>
  <c r="AF21" i="101"/>
  <c r="AE21" i="101"/>
  <c r="AD21" i="101"/>
  <c r="AC21" i="101"/>
  <c r="AB21" i="101"/>
  <c r="AX20" i="101"/>
  <c r="AW20" i="101"/>
  <c r="AU20" i="101"/>
  <c r="AT20" i="101"/>
  <c r="AS20" i="101"/>
  <c r="AR20" i="101"/>
  <c r="AQ20" i="101"/>
  <c r="AP20" i="101"/>
  <c r="AO20" i="101"/>
  <c r="AN20" i="101"/>
  <c r="AM20" i="101"/>
  <c r="AL20" i="101"/>
  <c r="AK20" i="101"/>
  <c r="AJ20" i="101"/>
  <c r="AI20" i="101"/>
  <c r="AH20" i="101"/>
  <c r="AG20" i="101"/>
  <c r="AF20" i="101"/>
  <c r="AE20" i="101"/>
  <c r="AD20" i="101"/>
  <c r="AC20" i="101"/>
  <c r="AB20" i="101"/>
  <c r="AX19" i="101"/>
  <c r="AW19" i="101"/>
  <c r="AU19" i="101"/>
  <c r="AT19" i="101"/>
  <c r="AS19" i="101"/>
  <c r="AR19" i="101"/>
  <c r="AQ19" i="101"/>
  <c r="AP19" i="101"/>
  <c r="AO19" i="101"/>
  <c r="AN19" i="101"/>
  <c r="AM19" i="101"/>
  <c r="AL19" i="101"/>
  <c r="AK19" i="101"/>
  <c r="AJ19" i="101"/>
  <c r="AI19" i="101"/>
  <c r="AH19" i="101"/>
  <c r="AG19" i="101"/>
  <c r="AF19" i="101"/>
  <c r="AE19" i="101"/>
  <c r="AD19" i="101"/>
  <c r="AC19" i="101"/>
  <c r="AB19" i="101"/>
  <c r="AX18" i="101"/>
  <c r="AW18" i="101"/>
  <c r="AU18" i="101"/>
  <c r="AT18" i="101"/>
  <c r="AS18" i="101"/>
  <c r="AR18" i="101"/>
  <c r="AQ18" i="101"/>
  <c r="AP18" i="101"/>
  <c r="AO18" i="101"/>
  <c r="AN18" i="101"/>
  <c r="AM18" i="101"/>
  <c r="AL18" i="101"/>
  <c r="AK18" i="101"/>
  <c r="AJ18" i="101"/>
  <c r="AI18" i="101"/>
  <c r="AH18" i="101"/>
  <c r="AG18" i="101"/>
  <c r="AF18" i="101"/>
  <c r="AE18" i="101"/>
  <c r="AD18" i="101"/>
  <c r="AC18" i="101"/>
  <c r="AB18" i="101"/>
  <c r="AX17" i="101"/>
  <c r="AW17" i="101"/>
  <c r="AU17" i="101"/>
  <c r="AT17" i="101"/>
  <c r="AS17" i="101"/>
  <c r="AR17" i="101"/>
  <c r="AQ17" i="101"/>
  <c r="AP17" i="101"/>
  <c r="AO17" i="101"/>
  <c r="AN17" i="101"/>
  <c r="AM17" i="101"/>
  <c r="AL17" i="101"/>
  <c r="AK17" i="101"/>
  <c r="AJ17" i="101"/>
  <c r="AI17" i="101"/>
  <c r="AH17" i="101"/>
  <c r="AG17" i="101"/>
  <c r="AF17" i="101"/>
  <c r="AE17" i="101"/>
  <c r="AD17" i="101"/>
  <c r="AC17" i="101"/>
  <c r="AB17" i="101"/>
  <c r="AX16" i="101"/>
  <c r="AW16" i="101"/>
  <c r="AU16" i="101"/>
  <c r="AT16" i="101"/>
  <c r="AS16" i="101"/>
  <c r="AR16" i="101"/>
  <c r="AQ16" i="101"/>
  <c r="AP16" i="101"/>
  <c r="AO16" i="101"/>
  <c r="AN16" i="101"/>
  <c r="AM16" i="101"/>
  <c r="AL16" i="101"/>
  <c r="AK16" i="101"/>
  <c r="AJ16" i="101"/>
  <c r="AI16" i="101"/>
  <c r="AH16" i="101"/>
  <c r="AG16" i="101"/>
  <c r="AF16" i="101"/>
  <c r="AE16" i="101"/>
  <c r="AD16" i="101"/>
  <c r="AC16" i="101"/>
  <c r="AB16" i="101"/>
  <c r="AX15" i="101"/>
  <c r="AW15" i="101"/>
  <c r="AU15" i="101"/>
  <c r="AT15" i="101"/>
  <c r="AS15" i="101"/>
  <c r="AR15" i="101"/>
  <c r="AQ15" i="101"/>
  <c r="AP15" i="101"/>
  <c r="AO15" i="101"/>
  <c r="AN15" i="101"/>
  <c r="AM15" i="101"/>
  <c r="AL15" i="101"/>
  <c r="AK15" i="101"/>
  <c r="AJ15" i="101"/>
  <c r="AI15" i="101"/>
  <c r="AH15" i="101"/>
  <c r="AG15" i="101"/>
  <c r="AF15" i="101"/>
  <c r="AE15" i="101"/>
  <c r="AD15" i="101"/>
  <c r="AC15" i="101"/>
  <c r="AB15" i="101"/>
  <c r="AX14" i="101"/>
  <c r="AW14" i="101"/>
  <c r="AU14" i="101"/>
  <c r="AT14" i="101"/>
  <c r="AS14" i="101"/>
  <c r="AR14" i="101"/>
  <c r="AQ14" i="101"/>
  <c r="AP14" i="101"/>
  <c r="AO14" i="101"/>
  <c r="AN14" i="101"/>
  <c r="AM14" i="101"/>
  <c r="AL14" i="101"/>
  <c r="AK14" i="101"/>
  <c r="AJ14" i="101"/>
  <c r="AI14" i="101"/>
  <c r="AH14" i="101"/>
  <c r="AG14" i="101"/>
  <c r="AF14" i="101"/>
  <c r="AE14" i="101"/>
  <c r="AD14" i="101"/>
  <c r="AC14" i="101"/>
  <c r="AB14" i="101"/>
  <c r="AX13" i="101"/>
  <c r="AW13" i="101"/>
  <c r="AU13" i="101"/>
  <c r="AT13" i="101"/>
  <c r="AS13" i="101"/>
  <c r="AR13" i="101"/>
  <c r="AQ13" i="101"/>
  <c r="AP13" i="101"/>
  <c r="AO13" i="101"/>
  <c r="AN13" i="101"/>
  <c r="AM13" i="101"/>
  <c r="AL13" i="101"/>
  <c r="AK13" i="101"/>
  <c r="AJ13" i="101"/>
  <c r="AI13" i="101"/>
  <c r="AH13" i="101"/>
  <c r="AG13" i="101"/>
  <c r="AF13" i="101"/>
  <c r="AE13" i="101"/>
  <c r="AD13" i="101"/>
  <c r="AC13" i="101"/>
  <c r="AB13" i="101"/>
  <c r="AX12" i="101"/>
  <c r="AW12" i="101"/>
  <c r="AU12" i="101"/>
  <c r="AT12" i="101"/>
  <c r="AS12" i="101"/>
  <c r="AR12" i="101"/>
  <c r="AQ12" i="101"/>
  <c r="AP12" i="101"/>
  <c r="AO12" i="101"/>
  <c r="AN12" i="101"/>
  <c r="AM12" i="101"/>
  <c r="AL12" i="101"/>
  <c r="AK12" i="101"/>
  <c r="AJ12" i="101"/>
  <c r="AI12" i="101"/>
  <c r="AH12" i="101"/>
  <c r="AG12" i="101"/>
  <c r="AF12" i="101"/>
  <c r="AE12" i="101"/>
  <c r="AD12" i="101"/>
  <c r="AC12" i="101"/>
  <c r="AB12" i="101"/>
  <c r="AX11" i="101"/>
  <c r="AW11" i="101"/>
  <c r="AU11" i="101"/>
  <c r="AT11" i="101"/>
  <c r="AS11" i="101"/>
  <c r="AR11" i="101"/>
  <c r="AQ11" i="101"/>
  <c r="AP11" i="101"/>
  <c r="AO11" i="101"/>
  <c r="AN11" i="101"/>
  <c r="AM11" i="101"/>
  <c r="AL11" i="101"/>
  <c r="AK11" i="101"/>
  <c r="AJ11" i="101"/>
  <c r="AI11" i="101"/>
  <c r="AH11" i="101"/>
  <c r="AG11" i="101"/>
  <c r="AF11" i="101"/>
  <c r="AE11" i="101"/>
  <c r="AD11" i="101"/>
  <c r="AC11" i="101"/>
  <c r="AB11" i="101"/>
  <c r="AX10" i="101"/>
  <c r="AW10" i="101"/>
  <c r="AU10" i="101"/>
  <c r="AT10" i="101"/>
  <c r="AS10" i="101"/>
  <c r="AR10" i="101"/>
  <c r="AQ10" i="101"/>
  <c r="AP10" i="101"/>
  <c r="AO10" i="101"/>
  <c r="AN10" i="101"/>
  <c r="AM10" i="101"/>
  <c r="AL10" i="101"/>
  <c r="AK10" i="101"/>
  <c r="AJ10" i="101"/>
  <c r="AI10" i="101"/>
  <c r="AH10" i="101"/>
  <c r="AG10" i="101"/>
  <c r="AF10" i="101"/>
  <c r="AE10" i="101"/>
  <c r="AD10" i="101"/>
  <c r="AC10" i="101"/>
  <c r="AB10" i="101"/>
  <c r="AX9" i="101"/>
  <c r="AW9" i="101"/>
  <c r="AU9" i="101"/>
  <c r="AT9" i="101"/>
  <c r="AS9" i="101"/>
  <c r="AR9" i="101"/>
  <c r="AQ9" i="101"/>
  <c r="AP9" i="101"/>
  <c r="AO9" i="101"/>
  <c r="AN9" i="101"/>
  <c r="AM9" i="101"/>
  <c r="AL9" i="101"/>
  <c r="AK9" i="101"/>
  <c r="AJ9" i="101"/>
  <c r="AI9" i="101"/>
  <c r="AH9" i="101"/>
  <c r="AG9" i="101"/>
  <c r="AF9" i="101"/>
  <c r="AE9" i="101"/>
  <c r="AD9" i="101"/>
  <c r="AC9" i="101"/>
  <c r="AB9" i="101"/>
  <c r="AX8" i="101"/>
  <c r="AW8" i="101"/>
  <c r="AU8" i="101"/>
  <c r="AT8" i="101"/>
  <c r="AS8" i="101"/>
  <c r="AR8" i="101"/>
  <c r="AQ8" i="101"/>
  <c r="AP8" i="101"/>
  <c r="AO8" i="101"/>
  <c r="AN8" i="101"/>
  <c r="AM8" i="101"/>
  <c r="AL8" i="101"/>
  <c r="AK8" i="101"/>
  <c r="AJ8" i="101"/>
  <c r="AI8" i="101"/>
  <c r="AH8" i="101"/>
  <c r="AG8" i="101"/>
  <c r="AF8" i="101"/>
  <c r="AE8" i="101"/>
  <c r="AD8" i="101"/>
  <c r="AC8" i="101"/>
  <c r="AB8" i="101"/>
  <c r="AX6" i="101"/>
  <c r="AW6" i="101"/>
  <c r="AU6" i="101"/>
  <c r="AT6" i="101"/>
  <c r="AS6" i="101"/>
  <c r="AR6" i="101"/>
  <c r="AQ6" i="101"/>
  <c r="AP6" i="101"/>
  <c r="AO6" i="101"/>
  <c r="AN6" i="101"/>
  <c r="AM6" i="101"/>
  <c r="AL6" i="101"/>
  <c r="AK6" i="101"/>
  <c r="AJ6" i="101"/>
  <c r="AI6" i="101"/>
  <c r="AH6" i="101"/>
  <c r="AG6" i="101"/>
  <c r="AF6" i="101"/>
  <c r="AE6" i="101"/>
  <c r="AD6" i="101"/>
  <c r="AC6" i="101"/>
  <c r="AB6" i="101"/>
  <c r="AX5" i="101"/>
  <c r="AW5" i="101"/>
  <c r="AU5" i="101"/>
  <c r="AT5" i="101"/>
  <c r="AS5" i="101"/>
  <c r="AR5" i="101"/>
  <c r="AQ5" i="101"/>
  <c r="AP5" i="101"/>
  <c r="AO5" i="101"/>
  <c r="AN5" i="101"/>
  <c r="AM5" i="101"/>
  <c r="AL5" i="101"/>
  <c r="AK5" i="101"/>
  <c r="AJ5" i="101"/>
  <c r="AI5" i="101"/>
  <c r="AH5" i="101"/>
  <c r="AG5" i="101"/>
  <c r="AF5" i="101"/>
  <c r="AE5" i="101"/>
  <c r="AD5" i="101"/>
  <c r="AC5" i="101"/>
  <c r="AB5" i="101"/>
  <c r="AX4" i="101"/>
  <c r="AW4" i="101"/>
  <c r="AU4" i="101"/>
  <c r="AT4" i="101"/>
  <c r="AS4" i="101"/>
  <c r="AR4" i="101"/>
  <c r="AQ4" i="101"/>
  <c r="AP4" i="101"/>
  <c r="AO4" i="101"/>
  <c r="AN4" i="101"/>
  <c r="AM4" i="101"/>
  <c r="AL4" i="101"/>
  <c r="AK4" i="101"/>
  <c r="AJ4" i="101"/>
  <c r="AI4" i="101"/>
  <c r="AH4" i="101"/>
  <c r="AG4" i="101"/>
  <c r="AF4" i="101"/>
  <c r="AE4" i="101"/>
  <c r="AD4" i="101"/>
  <c r="AC4" i="101"/>
  <c r="AB4" i="101"/>
  <c r="AX3" i="101"/>
  <c r="AW3" i="101"/>
  <c r="AU3" i="101"/>
  <c r="AT3" i="101"/>
  <c r="AS3" i="101"/>
  <c r="AR3" i="101"/>
  <c r="AQ3" i="101"/>
  <c r="AP3" i="101"/>
  <c r="AO3" i="101"/>
  <c r="AN3" i="101"/>
  <c r="AM3" i="101"/>
  <c r="AL3" i="101"/>
  <c r="AK3" i="101"/>
  <c r="AJ3" i="101"/>
  <c r="AI3" i="101"/>
  <c r="AH3" i="101"/>
  <c r="AG3" i="101"/>
  <c r="AF3" i="101"/>
  <c r="AE3" i="101"/>
  <c r="AD3" i="101"/>
  <c r="AC3" i="101"/>
  <c r="AB3" i="101"/>
  <c r="AQ4" i="100"/>
  <c r="AR4" i="100"/>
  <c r="AQ5" i="100"/>
  <c r="AR5" i="100"/>
  <c r="AQ6" i="100"/>
  <c r="AR6" i="100"/>
  <c r="AQ7" i="100"/>
  <c r="AR7" i="100"/>
  <c r="AQ8" i="100"/>
  <c r="AR8" i="100"/>
  <c r="AQ9" i="100"/>
  <c r="AR9" i="100"/>
  <c r="AQ10" i="100"/>
  <c r="AR10" i="100"/>
  <c r="AQ11" i="100"/>
  <c r="AR11" i="100"/>
  <c r="AQ12" i="100"/>
  <c r="AR12" i="100"/>
  <c r="AQ13" i="100"/>
  <c r="AR13" i="100"/>
  <c r="AQ14" i="100"/>
  <c r="AR14" i="100"/>
  <c r="AQ15" i="100"/>
  <c r="AR15" i="100"/>
  <c r="AQ16" i="100"/>
  <c r="AR16" i="100"/>
  <c r="AQ17" i="100"/>
  <c r="AR17" i="100"/>
  <c r="AQ18" i="100"/>
  <c r="AR18" i="100"/>
  <c r="AQ19" i="100"/>
  <c r="AR19" i="100"/>
  <c r="AQ20" i="100"/>
  <c r="AR20" i="100"/>
  <c r="AQ21" i="100"/>
  <c r="AR21" i="100"/>
  <c r="AQ22" i="100"/>
  <c r="AR22" i="100"/>
  <c r="AQ23" i="100"/>
  <c r="AR23" i="100"/>
  <c r="AQ24" i="100"/>
  <c r="AR24" i="100"/>
  <c r="AQ25" i="100"/>
  <c r="AR25" i="100"/>
  <c r="AQ26" i="100"/>
  <c r="AR26" i="100"/>
  <c r="AQ27" i="100"/>
  <c r="AR27" i="100"/>
  <c r="AQ28" i="100"/>
  <c r="AR28" i="100"/>
  <c r="AQ29" i="100"/>
  <c r="AR29" i="100"/>
  <c r="AQ30" i="100"/>
  <c r="AR30" i="100"/>
  <c r="AQ31" i="100"/>
  <c r="AR31" i="100"/>
  <c r="C31" i="100" s="1"/>
  <c r="Z30" i="25" s="1"/>
  <c r="AQ32" i="100"/>
  <c r="AR32" i="100"/>
  <c r="AQ33" i="100"/>
  <c r="AR33" i="100"/>
  <c r="AQ34" i="100"/>
  <c r="AR34" i="100"/>
  <c r="AQ35" i="100"/>
  <c r="AR35" i="100"/>
  <c r="AQ36" i="100"/>
  <c r="AR36" i="100"/>
  <c r="Y4" i="100"/>
  <c r="Z4" i="100"/>
  <c r="AA4" i="100"/>
  <c r="AB4" i="100"/>
  <c r="AC4" i="100"/>
  <c r="AD4" i="100"/>
  <c r="AE4" i="100"/>
  <c r="AF4" i="100"/>
  <c r="AG4" i="100"/>
  <c r="AH4" i="100"/>
  <c r="AI4" i="100"/>
  <c r="AJ4" i="100"/>
  <c r="AK4" i="100"/>
  <c r="AL4" i="100"/>
  <c r="AM4" i="100"/>
  <c r="AN4" i="100"/>
  <c r="AO4" i="100"/>
  <c r="Y5" i="100"/>
  <c r="Z5" i="100"/>
  <c r="AA5" i="100"/>
  <c r="AB5" i="100"/>
  <c r="AC5" i="100"/>
  <c r="AD5" i="100"/>
  <c r="AE5" i="100"/>
  <c r="AF5" i="100"/>
  <c r="AG5" i="100"/>
  <c r="AH5" i="100"/>
  <c r="AI5" i="100"/>
  <c r="AJ5" i="100"/>
  <c r="AK5" i="100"/>
  <c r="AL5" i="100"/>
  <c r="AM5" i="100"/>
  <c r="AN5" i="100"/>
  <c r="AO5" i="100"/>
  <c r="Y6" i="100"/>
  <c r="Z6" i="100"/>
  <c r="AA6" i="100"/>
  <c r="AB6" i="100"/>
  <c r="AC6" i="100"/>
  <c r="AD6" i="100"/>
  <c r="AE6" i="100"/>
  <c r="AF6" i="100"/>
  <c r="AG6" i="100"/>
  <c r="AH6" i="100"/>
  <c r="AI6" i="100"/>
  <c r="AJ6" i="100"/>
  <c r="AK6" i="100"/>
  <c r="AL6" i="100"/>
  <c r="AM6" i="100"/>
  <c r="AN6" i="100"/>
  <c r="AO6" i="100"/>
  <c r="Y7" i="100"/>
  <c r="Z7" i="100"/>
  <c r="AA7" i="100"/>
  <c r="AB7" i="100"/>
  <c r="AC7" i="100"/>
  <c r="AD7" i="100"/>
  <c r="AE7" i="100"/>
  <c r="AF7" i="100"/>
  <c r="AG7" i="100"/>
  <c r="AH7" i="100"/>
  <c r="AI7" i="100"/>
  <c r="AJ7" i="100"/>
  <c r="AK7" i="100"/>
  <c r="AL7" i="100"/>
  <c r="AM7" i="100"/>
  <c r="AN7" i="100"/>
  <c r="AO7" i="100"/>
  <c r="Y8" i="100"/>
  <c r="Z8" i="100"/>
  <c r="AA8" i="100"/>
  <c r="AB8" i="100"/>
  <c r="AC8" i="100"/>
  <c r="AD8" i="100"/>
  <c r="AE8" i="100"/>
  <c r="AF8" i="100"/>
  <c r="AG8" i="100"/>
  <c r="AH8" i="100"/>
  <c r="AI8" i="100"/>
  <c r="AJ8" i="100"/>
  <c r="AK8" i="100"/>
  <c r="AL8" i="100"/>
  <c r="AM8" i="100"/>
  <c r="AN8" i="100"/>
  <c r="AO8" i="100"/>
  <c r="Y9" i="100"/>
  <c r="Z9" i="100"/>
  <c r="AA9" i="100"/>
  <c r="AB9" i="100"/>
  <c r="AC9" i="100"/>
  <c r="AD9" i="100"/>
  <c r="AE9" i="100"/>
  <c r="AF9" i="100"/>
  <c r="AG9" i="100"/>
  <c r="AH9" i="100"/>
  <c r="AI9" i="100"/>
  <c r="AJ9" i="100"/>
  <c r="AK9" i="100"/>
  <c r="AL9" i="100"/>
  <c r="AM9" i="100"/>
  <c r="AN9" i="100"/>
  <c r="AO9" i="100"/>
  <c r="Y10" i="100"/>
  <c r="Z10" i="100"/>
  <c r="AA10" i="100"/>
  <c r="AB10" i="100"/>
  <c r="AC10" i="100"/>
  <c r="AD10" i="100"/>
  <c r="AE10" i="100"/>
  <c r="AF10" i="100"/>
  <c r="AG10" i="100"/>
  <c r="AH10" i="100"/>
  <c r="AI10" i="100"/>
  <c r="AJ10" i="100"/>
  <c r="AK10" i="100"/>
  <c r="AL10" i="100"/>
  <c r="AM10" i="100"/>
  <c r="AN10" i="100"/>
  <c r="AO10" i="100"/>
  <c r="Y11" i="100"/>
  <c r="Z11" i="100"/>
  <c r="AA11" i="100"/>
  <c r="AB11" i="100"/>
  <c r="AC11" i="100"/>
  <c r="AD11" i="100"/>
  <c r="AE11" i="100"/>
  <c r="AF11" i="100"/>
  <c r="AG11" i="100"/>
  <c r="AH11" i="100"/>
  <c r="AI11" i="100"/>
  <c r="AJ11" i="100"/>
  <c r="AK11" i="100"/>
  <c r="AL11" i="100"/>
  <c r="AM11" i="100"/>
  <c r="AN11" i="100"/>
  <c r="AO11" i="100"/>
  <c r="Y12" i="100"/>
  <c r="Z12" i="100"/>
  <c r="AA12" i="100"/>
  <c r="AB12" i="100"/>
  <c r="AC12" i="100"/>
  <c r="AD12" i="100"/>
  <c r="AE12" i="100"/>
  <c r="AF12" i="100"/>
  <c r="AG12" i="100"/>
  <c r="AH12" i="100"/>
  <c r="AI12" i="100"/>
  <c r="AJ12" i="100"/>
  <c r="AK12" i="100"/>
  <c r="AL12" i="100"/>
  <c r="AM12" i="100"/>
  <c r="AN12" i="100"/>
  <c r="AO12" i="100"/>
  <c r="Y13" i="100"/>
  <c r="Z13" i="100"/>
  <c r="AA13" i="100"/>
  <c r="AB13" i="100"/>
  <c r="AC13" i="100"/>
  <c r="AD13" i="100"/>
  <c r="AE13" i="100"/>
  <c r="AF13" i="100"/>
  <c r="AG13" i="100"/>
  <c r="AH13" i="100"/>
  <c r="AI13" i="100"/>
  <c r="AJ13" i="100"/>
  <c r="AK13" i="100"/>
  <c r="AL13" i="100"/>
  <c r="AM13" i="100"/>
  <c r="AN13" i="100"/>
  <c r="AO13" i="100"/>
  <c r="Y14" i="100"/>
  <c r="Z14" i="100"/>
  <c r="AA14" i="100"/>
  <c r="AB14" i="100"/>
  <c r="AC14" i="100"/>
  <c r="AD14" i="100"/>
  <c r="AE14" i="100"/>
  <c r="AF14" i="100"/>
  <c r="AG14" i="100"/>
  <c r="AH14" i="100"/>
  <c r="AI14" i="100"/>
  <c r="AJ14" i="100"/>
  <c r="AK14" i="100"/>
  <c r="AL14" i="100"/>
  <c r="AM14" i="100"/>
  <c r="AN14" i="100"/>
  <c r="AO14" i="100"/>
  <c r="Y15" i="100"/>
  <c r="Z15" i="100"/>
  <c r="AA15" i="100"/>
  <c r="AB15" i="100"/>
  <c r="AC15" i="100"/>
  <c r="AD15" i="100"/>
  <c r="AE15" i="100"/>
  <c r="AF15" i="100"/>
  <c r="AG15" i="100"/>
  <c r="AH15" i="100"/>
  <c r="AI15" i="100"/>
  <c r="AJ15" i="100"/>
  <c r="AK15" i="100"/>
  <c r="AL15" i="100"/>
  <c r="AM15" i="100"/>
  <c r="AN15" i="100"/>
  <c r="AO15" i="100"/>
  <c r="Y16" i="100"/>
  <c r="Z16" i="100"/>
  <c r="AA16" i="100"/>
  <c r="AB16" i="100"/>
  <c r="AC16" i="100"/>
  <c r="AD16" i="100"/>
  <c r="AE16" i="100"/>
  <c r="AF16" i="100"/>
  <c r="AG16" i="100"/>
  <c r="AH16" i="100"/>
  <c r="AI16" i="100"/>
  <c r="AJ16" i="100"/>
  <c r="AK16" i="100"/>
  <c r="AL16" i="100"/>
  <c r="AM16" i="100"/>
  <c r="AN16" i="100"/>
  <c r="AO16" i="100"/>
  <c r="Y17" i="100"/>
  <c r="Z17" i="100"/>
  <c r="AA17" i="100"/>
  <c r="AB17" i="100"/>
  <c r="AC17" i="100"/>
  <c r="AD17" i="100"/>
  <c r="AE17" i="100"/>
  <c r="AF17" i="100"/>
  <c r="AG17" i="100"/>
  <c r="AH17" i="100"/>
  <c r="AI17" i="100"/>
  <c r="AJ17" i="100"/>
  <c r="AK17" i="100"/>
  <c r="AL17" i="100"/>
  <c r="AM17" i="100"/>
  <c r="AN17" i="100"/>
  <c r="AO17" i="100"/>
  <c r="Y18" i="100"/>
  <c r="Z18" i="100"/>
  <c r="AA18" i="100"/>
  <c r="AB18" i="100"/>
  <c r="AC18" i="100"/>
  <c r="AD18" i="100"/>
  <c r="AE18" i="100"/>
  <c r="AF18" i="100"/>
  <c r="AG18" i="100"/>
  <c r="AH18" i="100"/>
  <c r="AI18" i="100"/>
  <c r="AJ18" i="100"/>
  <c r="AK18" i="100"/>
  <c r="AL18" i="100"/>
  <c r="AM18" i="100"/>
  <c r="AN18" i="100"/>
  <c r="AO18" i="100"/>
  <c r="Y19" i="100"/>
  <c r="Z19" i="100"/>
  <c r="AA19" i="100"/>
  <c r="AB19" i="100"/>
  <c r="AC19" i="100"/>
  <c r="AD19" i="100"/>
  <c r="AE19" i="100"/>
  <c r="AF19" i="100"/>
  <c r="AG19" i="100"/>
  <c r="AH19" i="100"/>
  <c r="AI19" i="100"/>
  <c r="AJ19" i="100"/>
  <c r="AK19" i="100"/>
  <c r="AL19" i="100"/>
  <c r="AM19" i="100"/>
  <c r="AN19" i="100"/>
  <c r="AO19" i="100"/>
  <c r="Y20" i="100"/>
  <c r="Z20" i="100"/>
  <c r="AA20" i="100"/>
  <c r="AB20" i="100"/>
  <c r="AC20" i="100"/>
  <c r="AD20" i="100"/>
  <c r="AE20" i="100"/>
  <c r="AF20" i="100"/>
  <c r="AG20" i="100"/>
  <c r="AH20" i="100"/>
  <c r="AI20" i="100"/>
  <c r="AJ20" i="100"/>
  <c r="AK20" i="100"/>
  <c r="AL20" i="100"/>
  <c r="AM20" i="100"/>
  <c r="AN20" i="100"/>
  <c r="AO20" i="100"/>
  <c r="Y21" i="100"/>
  <c r="Z21" i="100"/>
  <c r="AA21" i="100"/>
  <c r="AB21" i="100"/>
  <c r="AC21" i="100"/>
  <c r="AD21" i="100"/>
  <c r="AE21" i="100"/>
  <c r="AF21" i="100"/>
  <c r="AG21" i="100"/>
  <c r="AH21" i="100"/>
  <c r="AI21" i="100"/>
  <c r="AJ21" i="100"/>
  <c r="AK21" i="100"/>
  <c r="AL21" i="100"/>
  <c r="AM21" i="100"/>
  <c r="AN21" i="100"/>
  <c r="AO21" i="100"/>
  <c r="Y22" i="100"/>
  <c r="Z22" i="100"/>
  <c r="AA22" i="100"/>
  <c r="AB22" i="100"/>
  <c r="AC22" i="100"/>
  <c r="AD22" i="100"/>
  <c r="AE22" i="100"/>
  <c r="AF22" i="100"/>
  <c r="AG22" i="100"/>
  <c r="AH22" i="100"/>
  <c r="AI22" i="100"/>
  <c r="AJ22" i="100"/>
  <c r="AK22" i="100"/>
  <c r="AL22" i="100"/>
  <c r="AM22" i="100"/>
  <c r="AN22" i="100"/>
  <c r="AO22" i="100"/>
  <c r="Y23" i="100"/>
  <c r="Z23" i="100"/>
  <c r="AA23" i="100"/>
  <c r="AB23" i="100"/>
  <c r="AC23" i="100"/>
  <c r="AD23" i="100"/>
  <c r="AE23" i="100"/>
  <c r="AF23" i="100"/>
  <c r="AG23" i="100"/>
  <c r="AH23" i="100"/>
  <c r="AI23" i="100"/>
  <c r="AJ23" i="100"/>
  <c r="AK23" i="100"/>
  <c r="AL23" i="100"/>
  <c r="AM23" i="100"/>
  <c r="AN23" i="100"/>
  <c r="AO23" i="100"/>
  <c r="Y24" i="100"/>
  <c r="Z24" i="100"/>
  <c r="AA24" i="100"/>
  <c r="AB24" i="100"/>
  <c r="AC24" i="100"/>
  <c r="AD24" i="100"/>
  <c r="AE24" i="100"/>
  <c r="AF24" i="100"/>
  <c r="AG24" i="100"/>
  <c r="AH24" i="100"/>
  <c r="AI24" i="100"/>
  <c r="AJ24" i="100"/>
  <c r="AK24" i="100"/>
  <c r="AL24" i="100"/>
  <c r="AM24" i="100"/>
  <c r="AN24" i="100"/>
  <c r="AO24" i="100"/>
  <c r="Y25" i="100"/>
  <c r="Z25" i="100"/>
  <c r="AA25" i="100"/>
  <c r="AB25" i="100"/>
  <c r="AC25" i="100"/>
  <c r="AD25" i="100"/>
  <c r="AE25" i="100"/>
  <c r="AF25" i="100"/>
  <c r="AG25" i="100"/>
  <c r="AH25" i="100"/>
  <c r="AI25" i="100"/>
  <c r="AJ25" i="100"/>
  <c r="AK25" i="100"/>
  <c r="AL25" i="100"/>
  <c r="AM25" i="100"/>
  <c r="AN25" i="100"/>
  <c r="AO25" i="100"/>
  <c r="Y26" i="100"/>
  <c r="Z26" i="100"/>
  <c r="AA26" i="100"/>
  <c r="AB26" i="100"/>
  <c r="AC26" i="100"/>
  <c r="AD26" i="100"/>
  <c r="AE26" i="100"/>
  <c r="AF26" i="100"/>
  <c r="AG26" i="100"/>
  <c r="AH26" i="100"/>
  <c r="AI26" i="100"/>
  <c r="AJ26" i="100"/>
  <c r="AK26" i="100"/>
  <c r="AL26" i="100"/>
  <c r="AM26" i="100"/>
  <c r="AN26" i="100"/>
  <c r="AO26" i="100"/>
  <c r="Y27" i="100"/>
  <c r="Z27" i="100"/>
  <c r="AA27" i="100"/>
  <c r="AB27" i="100"/>
  <c r="AC27" i="100"/>
  <c r="AD27" i="100"/>
  <c r="AE27" i="100"/>
  <c r="AF27" i="100"/>
  <c r="AG27" i="100"/>
  <c r="AH27" i="100"/>
  <c r="AI27" i="100"/>
  <c r="AJ27" i="100"/>
  <c r="AK27" i="100"/>
  <c r="AL27" i="100"/>
  <c r="AM27" i="100"/>
  <c r="AN27" i="100"/>
  <c r="AO27" i="100"/>
  <c r="Y28" i="100"/>
  <c r="Z28" i="100"/>
  <c r="AA28" i="100"/>
  <c r="AB28" i="100"/>
  <c r="AC28" i="100"/>
  <c r="AD28" i="100"/>
  <c r="AE28" i="100"/>
  <c r="AF28" i="100"/>
  <c r="AG28" i="100"/>
  <c r="AH28" i="100"/>
  <c r="AI28" i="100"/>
  <c r="AJ28" i="100"/>
  <c r="AK28" i="100"/>
  <c r="AL28" i="100"/>
  <c r="AM28" i="100"/>
  <c r="AN28" i="100"/>
  <c r="AO28" i="100"/>
  <c r="Y29" i="100"/>
  <c r="Z29" i="100"/>
  <c r="AA29" i="100"/>
  <c r="AB29" i="100"/>
  <c r="AC29" i="100"/>
  <c r="AD29" i="100"/>
  <c r="AE29" i="100"/>
  <c r="AF29" i="100"/>
  <c r="AG29" i="100"/>
  <c r="AH29" i="100"/>
  <c r="AI29" i="100"/>
  <c r="AJ29" i="100"/>
  <c r="AK29" i="100"/>
  <c r="AL29" i="100"/>
  <c r="AM29" i="100"/>
  <c r="AN29" i="100"/>
  <c r="AO29" i="100"/>
  <c r="Y30" i="100"/>
  <c r="Z30" i="100"/>
  <c r="AA30" i="100"/>
  <c r="AB30" i="100"/>
  <c r="AC30" i="100"/>
  <c r="AD30" i="100"/>
  <c r="AE30" i="100"/>
  <c r="AF30" i="100"/>
  <c r="AG30" i="100"/>
  <c r="AH30" i="100"/>
  <c r="AI30" i="100"/>
  <c r="AJ30" i="100"/>
  <c r="AK30" i="100"/>
  <c r="AL30" i="100"/>
  <c r="AM30" i="100"/>
  <c r="AN30" i="100"/>
  <c r="AO30" i="100"/>
  <c r="Y31" i="100"/>
  <c r="Z31" i="100"/>
  <c r="AA31" i="100"/>
  <c r="AB31" i="100"/>
  <c r="AC31" i="100"/>
  <c r="AD31" i="100"/>
  <c r="AE31" i="100"/>
  <c r="AF31" i="100"/>
  <c r="AG31" i="100"/>
  <c r="AH31" i="100"/>
  <c r="AI31" i="100"/>
  <c r="AJ31" i="100"/>
  <c r="AK31" i="100"/>
  <c r="AL31" i="100"/>
  <c r="AM31" i="100"/>
  <c r="AN31" i="100"/>
  <c r="AO31" i="100"/>
  <c r="Y32" i="100"/>
  <c r="Z32" i="100"/>
  <c r="AA32" i="100"/>
  <c r="AB32" i="100"/>
  <c r="AC32" i="100"/>
  <c r="AD32" i="100"/>
  <c r="AE32" i="100"/>
  <c r="AF32" i="100"/>
  <c r="AG32" i="100"/>
  <c r="AH32" i="100"/>
  <c r="AI32" i="100"/>
  <c r="AJ32" i="100"/>
  <c r="AK32" i="100"/>
  <c r="AL32" i="100"/>
  <c r="AM32" i="100"/>
  <c r="AN32" i="100"/>
  <c r="AO32" i="100"/>
  <c r="Y33" i="100"/>
  <c r="Z33" i="100"/>
  <c r="AA33" i="100"/>
  <c r="AB33" i="100"/>
  <c r="AC33" i="100"/>
  <c r="AD33" i="100"/>
  <c r="AE33" i="100"/>
  <c r="AF33" i="100"/>
  <c r="AG33" i="100"/>
  <c r="AH33" i="100"/>
  <c r="AI33" i="100"/>
  <c r="AJ33" i="100"/>
  <c r="AK33" i="100"/>
  <c r="AL33" i="100"/>
  <c r="AM33" i="100"/>
  <c r="AN33" i="100"/>
  <c r="AO33" i="100"/>
  <c r="Y34" i="100"/>
  <c r="Z34" i="100"/>
  <c r="AA34" i="100"/>
  <c r="AB34" i="100"/>
  <c r="AC34" i="100"/>
  <c r="AD34" i="100"/>
  <c r="AE34" i="100"/>
  <c r="AF34" i="100"/>
  <c r="AG34" i="100"/>
  <c r="AH34" i="100"/>
  <c r="AI34" i="100"/>
  <c r="AJ34" i="100"/>
  <c r="AK34" i="100"/>
  <c r="AL34" i="100"/>
  <c r="AM34" i="100"/>
  <c r="AN34" i="100"/>
  <c r="AO34" i="100"/>
  <c r="Y35" i="100"/>
  <c r="Z35" i="100"/>
  <c r="AA35" i="100"/>
  <c r="AB35" i="100"/>
  <c r="AC35" i="100"/>
  <c r="AD35" i="100"/>
  <c r="AE35" i="100"/>
  <c r="AF35" i="100"/>
  <c r="AG35" i="100"/>
  <c r="AH35" i="100"/>
  <c r="AI35" i="100"/>
  <c r="AJ35" i="100"/>
  <c r="AK35" i="100"/>
  <c r="AL35" i="100"/>
  <c r="AM35" i="100"/>
  <c r="AN35" i="100"/>
  <c r="AO35" i="100"/>
  <c r="Y36" i="100"/>
  <c r="Z36" i="100"/>
  <c r="AA36" i="100"/>
  <c r="AB36" i="100"/>
  <c r="AC36" i="100"/>
  <c r="AD36" i="100"/>
  <c r="AE36" i="100"/>
  <c r="AF36" i="100"/>
  <c r="AG36" i="100"/>
  <c r="AH36" i="100"/>
  <c r="AI36" i="100"/>
  <c r="AJ36" i="100"/>
  <c r="AK36" i="100"/>
  <c r="AL36" i="100"/>
  <c r="AM36" i="100"/>
  <c r="AN36" i="100"/>
  <c r="AO36" i="100"/>
  <c r="B6" i="101" l="1"/>
  <c r="J3" i="25" s="1"/>
  <c r="B11" i="101"/>
  <c r="J22" i="25" s="1"/>
  <c r="B15" i="101"/>
  <c r="J8" i="25" s="1"/>
  <c r="B19" i="101"/>
  <c r="J33" i="25" s="1"/>
  <c r="B5" i="101"/>
  <c r="J17" i="25" s="1"/>
  <c r="B10" i="101"/>
  <c r="J10" i="25" s="1"/>
  <c r="B14" i="101"/>
  <c r="J9" i="25" s="1"/>
  <c r="B18" i="101"/>
  <c r="J7" i="25" s="1"/>
  <c r="B22" i="101"/>
  <c r="J4" i="25" s="1"/>
  <c r="B9" i="101"/>
  <c r="J6" i="25" s="1"/>
  <c r="B13" i="101"/>
  <c r="J15" i="25" s="1"/>
  <c r="B17" i="101"/>
  <c r="J34" i="25" s="1"/>
  <c r="B21" i="101"/>
  <c r="J29" i="25" s="1"/>
  <c r="B8" i="101"/>
  <c r="J13" i="25" s="1"/>
  <c r="B12" i="101"/>
  <c r="J19" i="25" s="1"/>
  <c r="B16" i="101"/>
  <c r="J5" i="25" s="1"/>
  <c r="B20" i="101"/>
  <c r="J12" i="25" s="1"/>
  <c r="C18" i="101"/>
  <c r="AA7" i="25" s="1"/>
  <c r="C10" i="101"/>
  <c r="AA10" i="25" s="1"/>
  <c r="C16" i="101"/>
  <c r="AA5" i="25" s="1"/>
  <c r="C28" i="101"/>
  <c r="AA27" i="25" s="1"/>
  <c r="C37" i="101"/>
  <c r="AA38" i="25" s="1"/>
  <c r="C24" i="101"/>
  <c r="AA28" i="25" s="1"/>
  <c r="C14" i="101"/>
  <c r="AA9" i="25" s="1"/>
  <c r="C30" i="101"/>
  <c r="AA31" i="25" s="1"/>
  <c r="C19" i="101"/>
  <c r="AA33" i="25" s="1"/>
  <c r="C34" i="101"/>
  <c r="AA21" i="25" s="1"/>
  <c r="C6" i="101"/>
  <c r="AA3" i="25" s="1"/>
  <c r="C5" i="101"/>
  <c r="AA17" i="25" s="1"/>
  <c r="C25" i="101"/>
  <c r="AA26" i="25" s="1"/>
  <c r="C3" i="101"/>
  <c r="AA25" i="25" s="1"/>
  <c r="C12" i="101"/>
  <c r="AA19" i="25" s="1"/>
  <c r="C15" i="101"/>
  <c r="AA8" i="25" s="1"/>
  <c r="C21" i="101"/>
  <c r="AA29" i="25" s="1"/>
  <c r="C22" i="101"/>
  <c r="AA4" i="25" s="1"/>
  <c r="C33" i="101"/>
  <c r="AA32" i="25" s="1"/>
  <c r="B4" i="101"/>
  <c r="J18" i="25" s="1"/>
  <c r="C23" i="101"/>
  <c r="AA24" i="25" s="1"/>
  <c r="C27" i="101"/>
  <c r="AA36" i="25" s="1"/>
  <c r="C31" i="101"/>
  <c r="AA16" i="25" s="1"/>
  <c r="C4" i="101"/>
  <c r="AA18" i="25" s="1"/>
  <c r="C9" i="101"/>
  <c r="AA6" i="25" s="1"/>
  <c r="C13" i="101"/>
  <c r="AA15" i="25" s="1"/>
  <c r="C32" i="101"/>
  <c r="AA30" i="25" s="1"/>
  <c r="AN30" i="25" s="1"/>
  <c r="F30" i="25" s="1"/>
  <c r="F42" i="25" s="1"/>
  <c r="C36" i="101"/>
  <c r="AA11" i="25" s="1"/>
  <c r="B37" i="101"/>
  <c r="J38" i="25" s="1"/>
  <c r="B3" i="101"/>
  <c r="J25" i="25" s="1"/>
  <c r="C11" i="101"/>
  <c r="AA22" i="25" s="1"/>
  <c r="C20" i="101"/>
  <c r="AA12" i="25" s="1"/>
  <c r="B26" i="101"/>
  <c r="J14" i="25" s="1"/>
  <c r="B27" i="101"/>
  <c r="J36" i="25" s="1"/>
  <c r="B29" i="101"/>
  <c r="J20" i="25" s="1"/>
  <c r="C29" i="101"/>
  <c r="AA20" i="25" s="1"/>
  <c r="C8" i="101"/>
  <c r="AA13" i="25" s="1"/>
  <c r="C17" i="101"/>
  <c r="AA34" i="25" s="1"/>
  <c r="B23" i="101"/>
  <c r="J24" i="25" s="1"/>
  <c r="B24" i="101"/>
  <c r="J28" i="25" s="1"/>
  <c r="C26" i="101"/>
  <c r="AA14" i="25" s="1"/>
  <c r="B32" i="101"/>
  <c r="J30" i="25" s="1"/>
  <c r="C35" i="101"/>
  <c r="AA35" i="25" s="1"/>
  <c r="B31" i="101"/>
  <c r="J16" i="25" s="1"/>
  <c r="B34" i="101"/>
  <c r="J21" i="25" s="1"/>
  <c r="B36" i="101"/>
  <c r="J11" i="25" s="1"/>
  <c r="B25" i="101"/>
  <c r="J26" i="25" s="1"/>
  <c r="B28" i="101"/>
  <c r="J27" i="25" s="1"/>
  <c r="B30" i="101"/>
  <c r="J31" i="25" s="1"/>
  <c r="B33" i="101"/>
  <c r="J32" i="25" s="1"/>
  <c r="B35" i="101"/>
  <c r="J35" i="25" s="1"/>
  <c r="B31" i="100"/>
  <c r="I30" i="25" s="1"/>
  <c r="W30" i="25" l="1"/>
  <c r="C30" i="25" s="1"/>
  <c r="D42" i="25" s="1"/>
  <c r="AQ34" i="90"/>
  <c r="AR34" i="90"/>
  <c r="AQ35" i="90"/>
  <c r="AR35" i="90"/>
  <c r="AM34" i="90"/>
  <c r="AL34" i="90"/>
  <c r="AN34" i="90"/>
  <c r="AM35" i="90"/>
  <c r="AL35" i="90"/>
  <c r="AN35" i="90"/>
  <c r="Z34" i="90"/>
  <c r="AA34" i="90"/>
  <c r="AB34" i="90"/>
  <c r="AC34" i="90"/>
  <c r="AD34" i="90"/>
  <c r="AE34" i="90"/>
  <c r="AF34" i="90"/>
  <c r="AG34" i="90"/>
  <c r="AH34" i="90"/>
  <c r="AI34" i="90"/>
  <c r="AJ34" i="90"/>
  <c r="AK34" i="90"/>
  <c r="AO34" i="90"/>
  <c r="Z35" i="90"/>
  <c r="AA35" i="90"/>
  <c r="AB35" i="90"/>
  <c r="AC35" i="90"/>
  <c r="AD35" i="90"/>
  <c r="AE35" i="90"/>
  <c r="AF35" i="90"/>
  <c r="AG35" i="90"/>
  <c r="AH35" i="90"/>
  <c r="AI35" i="90"/>
  <c r="AJ35" i="90"/>
  <c r="AK35" i="90"/>
  <c r="AO35" i="90"/>
  <c r="Z4" i="90"/>
  <c r="AA4" i="90"/>
  <c r="AB4" i="90"/>
  <c r="AC4" i="90"/>
  <c r="B4" i="90" s="1"/>
  <c r="AD4" i="90"/>
  <c r="AE4" i="90"/>
  <c r="AF4" i="90"/>
  <c r="AG4" i="90"/>
  <c r="AH4" i="90"/>
  <c r="AI4" i="90"/>
  <c r="AJ4" i="90"/>
  <c r="AK4" i="90"/>
  <c r="AL4" i="90"/>
  <c r="AM4" i="90"/>
  <c r="AN4" i="90"/>
  <c r="AO4" i="90"/>
  <c r="AQ4" i="90"/>
  <c r="C4" i="90" s="1"/>
  <c r="AR4" i="90"/>
  <c r="Z5" i="90"/>
  <c r="AA5" i="90"/>
  <c r="AB5" i="90"/>
  <c r="AC5" i="90"/>
  <c r="AD5" i="90"/>
  <c r="AE5" i="90"/>
  <c r="AF5" i="90"/>
  <c r="AG5" i="90"/>
  <c r="AH5" i="90"/>
  <c r="AI5" i="90"/>
  <c r="AJ5" i="90"/>
  <c r="AK5" i="90"/>
  <c r="AL5" i="90"/>
  <c r="AM5" i="90"/>
  <c r="AN5" i="90"/>
  <c r="AO5" i="90"/>
  <c r="AQ5" i="90"/>
  <c r="AR5" i="90"/>
  <c r="Z6" i="90"/>
  <c r="AA6" i="90"/>
  <c r="AB6" i="90"/>
  <c r="AC6" i="90"/>
  <c r="AD6" i="90"/>
  <c r="AE6" i="90"/>
  <c r="AF6" i="90"/>
  <c r="AG6" i="90"/>
  <c r="AH6" i="90"/>
  <c r="AI6" i="90"/>
  <c r="AJ6" i="90"/>
  <c r="AK6" i="90"/>
  <c r="AL6" i="90"/>
  <c r="AM6" i="90"/>
  <c r="AN6" i="90"/>
  <c r="AO6" i="90"/>
  <c r="AQ6" i="90"/>
  <c r="AR6" i="90"/>
  <c r="Z7" i="90"/>
  <c r="AA7" i="90"/>
  <c r="AB7" i="90"/>
  <c r="AC7" i="90"/>
  <c r="AD7" i="90"/>
  <c r="AE7" i="90"/>
  <c r="AF7" i="90"/>
  <c r="AG7" i="90"/>
  <c r="AH7" i="90"/>
  <c r="AI7" i="90"/>
  <c r="AJ7" i="90"/>
  <c r="AK7" i="90"/>
  <c r="AL7" i="90"/>
  <c r="AM7" i="90"/>
  <c r="AN7" i="90"/>
  <c r="AO7" i="90"/>
  <c r="AQ7" i="90"/>
  <c r="AR7" i="90"/>
  <c r="Z8" i="90"/>
  <c r="AA8" i="90"/>
  <c r="AB8" i="90"/>
  <c r="AC8" i="90"/>
  <c r="AD8" i="90"/>
  <c r="AE8" i="90"/>
  <c r="AF8" i="90"/>
  <c r="AG8" i="90"/>
  <c r="AH8" i="90"/>
  <c r="AI8" i="90"/>
  <c r="AJ8" i="90"/>
  <c r="AK8" i="90"/>
  <c r="AL8" i="90"/>
  <c r="AM8" i="90"/>
  <c r="AN8" i="90"/>
  <c r="AO8" i="90"/>
  <c r="AQ8" i="90"/>
  <c r="C8" i="90" s="1"/>
  <c r="AR8" i="90"/>
  <c r="Z9" i="90"/>
  <c r="AA9" i="90"/>
  <c r="B9" i="90" s="1"/>
  <c r="AB9" i="90"/>
  <c r="AC9" i="90"/>
  <c r="AD9" i="90"/>
  <c r="AE9" i="90"/>
  <c r="AF9" i="90"/>
  <c r="AG9" i="90"/>
  <c r="AH9" i="90"/>
  <c r="AI9" i="90"/>
  <c r="AJ9" i="90"/>
  <c r="AK9" i="90"/>
  <c r="AL9" i="90"/>
  <c r="AM9" i="90"/>
  <c r="AN9" i="90"/>
  <c r="AO9" i="90"/>
  <c r="AQ9" i="90"/>
  <c r="AR9" i="90"/>
  <c r="Z10" i="90"/>
  <c r="AA10" i="90"/>
  <c r="AB10" i="90"/>
  <c r="AC10" i="90"/>
  <c r="AD10" i="90"/>
  <c r="AE10" i="90"/>
  <c r="AF10" i="90"/>
  <c r="AG10" i="90"/>
  <c r="B10" i="90" s="1"/>
  <c r="H22" i="25" s="1"/>
  <c r="AH10" i="90"/>
  <c r="AI10" i="90"/>
  <c r="AJ10" i="90"/>
  <c r="AK10" i="90"/>
  <c r="AL10" i="90"/>
  <c r="AM10" i="90"/>
  <c r="AN10" i="90"/>
  <c r="AO10" i="90"/>
  <c r="AQ10" i="90"/>
  <c r="AR10" i="90"/>
  <c r="Z11" i="90"/>
  <c r="AA11" i="90"/>
  <c r="AB11" i="90"/>
  <c r="AC11" i="90"/>
  <c r="AD11" i="90"/>
  <c r="AE11" i="90"/>
  <c r="AF11" i="90"/>
  <c r="AG11" i="90"/>
  <c r="AH11" i="90"/>
  <c r="AI11" i="90"/>
  <c r="AJ11" i="90"/>
  <c r="AK11" i="90"/>
  <c r="AL11" i="90"/>
  <c r="AM11" i="90"/>
  <c r="AN11" i="90"/>
  <c r="AO11" i="90"/>
  <c r="AQ11" i="90"/>
  <c r="AR11" i="90"/>
  <c r="Z12" i="90"/>
  <c r="AA12" i="90"/>
  <c r="AB12" i="90"/>
  <c r="AC12" i="90"/>
  <c r="AD12" i="90"/>
  <c r="AE12" i="90"/>
  <c r="AF12" i="90"/>
  <c r="AG12" i="90"/>
  <c r="AH12" i="90"/>
  <c r="AI12" i="90"/>
  <c r="AJ12" i="90"/>
  <c r="AK12" i="90"/>
  <c r="AL12" i="90"/>
  <c r="AM12" i="90"/>
  <c r="AN12" i="90"/>
  <c r="AO12" i="90"/>
  <c r="AQ12" i="90"/>
  <c r="C12" i="90" s="1"/>
  <c r="AR12" i="90"/>
  <c r="Z13" i="90"/>
  <c r="AA13" i="90"/>
  <c r="B13" i="90" s="1"/>
  <c r="AB13" i="90"/>
  <c r="AC13" i="90"/>
  <c r="AD13" i="90"/>
  <c r="AE13" i="90"/>
  <c r="AF13" i="90"/>
  <c r="AG13" i="90"/>
  <c r="AH13" i="90"/>
  <c r="AI13" i="90"/>
  <c r="AJ13" i="90"/>
  <c r="AK13" i="90"/>
  <c r="AL13" i="90"/>
  <c r="AM13" i="90"/>
  <c r="AN13" i="90"/>
  <c r="AO13" i="90"/>
  <c r="AQ13" i="90"/>
  <c r="AR13" i="90"/>
  <c r="Z14" i="90"/>
  <c r="AA14" i="90"/>
  <c r="AB14" i="90"/>
  <c r="AC14" i="90"/>
  <c r="AD14" i="90"/>
  <c r="AE14" i="90"/>
  <c r="AF14" i="90"/>
  <c r="AG14" i="90"/>
  <c r="AH14" i="90"/>
  <c r="AI14" i="90"/>
  <c r="AJ14" i="90"/>
  <c r="AK14" i="90"/>
  <c r="AL14" i="90"/>
  <c r="AM14" i="90"/>
  <c r="AN14" i="90"/>
  <c r="AO14" i="90"/>
  <c r="AQ14" i="90"/>
  <c r="AR14" i="90"/>
  <c r="Z15" i="90"/>
  <c r="AA15" i="90"/>
  <c r="AB15" i="90"/>
  <c r="B15" i="90" s="1"/>
  <c r="AC15" i="90"/>
  <c r="AD15" i="90"/>
  <c r="AE15" i="90"/>
  <c r="AF15" i="90"/>
  <c r="AG15" i="90"/>
  <c r="AH15" i="90"/>
  <c r="AI15" i="90"/>
  <c r="AJ15" i="90"/>
  <c r="AK15" i="90"/>
  <c r="AL15" i="90"/>
  <c r="AM15" i="90"/>
  <c r="AN15" i="90"/>
  <c r="AO15" i="90"/>
  <c r="AQ15" i="90"/>
  <c r="AR15" i="90"/>
  <c r="Z16" i="90"/>
  <c r="AA16" i="90"/>
  <c r="AB16" i="90"/>
  <c r="AC16" i="90"/>
  <c r="AD16" i="90"/>
  <c r="AE16" i="90"/>
  <c r="AF16" i="90"/>
  <c r="AG16" i="90"/>
  <c r="AH16" i="90"/>
  <c r="AI16" i="90"/>
  <c r="AJ16" i="90"/>
  <c r="AK16" i="90"/>
  <c r="AL16" i="90"/>
  <c r="AM16" i="90"/>
  <c r="AN16" i="90"/>
  <c r="AO16" i="90"/>
  <c r="AQ16" i="90"/>
  <c r="C16" i="90" s="1"/>
  <c r="AR16" i="90"/>
  <c r="Z17" i="90"/>
  <c r="AA17" i="90"/>
  <c r="AB17" i="90"/>
  <c r="AC17" i="90"/>
  <c r="AD17" i="90"/>
  <c r="AE17" i="90"/>
  <c r="AF17" i="90"/>
  <c r="AG17" i="90"/>
  <c r="AH17" i="90"/>
  <c r="AI17" i="90"/>
  <c r="AJ17" i="90"/>
  <c r="AK17" i="90"/>
  <c r="AL17" i="90"/>
  <c r="AM17" i="90"/>
  <c r="AN17" i="90"/>
  <c r="AO17" i="90"/>
  <c r="AQ17" i="90"/>
  <c r="AR17" i="90"/>
  <c r="Z18" i="90"/>
  <c r="AA18" i="90"/>
  <c r="AB18" i="90"/>
  <c r="AC18" i="90"/>
  <c r="AD18" i="90"/>
  <c r="AE18" i="90"/>
  <c r="AF18" i="90"/>
  <c r="AG18" i="90"/>
  <c r="AH18" i="90"/>
  <c r="AI18" i="90"/>
  <c r="AJ18" i="90"/>
  <c r="AK18" i="90"/>
  <c r="AL18" i="90"/>
  <c r="AM18" i="90"/>
  <c r="AN18" i="90"/>
  <c r="AO18" i="90"/>
  <c r="AQ18" i="90"/>
  <c r="AR18" i="90"/>
  <c r="Z19" i="90"/>
  <c r="AA19" i="90"/>
  <c r="AB19" i="90"/>
  <c r="AC19" i="90"/>
  <c r="AD19" i="90"/>
  <c r="AE19" i="90"/>
  <c r="AF19" i="90"/>
  <c r="AG19" i="90"/>
  <c r="AH19" i="90"/>
  <c r="AI19" i="90"/>
  <c r="AJ19" i="90"/>
  <c r="AK19" i="90"/>
  <c r="AL19" i="90"/>
  <c r="AM19" i="90"/>
  <c r="AN19" i="90"/>
  <c r="AO19" i="90"/>
  <c r="AQ19" i="90"/>
  <c r="AR19" i="90"/>
  <c r="Z20" i="90"/>
  <c r="AA20" i="90"/>
  <c r="AB20" i="90"/>
  <c r="AC20" i="90"/>
  <c r="AD20" i="90"/>
  <c r="AE20" i="90"/>
  <c r="AF20" i="90"/>
  <c r="AG20" i="90"/>
  <c r="AH20" i="90"/>
  <c r="AI20" i="90"/>
  <c r="AJ20" i="90"/>
  <c r="AK20" i="90"/>
  <c r="AL20" i="90"/>
  <c r="AM20" i="90"/>
  <c r="AN20" i="90"/>
  <c r="AO20" i="90"/>
  <c r="AQ20" i="90"/>
  <c r="C20" i="90" s="1"/>
  <c r="AR20" i="90"/>
  <c r="Z21" i="90"/>
  <c r="AA21" i="90"/>
  <c r="AB21" i="90"/>
  <c r="AC21" i="90"/>
  <c r="AD21" i="90"/>
  <c r="AE21" i="90"/>
  <c r="AF21" i="90"/>
  <c r="AG21" i="90"/>
  <c r="AH21" i="90"/>
  <c r="AI21" i="90"/>
  <c r="AJ21" i="90"/>
  <c r="AK21" i="90"/>
  <c r="AL21" i="90"/>
  <c r="AM21" i="90"/>
  <c r="AN21" i="90"/>
  <c r="AO21" i="90"/>
  <c r="AQ21" i="90"/>
  <c r="AR21" i="90"/>
  <c r="Z22" i="90"/>
  <c r="AA22" i="90"/>
  <c r="B22" i="90" s="1"/>
  <c r="H24" i="25" s="1"/>
  <c r="AB22" i="90"/>
  <c r="AC22" i="90"/>
  <c r="AD22" i="90"/>
  <c r="AE22" i="90"/>
  <c r="AF22" i="90"/>
  <c r="AG22" i="90"/>
  <c r="AH22" i="90"/>
  <c r="AI22" i="90"/>
  <c r="AJ22" i="90"/>
  <c r="AK22" i="90"/>
  <c r="AL22" i="90"/>
  <c r="AM22" i="90"/>
  <c r="AN22" i="90"/>
  <c r="AO22" i="90"/>
  <c r="AQ22" i="90"/>
  <c r="AR22" i="90"/>
  <c r="Z23" i="90"/>
  <c r="AA23" i="90"/>
  <c r="AB23" i="90"/>
  <c r="AC23" i="90"/>
  <c r="AD23" i="90"/>
  <c r="AE23" i="90"/>
  <c r="AF23" i="90"/>
  <c r="AG23" i="90"/>
  <c r="AH23" i="90"/>
  <c r="AI23" i="90"/>
  <c r="AJ23" i="90"/>
  <c r="AK23" i="90"/>
  <c r="AL23" i="90"/>
  <c r="AM23" i="90"/>
  <c r="AN23" i="90"/>
  <c r="AO23" i="90"/>
  <c r="AQ23" i="90"/>
  <c r="AR23" i="90"/>
  <c r="Z24" i="90"/>
  <c r="AA24" i="90"/>
  <c r="AB24" i="90"/>
  <c r="AC24" i="90"/>
  <c r="AD24" i="90"/>
  <c r="AE24" i="90"/>
  <c r="AF24" i="90"/>
  <c r="AG24" i="90"/>
  <c r="AH24" i="90"/>
  <c r="AI24" i="90"/>
  <c r="AJ24" i="90"/>
  <c r="AK24" i="90"/>
  <c r="AL24" i="90"/>
  <c r="AM24" i="90"/>
  <c r="AN24" i="90"/>
  <c r="AO24" i="90"/>
  <c r="AQ24" i="90"/>
  <c r="C24" i="90" s="1"/>
  <c r="AR24" i="90"/>
  <c r="Z25" i="90"/>
  <c r="AA25" i="90"/>
  <c r="AB25" i="90"/>
  <c r="AC25" i="90"/>
  <c r="AD25" i="90"/>
  <c r="AE25" i="90"/>
  <c r="AF25" i="90"/>
  <c r="AG25" i="90"/>
  <c r="AH25" i="90"/>
  <c r="AI25" i="90"/>
  <c r="AJ25" i="90"/>
  <c r="AK25" i="90"/>
  <c r="AL25" i="90"/>
  <c r="AM25" i="90"/>
  <c r="AN25" i="90"/>
  <c r="AO25" i="90"/>
  <c r="AQ25" i="90"/>
  <c r="AR25" i="90"/>
  <c r="Z26" i="90"/>
  <c r="AA26" i="90"/>
  <c r="AB26" i="90"/>
  <c r="AC26" i="90"/>
  <c r="AD26" i="90"/>
  <c r="AE26" i="90"/>
  <c r="AF26" i="90"/>
  <c r="AG26" i="90"/>
  <c r="AH26" i="90"/>
  <c r="AI26" i="90"/>
  <c r="AJ26" i="90"/>
  <c r="AK26" i="90"/>
  <c r="AL26" i="90"/>
  <c r="AM26" i="90"/>
  <c r="AN26" i="90"/>
  <c r="AO26" i="90"/>
  <c r="AQ26" i="90"/>
  <c r="AR26" i="90"/>
  <c r="Z27" i="90"/>
  <c r="AA27" i="90"/>
  <c r="AB27" i="90"/>
  <c r="AC27" i="90"/>
  <c r="AD27" i="90"/>
  <c r="AE27" i="90"/>
  <c r="AF27" i="90"/>
  <c r="AG27" i="90"/>
  <c r="AH27" i="90"/>
  <c r="AI27" i="90"/>
  <c r="AJ27" i="90"/>
  <c r="AK27" i="90"/>
  <c r="AL27" i="90"/>
  <c r="AM27" i="90"/>
  <c r="AN27" i="90"/>
  <c r="AO27" i="90"/>
  <c r="AQ27" i="90"/>
  <c r="AR27" i="90"/>
  <c r="Z28" i="90"/>
  <c r="AA28" i="90"/>
  <c r="AB28" i="90"/>
  <c r="AC28" i="90"/>
  <c r="B28" i="90" s="1"/>
  <c r="AD28" i="90"/>
  <c r="AE28" i="90"/>
  <c r="AF28" i="90"/>
  <c r="AG28" i="90"/>
  <c r="AH28" i="90"/>
  <c r="AI28" i="90"/>
  <c r="AJ28" i="90"/>
  <c r="AK28" i="90"/>
  <c r="AL28" i="90"/>
  <c r="AM28" i="90"/>
  <c r="AN28" i="90"/>
  <c r="AO28" i="90"/>
  <c r="AQ28" i="90"/>
  <c r="AR28" i="90"/>
  <c r="Z29" i="90"/>
  <c r="AA29" i="90"/>
  <c r="AB29" i="90"/>
  <c r="AC29" i="90"/>
  <c r="AD29" i="90"/>
  <c r="AE29" i="90"/>
  <c r="AF29" i="90"/>
  <c r="AG29" i="90"/>
  <c r="AH29" i="90"/>
  <c r="AI29" i="90"/>
  <c r="AJ29" i="90"/>
  <c r="AK29" i="90"/>
  <c r="AL29" i="90"/>
  <c r="AM29" i="90"/>
  <c r="AN29" i="90"/>
  <c r="AO29" i="90"/>
  <c r="AQ29" i="90"/>
  <c r="AR29" i="90"/>
  <c r="Z30" i="90"/>
  <c r="AA30" i="90"/>
  <c r="AB30" i="90"/>
  <c r="AC30" i="90"/>
  <c r="AD30" i="90"/>
  <c r="AE30" i="90"/>
  <c r="AF30" i="90"/>
  <c r="AG30" i="90"/>
  <c r="AH30" i="90"/>
  <c r="AI30" i="90"/>
  <c r="AJ30" i="90"/>
  <c r="AK30" i="90"/>
  <c r="AL30" i="90"/>
  <c r="AM30" i="90"/>
  <c r="AN30" i="90"/>
  <c r="AO30" i="90"/>
  <c r="AQ30" i="90"/>
  <c r="AR30" i="90"/>
  <c r="Z31" i="90"/>
  <c r="AA31" i="90"/>
  <c r="AB31" i="90"/>
  <c r="AC31" i="90"/>
  <c r="AD31" i="90"/>
  <c r="AE31" i="90"/>
  <c r="AF31" i="90"/>
  <c r="AG31" i="90"/>
  <c r="AH31" i="90"/>
  <c r="AI31" i="90"/>
  <c r="AJ31" i="90"/>
  <c r="AK31" i="90"/>
  <c r="AL31" i="90"/>
  <c r="AM31" i="90"/>
  <c r="AN31" i="90"/>
  <c r="AO31" i="90"/>
  <c r="AQ31" i="90"/>
  <c r="AR31" i="90"/>
  <c r="Z32" i="90"/>
  <c r="AA32" i="90"/>
  <c r="AB32" i="90"/>
  <c r="AC32" i="90"/>
  <c r="AD32" i="90"/>
  <c r="AE32" i="90"/>
  <c r="AF32" i="90"/>
  <c r="AG32" i="90"/>
  <c r="AH32" i="90"/>
  <c r="AI32" i="90"/>
  <c r="AJ32" i="90"/>
  <c r="AK32" i="90"/>
  <c r="AL32" i="90"/>
  <c r="AM32" i="90"/>
  <c r="AN32" i="90"/>
  <c r="AO32" i="90"/>
  <c r="AQ32" i="90"/>
  <c r="C32" i="90" s="1"/>
  <c r="AR32" i="90"/>
  <c r="Z33" i="90"/>
  <c r="AA33" i="90"/>
  <c r="AB33" i="90"/>
  <c r="AC33" i="90"/>
  <c r="AD33" i="90"/>
  <c r="AE33" i="90"/>
  <c r="AF33" i="90"/>
  <c r="AG33" i="90"/>
  <c r="AH33" i="90"/>
  <c r="AI33" i="90"/>
  <c r="AJ33" i="90"/>
  <c r="AK33" i="90"/>
  <c r="AL33" i="90"/>
  <c r="AM33" i="90"/>
  <c r="AN33" i="90"/>
  <c r="AO33" i="90"/>
  <c r="AQ33" i="90"/>
  <c r="AR33" i="90"/>
  <c r="C7" i="90"/>
  <c r="C10" i="90"/>
  <c r="AQ3" i="90"/>
  <c r="AR3" i="90"/>
  <c r="C36" i="100"/>
  <c r="Z38" i="25" s="1"/>
  <c r="B34" i="100"/>
  <c r="I35" i="25" s="1"/>
  <c r="C34" i="100"/>
  <c r="Z35" i="25" s="1"/>
  <c r="C33" i="100"/>
  <c r="Z21" i="25" s="1"/>
  <c r="B33" i="100"/>
  <c r="I21" i="25" s="1"/>
  <c r="C32" i="100"/>
  <c r="Z32" i="25" s="1"/>
  <c r="C30" i="100"/>
  <c r="Z16" i="25" s="1"/>
  <c r="B30" i="100"/>
  <c r="I16" i="25" s="1"/>
  <c r="C29" i="100"/>
  <c r="Z31" i="25" s="1"/>
  <c r="B29" i="100"/>
  <c r="I31" i="25" s="1"/>
  <c r="B28" i="100"/>
  <c r="I20" i="25" s="1"/>
  <c r="C28" i="100"/>
  <c r="Z20" i="25" s="1"/>
  <c r="C27" i="100"/>
  <c r="Z27" i="25" s="1"/>
  <c r="B27" i="100"/>
  <c r="I27" i="25" s="1"/>
  <c r="C26" i="100"/>
  <c r="Z36" i="25" s="1"/>
  <c r="B26" i="100"/>
  <c r="I36" i="25" s="1"/>
  <c r="C25" i="100"/>
  <c r="Z14" i="25" s="1"/>
  <c r="B24" i="100"/>
  <c r="I26" i="25" s="1"/>
  <c r="C24" i="100"/>
  <c r="Z26" i="25" s="1"/>
  <c r="C23" i="100"/>
  <c r="Z28" i="25" s="1"/>
  <c r="B23" i="100"/>
  <c r="I28" i="25" s="1"/>
  <c r="C22" i="100"/>
  <c r="Z24" i="25" s="1"/>
  <c r="C21" i="100"/>
  <c r="Z4" i="25" s="1"/>
  <c r="B21" i="100"/>
  <c r="I4" i="25" s="1"/>
  <c r="C20" i="100"/>
  <c r="Z29" i="25" s="1"/>
  <c r="B20" i="100"/>
  <c r="I29" i="25" s="1"/>
  <c r="B19" i="100"/>
  <c r="I12" i="25" s="1"/>
  <c r="C19" i="100"/>
  <c r="Z12" i="25" s="1"/>
  <c r="C18" i="100"/>
  <c r="Z33" i="25" s="1"/>
  <c r="B18" i="100"/>
  <c r="I33" i="25" s="1"/>
  <c r="C17" i="100"/>
  <c r="Z7" i="25" s="1"/>
  <c r="B17" i="100"/>
  <c r="I7" i="25" s="1"/>
  <c r="C16" i="100"/>
  <c r="Z34" i="25" s="1"/>
  <c r="B15" i="100"/>
  <c r="I5" i="25" s="1"/>
  <c r="C15" i="100"/>
  <c r="Z5" i="25" s="1"/>
  <c r="C14" i="100"/>
  <c r="Z8" i="25" s="1"/>
  <c r="B14" i="100"/>
  <c r="I8" i="25" s="1"/>
  <c r="C13" i="100"/>
  <c r="Z9" i="25" s="1"/>
  <c r="C12" i="100"/>
  <c r="Z15" i="25" s="1"/>
  <c r="B12" i="100"/>
  <c r="I15" i="25" s="1"/>
  <c r="C11" i="100"/>
  <c r="Z19" i="25" s="1"/>
  <c r="B11" i="100"/>
  <c r="I19" i="25" s="1"/>
  <c r="B10" i="100"/>
  <c r="I22" i="25" s="1"/>
  <c r="C10" i="100"/>
  <c r="Z22" i="25" s="1"/>
  <c r="C9" i="100"/>
  <c r="Z10" i="25" s="1"/>
  <c r="B9" i="100"/>
  <c r="I10" i="25" s="1"/>
  <c r="C8" i="100"/>
  <c r="Z6" i="25" s="1"/>
  <c r="B8" i="100"/>
  <c r="I6" i="25" s="1"/>
  <c r="C7" i="100"/>
  <c r="Z13" i="25" s="1"/>
  <c r="B6" i="100"/>
  <c r="I3" i="25" s="1"/>
  <c r="C6" i="100"/>
  <c r="Z3" i="25" s="1"/>
  <c r="C5" i="100"/>
  <c r="Z17" i="25" s="1"/>
  <c r="B5" i="100"/>
  <c r="I17" i="25" s="1"/>
  <c r="C4" i="100"/>
  <c r="Z18" i="25" s="1"/>
  <c r="AR3" i="100"/>
  <c r="AQ3" i="100"/>
  <c r="AO3" i="100"/>
  <c r="AN3" i="100"/>
  <c r="AM3" i="100"/>
  <c r="AL3" i="100"/>
  <c r="AK3" i="100"/>
  <c r="AJ3" i="100"/>
  <c r="AI3" i="100"/>
  <c r="AH3" i="100"/>
  <c r="AG3" i="100"/>
  <c r="AF3" i="100"/>
  <c r="AE3" i="100"/>
  <c r="AD3" i="100"/>
  <c r="AC3" i="100"/>
  <c r="AB3" i="100"/>
  <c r="AA3" i="100"/>
  <c r="Z3" i="100"/>
  <c r="Y3" i="100"/>
  <c r="B6" i="90"/>
  <c r="W39" i="25"/>
  <c r="D36" i="25" s="1"/>
  <c r="AB3" i="90"/>
  <c r="Z3" i="90"/>
  <c r="AA3" i="90"/>
  <c r="AC3" i="90"/>
  <c r="AD3" i="90"/>
  <c r="AE3" i="90"/>
  <c r="AF3" i="90"/>
  <c r="AG3" i="90"/>
  <c r="AH3" i="90"/>
  <c r="AI3" i="90"/>
  <c r="AJ3" i="90"/>
  <c r="AK3" i="90"/>
  <c r="AL3" i="90"/>
  <c r="AM3" i="90"/>
  <c r="AN3" i="90"/>
  <c r="AO3" i="90"/>
  <c r="BR4" i="99"/>
  <c r="BR5" i="99"/>
  <c r="BR6" i="99"/>
  <c r="BR7" i="99"/>
  <c r="BR8" i="99"/>
  <c r="BR9" i="99"/>
  <c r="BR10" i="99"/>
  <c r="BR11" i="99"/>
  <c r="BR12" i="99"/>
  <c r="BR13" i="99"/>
  <c r="BR14" i="99"/>
  <c r="BR15" i="99"/>
  <c r="BR16" i="99"/>
  <c r="BR17" i="99"/>
  <c r="BR18" i="99"/>
  <c r="BR19" i="99"/>
  <c r="BR20" i="99"/>
  <c r="BR21" i="99"/>
  <c r="BR22" i="99"/>
  <c r="BR34" i="99"/>
  <c r="BR35" i="99"/>
  <c r="BR36" i="99"/>
  <c r="BR3" i="99"/>
  <c r="BO4" i="99"/>
  <c r="BP4" i="99"/>
  <c r="BQ4" i="99"/>
  <c r="BO5" i="99"/>
  <c r="BP5" i="99"/>
  <c r="BQ5" i="99"/>
  <c r="BO6" i="99"/>
  <c r="BP6" i="99"/>
  <c r="BQ6" i="99"/>
  <c r="BO7" i="99"/>
  <c r="BP7" i="99"/>
  <c r="BQ7" i="99"/>
  <c r="BO8" i="99"/>
  <c r="BP8" i="99"/>
  <c r="BQ8" i="99"/>
  <c r="BO9" i="99"/>
  <c r="BP9" i="99"/>
  <c r="BQ9" i="99"/>
  <c r="BO10" i="99"/>
  <c r="BP10" i="99"/>
  <c r="BQ10" i="99"/>
  <c r="BO11" i="99"/>
  <c r="BP11" i="99"/>
  <c r="BQ11" i="99"/>
  <c r="BO12" i="99"/>
  <c r="BP12" i="99"/>
  <c r="BQ12" i="99"/>
  <c r="BO13" i="99"/>
  <c r="BP13" i="99"/>
  <c r="BQ13" i="99"/>
  <c r="BO14" i="99"/>
  <c r="BP14" i="99"/>
  <c r="BQ14" i="99"/>
  <c r="BO15" i="99"/>
  <c r="BP15" i="99"/>
  <c r="BQ15" i="99"/>
  <c r="BO16" i="99"/>
  <c r="BP16" i="99"/>
  <c r="BQ16" i="99"/>
  <c r="BO17" i="99"/>
  <c r="BP17" i="99"/>
  <c r="BQ17" i="99"/>
  <c r="BO18" i="99"/>
  <c r="BP18" i="99"/>
  <c r="BQ18" i="99"/>
  <c r="BO19" i="99"/>
  <c r="BP19" i="99"/>
  <c r="BQ19" i="99"/>
  <c r="BO20" i="99"/>
  <c r="BP20" i="99"/>
  <c r="BQ20" i="99"/>
  <c r="BO21" i="99"/>
  <c r="BP21" i="99"/>
  <c r="BQ21" i="99"/>
  <c r="BO22" i="99"/>
  <c r="BP22" i="99"/>
  <c r="BQ22" i="99"/>
  <c r="BO34" i="99"/>
  <c r="BP34" i="99"/>
  <c r="BQ34" i="99"/>
  <c r="BO35" i="99"/>
  <c r="BP35" i="99"/>
  <c r="BQ35" i="99"/>
  <c r="BO36" i="99"/>
  <c r="BP36" i="99"/>
  <c r="BQ36" i="99"/>
  <c r="BQ3" i="99"/>
  <c r="BP3" i="99"/>
  <c r="BO3" i="99"/>
  <c r="BM3" i="99"/>
  <c r="BL3" i="99"/>
  <c r="BK3" i="99"/>
  <c r="BJ3" i="99"/>
  <c r="BI3" i="99"/>
  <c r="BH3" i="99"/>
  <c r="BG3" i="99"/>
  <c r="BF3" i="99"/>
  <c r="BE3" i="99"/>
  <c r="BD3" i="99"/>
  <c r="BC3" i="99"/>
  <c r="BB3" i="99"/>
  <c r="AR3" i="99"/>
  <c r="AQ3" i="99"/>
  <c r="AP3" i="99"/>
  <c r="AO3" i="99"/>
  <c r="AN3" i="99"/>
  <c r="AM3" i="99"/>
  <c r="AL3" i="99"/>
  <c r="W44" i="25"/>
  <c r="C44" i="25" s="1"/>
  <c r="V34" i="25" l="1"/>
  <c r="C19" i="99"/>
  <c r="AM33" i="25" s="1"/>
  <c r="B6" i="99"/>
  <c r="V3" i="25" s="1"/>
  <c r="B12" i="99"/>
  <c r="V19" i="25" s="1"/>
  <c r="B22" i="99"/>
  <c r="V4" i="25" s="1"/>
  <c r="C9" i="99"/>
  <c r="AM6" i="25" s="1"/>
  <c r="B14" i="99"/>
  <c r="V9" i="25" s="1"/>
  <c r="B20" i="99"/>
  <c r="V12" i="25" s="1"/>
  <c r="D23" i="25"/>
  <c r="E41" i="25" s="1"/>
  <c r="D44" i="25"/>
  <c r="H10" i="25"/>
  <c r="Y34" i="25"/>
  <c r="H5" i="25"/>
  <c r="H18" i="25"/>
  <c r="H20" i="25"/>
  <c r="W20" i="25" s="1"/>
  <c r="C20" i="25" s="1"/>
  <c r="C33" i="90"/>
  <c r="C29" i="90"/>
  <c r="Y31" i="25" s="1"/>
  <c r="AN31" i="25" s="1"/>
  <c r="F31" i="25" s="1"/>
  <c r="C25" i="90"/>
  <c r="C21" i="90"/>
  <c r="C17" i="90"/>
  <c r="C13" i="90"/>
  <c r="C9" i="90"/>
  <c r="C5" i="90"/>
  <c r="B34" i="90"/>
  <c r="H9" i="25"/>
  <c r="B15" i="99"/>
  <c r="V8" i="25" s="1"/>
  <c r="B35" i="99"/>
  <c r="V11" i="25" s="1"/>
  <c r="B4" i="99"/>
  <c r="V18" i="25" s="1"/>
  <c r="B18" i="99"/>
  <c r="V7" i="25" s="1"/>
  <c r="C3" i="99"/>
  <c r="AM25" i="25" s="1"/>
  <c r="B24" i="90"/>
  <c r="B12" i="90"/>
  <c r="B36" i="99"/>
  <c r="V38" i="25" s="1"/>
  <c r="Y21" i="25"/>
  <c r="AN21" i="25" s="1"/>
  <c r="F21" i="25" s="1"/>
  <c r="Y26" i="25"/>
  <c r="AN26" i="25" s="1"/>
  <c r="F26" i="25" s="1"/>
  <c r="Y29" i="25"/>
  <c r="Y15" i="25"/>
  <c r="Y6" i="25"/>
  <c r="Y18" i="25"/>
  <c r="B5" i="99"/>
  <c r="V17" i="25" s="1"/>
  <c r="B10" i="99"/>
  <c r="V10" i="25" s="1"/>
  <c r="B34" i="99"/>
  <c r="V35" i="25" s="1"/>
  <c r="C10" i="99"/>
  <c r="AM10" i="25" s="1"/>
  <c r="B31" i="90"/>
  <c r="B27" i="90"/>
  <c r="B19" i="90"/>
  <c r="B7" i="90"/>
  <c r="H3" i="25"/>
  <c r="B21" i="99"/>
  <c r="V29" i="25" s="1"/>
  <c r="B3" i="99"/>
  <c r="V25" i="25" s="1"/>
  <c r="B8" i="99"/>
  <c r="V13" i="25" s="1"/>
  <c r="C18" i="99"/>
  <c r="AM7" i="25" s="1"/>
  <c r="C31" i="90"/>
  <c r="C27" i="90"/>
  <c r="C23" i="90"/>
  <c r="C19" i="90"/>
  <c r="C15" i="90"/>
  <c r="C11" i="90"/>
  <c r="B33" i="90"/>
  <c r="C11" i="99"/>
  <c r="AM22" i="25" s="1"/>
  <c r="C5" i="99"/>
  <c r="AM17" i="25" s="1"/>
  <c r="Y22" i="25"/>
  <c r="B18" i="90"/>
  <c r="B11" i="99"/>
  <c r="V22" i="25" s="1"/>
  <c r="W22" i="25" s="1"/>
  <c r="C22" i="25" s="1"/>
  <c r="C17" i="99"/>
  <c r="AM34" i="25" s="1"/>
  <c r="B9" i="99"/>
  <c r="V6" i="25" s="1"/>
  <c r="B19" i="99"/>
  <c r="V33" i="25" s="1"/>
  <c r="Y13" i="25"/>
  <c r="C30" i="90"/>
  <c r="C26" i="90"/>
  <c r="C22" i="90"/>
  <c r="C18" i="90"/>
  <c r="C14" i="90"/>
  <c r="C6" i="90"/>
  <c r="D30" i="25"/>
  <c r="E42" i="25" s="1"/>
  <c r="C42" i="25" s="1"/>
  <c r="D25" i="25"/>
  <c r="D38" i="25"/>
  <c r="E44" i="25"/>
  <c r="C3" i="100"/>
  <c r="Z25" i="25" s="1"/>
  <c r="B3" i="100"/>
  <c r="I25" i="25" s="1"/>
  <c r="D17" i="25"/>
  <c r="D3" i="25"/>
  <c r="D13" i="25"/>
  <c r="D8" i="25"/>
  <c r="D5" i="25"/>
  <c r="D34" i="25"/>
  <c r="D28" i="25"/>
  <c r="D26" i="25"/>
  <c r="D14" i="25"/>
  <c r="D21" i="25"/>
  <c r="D35" i="25"/>
  <c r="D11" i="25"/>
  <c r="D27" i="25"/>
  <c r="D18" i="25"/>
  <c r="D19" i="25"/>
  <c r="D15" i="25"/>
  <c r="D9" i="25"/>
  <c r="D29" i="25"/>
  <c r="D24" i="25"/>
  <c r="D31" i="25"/>
  <c r="D32" i="25"/>
  <c r="D6" i="25"/>
  <c r="D10" i="25"/>
  <c r="D22" i="25"/>
  <c r="D7" i="25"/>
  <c r="D33" i="25"/>
  <c r="D12" i="25"/>
  <c r="D20" i="25"/>
  <c r="D4" i="25"/>
  <c r="D16" i="25"/>
  <c r="B35" i="90"/>
  <c r="C28" i="90"/>
  <c r="C35" i="90"/>
  <c r="C36" i="99"/>
  <c r="AM38" i="25" s="1"/>
  <c r="C22" i="99"/>
  <c r="AM4" i="25" s="1"/>
  <c r="C21" i="99"/>
  <c r="AM29" i="25" s="1"/>
  <c r="C20" i="99"/>
  <c r="AM12" i="25" s="1"/>
  <c r="B7" i="99"/>
  <c r="V23" i="25" s="1"/>
  <c r="W23" i="25" s="1"/>
  <c r="C23" i="25" s="1"/>
  <c r="D41" i="25" s="1"/>
  <c r="B13" i="99"/>
  <c r="V15" i="25" s="1"/>
  <c r="B16" i="99"/>
  <c r="V5" i="25" s="1"/>
  <c r="B3" i="90"/>
  <c r="C14" i="99"/>
  <c r="AM9" i="25" s="1"/>
  <c r="C13" i="99"/>
  <c r="AM15" i="25" s="1"/>
  <c r="C12" i="99"/>
  <c r="AM19" i="25" s="1"/>
  <c r="C8" i="99"/>
  <c r="AM13" i="25" s="1"/>
  <c r="C4" i="99"/>
  <c r="AM18" i="25" s="1"/>
  <c r="C35" i="99"/>
  <c r="AM11" i="25" s="1"/>
  <c r="C34" i="99"/>
  <c r="AM35" i="25" s="1"/>
  <c r="C16" i="99"/>
  <c r="AM5" i="25" s="1"/>
  <c r="C15" i="99"/>
  <c r="AM8" i="25" s="1"/>
  <c r="C7" i="99"/>
  <c r="AM23" i="25" s="1"/>
  <c r="AN23" i="25" s="1"/>
  <c r="F23" i="25" s="1"/>
  <c r="F41" i="25" s="1"/>
  <c r="C6" i="99"/>
  <c r="AM3" i="25" s="1"/>
  <c r="B30" i="90"/>
  <c r="B25" i="90"/>
  <c r="B16" i="90"/>
  <c r="B4" i="100"/>
  <c r="I18" i="25" s="1"/>
  <c r="B13" i="100"/>
  <c r="I9" i="25" s="1"/>
  <c r="B22" i="100"/>
  <c r="I24" i="25" s="1"/>
  <c r="W24" i="25" s="1"/>
  <c r="C24" i="25" s="1"/>
  <c r="B32" i="100"/>
  <c r="I32" i="25" s="1"/>
  <c r="B21" i="90"/>
  <c r="C3" i="90"/>
  <c r="C35" i="100"/>
  <c r="Z11" i="25" s="1"/>
  <c r="B36" i="100"/>
  <c r="I38" i="25" s="1"/>
  <c r="B35" i="100"/>
  <c r="I11" i="25" s="1"/>
  <c r="B7" i="100"/>
  <c r="I13" i="25" s="1"/>
  <c r="B16" i="100"/>
  <c r="I34" i="25" s="1"/>
  <c r="B25" i="100"/>
  <c r="I14" i="25" s="1"/>
  <c r="B32" i="90"/>
  <c r="B29" i="90"/>
  <c r="B26" i="90"/>
  <c r="B23" i="90"/>
  <c r="B20" i="90"/>
  <c r="B17" i="90"/>
  <c r="B14" i="90"/>
  <c r="B11" i="90"/>
  <c r="B8" i="90"/>
  <c r="B5" i="90"/>
  <c r="C34" i="90"/>
  <c r="AN34" i="25" l="1"/>
  <c r="F34" i="25" s="1"/>
  <c r="AN18" i="25"/>
  <c r="F18" i="25" s="1"/>
  <c r="AN29" i="25"/>
  <c r="F29" i="25" s="1"/>
  <c r="AN13" i="25"/>
  <c r="F13" i="25" s="1"/>
  <c r="AN22" i="25"/>
  <c r="F22" i="25" s="1"/>
  <c r="AN6" i="25"/>
  <c r="F6" i="25" s="1"/>
  <c r="AN15" i="25"/>
  <c r="F15" i="25" s="1"/>
  <c r="C41" i="25"/>
  <c r="W10" i="25"/>
  <c r="C10" i="25" s="1"/>
  <c r="W5" i="25"/>
  <c r="C5" i="25" s="1"/>
  <c r="E5" i="25" s="1"/>
  <c r="W3" i="25"/>
  <c r="C3" i="25" s="1"/>
  <c r="E3" i="25" s="1"/>
  <c r="E23" i="25"/>
  <c r="E22" i="25"/>
  <c r="W18" i="25"/>
  <c r="C18" i="25" s="1"/>
  <c r="E18" i="25" s="1"/>
  <c r="E30" i="25"/>
  <c r="H19" i="25"/>
  <c r="W19" i="25" s="1"/>
  <c r="C19" i="25" s="1"/>
  <c r="E19" i="25" s="1"/>
  <c r="H8" i="25"/>
  <c r="W8" i="25" s="1"/>
  <c r="C8" i="25" s="1"/>
  <c r="E8" i="25" s="1"/>
  <c r="E20" i="25"/>
  <c r="H35" i="25"/>
  <c r="W35" i="25" s="1"/>
  <c r="C35" i="25" s="1"/>
  <c r="E35" i="25" s="1"/>
  <c r="Y38" i="25"/>
  <c r="AN38" i="25" s="1"/>
  <c r="F38" i="25" s="1"/>
  <c r="Y24" i="25"/>
  <c r="AN24" i="25" s="1"/>
  <c r="F24" i="25" s="1"/>
  <c r="W9" i="25"/>
  <c r="C9" i="25" s="1"/>
  <c r="E9" i="25" s="1"/>
  <c r="Y20" i="25"/>
  <c r="AN20" i="25" s="1"/>
  <c r="F20" i="25" s="1"/>
  <c r="Y36" i="25"/>
  <c r="AN36" i="25" s="1"/>
  <c r="F36" i="25" s="1"/>
  <c r="H33" i="25"/>
  <c r="W33" i="25" s="1"/>
  <c r="C33" i="25" s="1"/>
  <c r="E33" i="25" s="1"/>
  <c r="Y5" i="25"/>
  <c r="AN5" i="25" s="1"/>
  <c r="F5" i="25" s="1"/>
  <c r="H15" i="25"/>
  <c r="W15" i="25" s="1"/>
  <c r="C15" i="25" s="1"/>
  <c r="E15" i="25" s="1"/>
  <c r="H28" i="25"/>
  <c r="W28" i="25" s="1"/>
  <c r="C28" i="25" s="1"/>
  <c r="E28" i="25" s="1"/>
  <c r="H38" i="25"/>
  <c r="W38" i="25" s="1"/>
  <c r="C38" i="25" s="1"/>
  <c r="E38" i="25" s="1"/>
  <c r="Y16" i="25"/>
  <c r="AN16" i="25" s="1"/>
  <c r="F16" i="25" s="1"/>
  <c r="Y12" i="25"/>
  <c r="AN12" i="25" s="1"/>
  <c r="F12" i="25" s="1"/>
  <c r="H26" i="25"/>
  <c r="W26" i="25" s="1"/>
  <c r="C26" i="25" s="1"/>
  <c r="E26" i="25" s="1"/>
  <c r="H11" i="25"/>
  <c r="W11" i="25" s="1"/>
  <c r="C11" i="25" s="1"/>
  <c r="E11" i="25" s="1"/>
  <c r="Y35" i="25"/>
  <c r="AN35" i="25" s="1"/>
  <c r="F35" i="25" s="1"/>
  <c r="Y19" i="25"/>
  <c r="AN19" i="25" s="1"/>
  <c r="F19" i="25" s="1"/>
  <c r="Y14" i="25"/>
  <c r="AN14" i="25" s="1"/>
  <c r="F14" i="25" s="1"/>
  <c r="H29" i="25"/>
  <c r="W29" i="25" s="1"/>
  <c r="C29" i="25" s="1"/>
  <c r="E29" i="25" s="1"/>
  <c r="H14" i="25"/>
  <c r="W14" i="25" s="1"/>
  <c r="C14" i="25" s="1"/>
  <c r="E14" i="25" s="1"/>
  <c r="Y28" i="25"/>
  <c r="AN28" i="25" s="1"/>
  <c r="F28" i="25" s="1"/>
  <c r="Y17" i="25"/>
  <c r="AN17" i="25" s="1"/>
  <c r="F17" i="25" s="1"/>
  <c r="Y8" i="25"/>
  <c r="AN8" i="25" s="1"/>
  <c r="F8" i="25" s="1"/>
  <c r="H27" i="25"/>
  <c r="W27" i="25" s="1"/>
  <c r="C27" i="25" s="1"/>
  <c r="E27" i="25" s="1"/>
  <c r="Y33" i="25"/>
  <c r="AN33" i="25" s="1"/>
  <c r="F33" i="25" s="1"/>
  <c r="H32" i="25"/>
  <c r="W32" i="25" s="1"/>
  <c r="C32" i="25" s="1"/>
  <c r="E32" i="25" s="1"/>
  <c r="H25" i="25"/>
  <c r="W25" i="25" s="1"/>
  <c r="C25" i="25" s="1"/>
  <c r="E25" i="25" s="1"/>
  <c r="E24" i="25"/>
  <c r="H34" i="25"/>
  <c r="W34" i="25" s="1"/>
  <c r="C34" i="25" s="1"/>
  <c r="E34" i="25" s="1"/>
  <c r="Y11" i="25"/>
  <c r="AN11" i="25" s="1"/>
  <c r="F11" i="25" s="1"/>
  <c r="H16" i="25"/>
  <c r="W16" i="25" s="1"/>
  <c r="C16" i="25" s="1"/>
  <c r="E16" i="25" s="1"/>
  <c r="Y27" i="25"/>
  <c r="AN27" i="25" s="1"/>
  <c r="F27" i="25" s="1"/>
  <c r="H13" i="25"/>
  <c r="W13" i="25" s="1"/>
  <c r="C13" i="25" s="1"/>
  <c r="E13" i="25" s="1"/>
  <c r="Y10" i="25"/>
  <c r="AN10" i="25" s="1"/>
  <c r="F10" i="25" s="1"/>
  <c r="Y7" i="25"/>
  <c r="AN7" i="25" s="1"/>
  <c r="F7" i="25" s="1"/>
  <c r="Y4" i="25"/>
  <c r="AN4" i="25" s="1"/>
  <c r="F4" i="25" s="1"/>
  <c r="H7" i="25"/>
  <c r="W7" i="25" s="1"/>
  <c r="C7" i="25" s="1"/>
  <c r="E7" i="25" s="1"/>
  <c r="H36" i="25"/>
  <c r="W36" i="25" s="1"/>
  <c r="C36" i="25" s="1"/>
  <c r="E36" i="25" s="1"/>
  <c r="H17" i="25"/>
  <c r="W17" i="25" s="1"/>
  <c r="C17" i="25" s="1"/>
  <c r="E17" i="25" s="1"/>
  <c r="H31" i="25"/>
  <c r="W31" i="25" s="1"/>
  <c r="C31" i="25" s="1"/>
  <c r="E31" i="25" s="1"/>
  <c r="Y25" i="25"/>
  <c r="AN25" i="25" s="1"/>
  <c r="F25" i="25" s="1"/>
  <c r="E10" i="25"/>
  <c r="H6" i="25"/>
  <c r="W6" i="25" s="1"/>
  <c r="C6" i="25" s="1"/>
  <c r="E6" i="25" s="1"/>
  <c r="H21" i="25"/>
  <c r="W21" i="25" s="1"/>
  <c r="C21" i="25" s="1"/>
  <c r="E21" i="25" s="1"/>
  <c r="H4" i="25"/>
  <c r="W4" i="25" s="1"/>
  <c r="C4" i="25" s="1"/>
  <c r="E4" i="25" s="1"/>
  <c r="Y3" i="25"/>
  <c r="AN3" i="25" s="1"/>
  <c r="F3" i="25" s="1"/>
  <c r="Y32" i="25"/>
  <c r="AN32" i="25" s="1"/>
  <c r="F32" i="25" s="1"/>
  <c r="H12" i="25"/>
  <c r="W12" i="25" s="1"/>
  <c r="C12" i="25" s="1"/>
  <c r="E12" i="25" s="1"/>
  <c r="Y9" i="25"/>
  <c r="AN9" i="25" s="1"/>
  <c r="F9" i="25" s="1"/>
</calcChain>
</file>

<file path=xl/sharedStrings.xml><?xml version="1.0" encoding="utf-8"?>
<sst xmlns="http://schemas.openxmlformats.org/spreadsheetml/2006/main" count="13899" uniqueCount="537">
  <si>
    <t>Correct</t>
  </si>
  <si>
    <t>Guar.</t>
  </si>
  <si>
    <t>Name</t>
  </si>
  <si>
    <t>Total</t>
  </si>
  <si>
    <t>%</t>
  </si>
  <si>
    <t>Tiebreak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</si>
  <si>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</si>
  <si>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</si>
  <si>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</si>
  <si>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</si>
  <si>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</si>
  <si>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</si>
  <si>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</si>
  <si>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</si>
  <si>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</si>
  <si>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</si>
  <si>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</si>
  <si>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</si>
  <si>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</si>
  <si>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</si>
  <si>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</si>
  <si>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</si>
  <si>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</si>
  <si>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</si>
  <si>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</si>
  <si>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</si>
  <si>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</si>
  <si>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</si>
  <si>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</si>
  <si>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</si>
  <si>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</si>
  <si>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</si>
  <si>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</si>
  <si>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</si>
  <si>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Line</t>
  </si>
  <si>
    <t>W01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</si>
  <si>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</si>
  <si>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</si>
  <si>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</si>
  <si>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</si>
  <si>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</si>
  <si>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</si>
  <si>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</si>
  <si>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</si>
  <si>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</si>
  <si>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</si>
  <si>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</si>
  <si>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</si>
  <si>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</si>
  <si>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College - Week 10</t>
  </si>
  <si>
    <t>College - Week 11</t>
  </si>
  <si>
    <t>College - Week 12</t>
  </si>
  <si>
    <t>College - Week 13</t>
  </si>
  <si>
    <t>College - Week 14</t>
  </si>
  <si>
    <t>Guarantees Owed:</t>
  </si>
  <si>
    <t>Semi Guar.</t>
  </si>
  <si>
    <t>Semi</t>
  </si>
  <si>
    <t>Bowls</t>
  </si>
  <si>
    <t>Semi Final</t>
  </si>
  <si>
    <t>Final</t>
  </si>
  <si>
    <t>FPL College 2022</t>
  </si>
  <si>
    <t>2022 FPLeague College Predictions - Bowl Games</t>
  </si>
  <si>
    <t>2022 FPLeague College Predictions - Week 1</t>
  </si>
  <si>
    <t>Alsobrook, Luke</t>
  </si>
  <si>
    <t>Baze, Drew</t>
  </si>
  <si>
    <t>Bradley, Ken</t>
  </si>
  <si>
    <t>Clarke, Benjamin</t>
  </si>
  <si>
    <t>Curran, Kevin</t>
  </si>
  <si>
    <t>Curran, Taylor</t>
  </si>
  <si>
    <t>Easley, Jordan</t>
  </si>
  <si>
    <t>Folmar, James</t>
  </si>
  <si>
    <t>Fortner, Glenn</t>
  </si>
  <si>
    <t>Fortner, Jason</t>
  </si>
  <si>
    <t>Fortner, Mara</t>
  </si>
  <si>
    <t>Greenwood, Douglas</t>
  </si>
  <si>
    <t>Greenwood, Nathan</t>
  </si>
  <si>
    <t>Harper, Kenneth</t>
  </si>
  <si>
    <t>Honeycutt, Terry</t>
  </si>
  <si>
    <t>Mackey, Doyle</t>
  </si>
  <si>
    <t>Manuel, Greg</t>
  </si>
  <si>
    <t>Meyer, Austen</t>
  </si>
  <si>
    <t>Meyer, Pat</t>
  </si>
  <si>
    <t>Middleton, Jason</t>
  </si>
  <si>
    <t>Miller, Chris</t>
  </si>
  <si>
    <t>Roberts, Jeff</t>
  </si>
  <si>
    <t>Ross, Jeff</t>
  </si>
  <si>
    <t>Scoville, Jordan</t>
  </si>
  <si>
    <t>Seamands, Byron</t>
  </si>
  <si>
    <t>Seamands, Jorden</t>
  </si>
  <si>
    <t>Simba, Julio</t>
  </si>
  <si>
    <t>Smith, Brad</t>
  </si>
  <si>
    <t>Vance, Jeremy</t>
  </si>
  <si>
    <t>Young, Michael</t>
  </si>
  <si>
    <t>College - Week 1</t>
  </si>
  <si>
    <t>2022 FPLeague College Predictions - Week 2</t>
  </si>
  <si>
    <t>PITT (-7)</t>
  </si>
  <si>
    <t>OKST (-21)</t>
  </si>
  <si>
    <t>MSU (-19.5)</t>
  </si>
  <si>
    <t>CSU</t>
  </si>
  <si>
    <t>NCST (-10)</t>
  </si>
  <si>
    <t>OU (-30.5)</t>
  </si>
  <si>
    <t>ORE</t>
  </si>
  <si>
    <t>CIN</t>
  </si>
  <si>
    <t>HOU (-5.5)</t>
  </si>
  <si>
    <t>MISS (-22.5)</t>
  </si>
  <si>
    <t>SFLA</t>
  </si>
  <si>
    <t>USC (-34.5)</t>
  </si>
  <si>
    <t>UTAH (-2.5)</t>
  </si>
  <si>
    <t>UK (-17.5)</t>
  </si>
  <si>
    <t>ND</t>
  </si>
  <si>
    <t>ALA (-38.5)</t>
  </si>
  <si>
    <t>CLEM (-21)</t>
  </si>
  <si>
    <t>MICH (-27.5)</t>
  </si>
  <si>
    <t>UGA (-17.5)</t>
  </si>
  <si>
    <t>ARK (-6.5)</t>
  </si>
  <si>
    <t>BYU (-12.5)</t>
  </si>
  <si>
    <t>OSU (-15.5)</t>
  </si>
  <si>
    <t>FLA</t>
  </si>
  <si>
    <t>UTSA</t>
  </si>
  <si>
    <t>TROY</t>
  </si>
  <si>
    <t>MIOH</t>
  </si>
  <si>
    <t>WVU</t>
  </si>
  <si>
    <t>RICE</t>
  </si>
  <si>
    <t>CMU</t>
  </si>
  <si>
    <t>WMU</t>
  </si>
  <si>
    <t>ECU</t>
  </si>
  <si>
    <t>USU</t>
  </si>
  <si>
    <t>GT</t>
  </si>
  <si>
    <t>UTEP</t>
  </si>
  <si>
    <t>N/A</t>
  </si>
  <si>
    <t>EVEN</t>
  </si>
  <si>
    <t>Zorn, Chad</t>
  </si>
  <si>
    <t>32 Total</t>
  </si>
  <si>
    <t>1-T</t>
  </si>
  <si>
    <t>4-T</t>
  </si>
  <si>
    <t>9-T</t>
  </si>
  <si>
    <t>12-T</t>
  </si>
  <si>
    <t>16-T</t>
  </si>
  <si>
    <t>20-T</t>
  </si>
  <si>
    <t>22-T</t>
  </si>
  <si>
    <t>29-T</t>
  </si>
  <si>
    <t>Meyer, Dave</t>
  </si>
  <si>
    <t>-</t>
  </si>
  <si>
    <t>Sloan, Kenneth</t>
  </si>
  <si>
    <t>33 Total</t>
  </si>
  <si>
    <t>Sloan, Kenneth *</t>
  </si>
  <si>
    <t>College - Week 2</t>
  </si>
  <si>
    <t>2022 FPLeague College Predictions - Week 3</t>
  </si>
  <si>
    <t>TEX</t>
  </si>
  <si>
    <t>OSU (-43.5)</t>
  </si>
  <si>
    <t>MIA (-25.5)</t>
  </si>
  <si>
    <t>ARK (-8.5)</t>
  </si>
  <si>
    <t>VAND</t>
  </si>
  <si>
    <t>ND (-20)</t>
  </si>
  <si>
    <t>TAMU (-18)</t>
  </si>
  <si>
    <t>PITT</t>
  </si>
  <si>
    <t>WSU</t>
  </si>
  <si>
    <t>AKR</t>
  </si>
  <si>
    <t>HOU</t>
  </si>
  <si>
    <t>OU (-32.5)</t>
  </si>
  <si>
    <t>FLA (-4.5)</t>
  </si>
  <si>
    <t>OKST (-11)</t>
  </si>
  <si>
    <t>USC (-9)</t>
  </si>
  <si>
    <t>HAW</t>
  </si>
  <si>
    <t>BAY</t>
  </si>
  <si>
    <t>ALA (-20)</t>
  </si>
  <si>
    <t>WAKE (-13)</t>
  </si>
  <si>
    <t>TENN (-6.5)</t>
  </si>
  <si>
    <t>WISC (-17)</t>
  </si>
  <si>
    <t>MSU (-34)</t>
  </si>
  <si>
    <t>TTU (-2.5)</t>
  </si>
  <si>
    <t>MICH (-51)</t>
  </si>
  <si>
    <t>ARST</t>
  </si>
  <si>
    <t>APP</t>
  </si>
  <si>
    <t>STAN</t>
  </si>
  <si>
    <t>KU</t>
  </si>
  <si>
    <t>BYU (-3.5)</t>
  </si>
  <si>
    <t>USM</t>
  </si>
  <si>
    <t>SC</t>
  </si>
  <si>
    <t>MRSH</t>
  </si>
  <si>
    <t>KENT</t>
  </si>
  <si>
    <t>8-T</t>
  </si>
  <si>
    <t>13-T</t>
  </si>
  <si>
    <t>15-T</t>
  </si>
  <si>
    <t>2022 Non-Yearly</t>
  </si>
  <si>
    <t>CONN</t>
  </si>
  <si>
    <t>OU (-11.5)</t>
  </si>
  <si>
    <t>TXST</t>
  </si>
  <si>
    <t>BYU</t>
  </si>
  <si>
    <t>MISS (-16)</t>
  </si>
  <si>
    <t>PSU (-3)</t>
  </si>
  <si>
    <t>ULM</t>
  </si>
  <si>
    <t>LIB</t>
  </si>
  <si>
    <t>OSU (-31.5)</t>
  </si>
  <si>
    <t>TTU</t>
  </si>
  <si>
    <t>MSU</t>
  </si>
  <si>
    <t>USF</t>
  </si>
  <si>
    <t>PITT (-10)</t>
  </si>
  <si>
    <t>LT</t>
  </si>
  <si>
    <t>TEX (-11)</t>
  </si>
  <si>
    <t>MIA</t>
  </si>
  <si>
    <t>SDST</t>
  </si>
  <si>
    <t>USC (-12)</t>
  </si>
  <si>
    <t>UGA (-24.5)</t>
  </si>
  <si>
    <t>MICH (-46)</t>
  </si>
  <si>
    <t>BAY (-30.5)</t>
  </si>
  <si>
    <t>ORE (-3.5)</t>
  </si>
  <si>
    <t>ALA (-48.5)</t>
  </si>
  <si>
    <t>WAKE (-16.5)</t>
  </si>
  <si>
    <t>TENN (-48.5)</t>
  </si>
  <si>
    <t>NCST (-10.5)</t>
  </si>
  <si>
    <t>FLA (-24.5)</t>
  </si>
  <si>
    <t>CLEM (-33.5)</t>
  </si>
  <si>
    <t>UTAH (-21)</t>
  </si>
  <si>
    <t>TAMU (-5.5)</t>
  </si>
  <si>
    <t>WASH (-3.5)</t>
  </si>
  <si>
    <t>AUB</t>
  </si>
  <si>
    <t>TOL</t>
  </si>
  <si>
    <t>NEB</t>
  </si>
  <si>
    <t>FRES</t>
  </si>
  <si>
    <t>2022 FPLeague College Predictions - Week 4</t>
  </si>
  <si>
    <t>Conklin, Donald *</t>
  </si>
  <si>
    <t>34 Total</t>
  </si>
  <si>
    <t>Conklin, Donald</t>
  </si>
  <si>
    <t>6-T</t>
  </si>
  <si>
    <t>14-T</t>
  </si>
  <si>
    <t>23-T</t>
  </si>
  <si>
    <t>27-T</t>
  </si>
  <si>
    <t>31-T</t>
  </si>
  <si>
    <t>College - Week 3</t>
  </si>
  <si>
    <t>College - Week 4</t>
  </si>
  <si>
    <t>2022 FPLeague College Predictions - Week 5</t>
  </si>
  <si>
    <t>UGA (-44)</t>
  </si>
  <si>
    <t>MICH (-17)</t>
  </si>
  <si>
    <t>CLEM (-7)</t>
  </si>
  <si>
    <t>PSU (-26.5)</t>
  </si>
  <si>
    <t>ISU</t>
  </si>
  <si>
    <t>TENN (-8.5)</t>
  </si>
  <si>
    <t>TEX (-4.5)</t>
  </si>
  <si>
    <t>ORE (-6)</t>
  </si>
  <si>
    <t>MISS (-20.5)</t>
  </si>
  <si>
    <t>UK (-24.5)</t>
  </si>
  <si>
    <t>TAMU (-2.5)</t>
  </si>
  <si>
    <t>ALA (-38)</t>
  </si>
  <si>
    <t>OSU (-17)</t>
  </si>
  <si>
    <t>KSU</t>
  </si>
  <si>
    <t>USC (-7)</t>
  </si>
  <si>
    <t>WYO</t>
  </si>
  <si>
    <t>ASU</t>
  </si>
  <si>
    <t>WASH (-13.5)</t>
  </si>
  <si>
    <t>BAY (-1)</t>
  </si>
  <si>
    <t>TLSA</t>
  </si>
  <si>
    <t>ARK</t>
  </si>
  <si>
    <t>NCST (-38)</t>
  </si>
  <si>
    <t>OU (-13)</t>
  </si>
  <si>
    <t>BYU (-21.5)</t>
  </si>
  <si>
    <t>UTAH (-14)</t>
  </si>
  <si>
    <t>WISC</t>
  </si>
  <si>
    <t>WF</t>
  </si>
  <si>
    <t>MTSU</t>
  </si>
  <si>
    <t>NIU</t>
  </si>
  <si>
    <t>ORST</t>
  </si>
  <si>
    <t>MD</t>
  </si>
  <si>
    <t>10-T</t>
  </si>
  <si>
    <t>2022 FPLeague College Predictions - Week 6</t>
  </si>
  <si>
    <t>WASH (-3)</t>
  </si>
  <si>
    <t>MICH (-10.5)</t>
  </si>
  <si>
    <t>UK</t>
  </si>
  <si>
    <t>OU (-6)</t>
  </si>
  <si>
    <t>MINN (-10.5)</t>
  </si>
  <si>
    <t>UTAH (-10.5)</t>
  </si>
  <si>
    <t>OSU (-41.5)</t>
  </si>
  <si>
    <t>OKST</t>
  </si>
  <si>
    <t>PSU (-25.5)</t>
  </si>
  <si>
    <t>FSU (-6.5)</t>
  </si>
  <si>
    <t>TAMU</t>
  </si>
  <si>
    <t>MIZZ</t>
  </si>
  <si>
    <t>CLEM (-6.5)</t>
  </si>
  <si>
    <t>PITT (-20.5)</t>
  </si>
  <si>
    <t>USC (-25.5)</t>
  </si>
  <si>
    <t>ORE (-16.5)</t>
  </si>
  <si>
    <t>BYU (-24)</t>
  </si>
  <si>
    <t>MISS (-6.5)</t>
  </si>
  <si>
    <t>KSU (-7.5)</t>
  </si>
  <si>
    <t>ALA (-15.5)</t>
  </si>
  <si>
    <t>BAY (-2.5)</t>
  </si>
  <si>
    <t>MSST (-3)</t>
  </si>
  <si>
    <t>UGA (-27.5)</t>
  </si>
  <si>
    <t>TEX (-10.5)</t>
  </si>
  <si>
    <t>TCU</t>
  </si>
  <si>
    <t>PUR</t>
  </si>
  <si>
    <t>NCST</t>
  </si>
  <si>
    <t>UCLA</t>
  </si>
  <si>
    <t>RUT</t>
  </si>
  <si>
    <t>IOWA</t>
  </si>
  <si>
    <t>NW</t>
  </si>
  <si>
    <t>College - Week 5</t>
  </si>
  <si>
    <t>2022 FPLeague College Predictions - Week 7</t>
  </si>
  <si>
    <t>MICH (-22)</t>
  </si>
  <si>
    <t>TENN (-3)</t>
  </si>
  <si>
    <t>TEX (-7)</t>
  </si>
  <si>
    <t>CIN (-28.5)</t>
  </si>
  <si>
    <t>UGA (-30)</t>
  </si>
  <si>
    <t>OKST (-9.5)</t>
  </si>
  <si>
    <t>OSU (-25.5)</t>
  </si>
  <si>
    <t>MISS (-18.5)</t>
  </si>
  <si>
    <t>WASH (-14)</t>
  </si>
  <si>
    <t>CLEM (-20.5)</t>
  </si>
  <si>
    <t>USC (-13)</t>
  </si>
  <si>
    <t>UK (-10.5)</t>
  </si>
  <si>
    <t>WAKE (-17)</t>
  </si>
  <si>
    <t>ND (-3.5)</t>
  </si>
  <si>
    <t>KSU (-2)</t>
  </si>
  <si>
    <t>FSU</t>
  </si>
  <si>
    <t>ORE (-13)</t>
  </si>
  <si>
    <t>TCU (-7)</t>
  </si>
  <si>
    <t>MSST (-8)</t>
  </si>
  <si>
    <t>UTAH (-4.5)</t>
  </si>
  <si>
    <t>ALA (-24)</t>
  </si>
  <si>
    <t>NCST (-3.5)</t>
  </si>
  <si>
    <t>BC</t>
  </si>
  <si>
    <t>ARIZ</t>
  </si>
  <si>
    <t>OU</t>
  </si>
  <si>
    <t>ARMY</t>
  </si>
  <si>
    <t>IU</t>
  </si>
  <si>
    <t>LSU</t>
  </si>
  <si>
    <t>College - Week 6</t>
  </si>
  <si>
    <t>11-T</t>
  </si>
  <si>
    <t>24-T</t>
  </si>
  <si>
    <t>28-T</t>
  </si>
  <si>
    <t>MICH (-7)</t>
  </si>
  <si>
    <t>MISS (-14)</t>
  </si>
  <si>
    <t>TEX (-16.5)</t>
  </si>
  <si>
    <t>TENN</t>
  </si>
  <si>
    <t>UGA (-38.5)</t>
  </si>
  <si>
    <t>ARK (-1.5)</t>
  </si>
  <si>
    <t>WASH (-15.5)</t>
  </si>
  <si>
    <t>FLA (-2.5)</t>
  </si>
  <si>
    <t>CLEM (-3.5)</t>
  </si>
  <si>
    <t>MSST (-7)</t>
  </si>
  <si>
    <t>ND (-16.5)</t>
  </si>
  <si>
    <t>USC</t>
  </si>
  <si>
    <t>OU (-7.5)</t>
  </si>
  <si>
    <t>ALA (-7.5)</t>
  </si>
  <si>
    <t>TCU (-3.5)</t>
  </si>
  <si>
    <t>SYR (-3)</t>
  </si>
  <si>
    <t>UTAH (-3.5)</t>
  </si>
  <si>
    <t>PSU</t>
  </si>
  <si>
    <t>College - Week 7</t>
  </si>
  <si>
    <t>2022 FPLeague College Predictions - Week 8</t>
  </si>
  <si>
    <t>7-T</t>
  </si>
  <si>
    <t>19-T</t>
  </si>
  <si>
    <t>CLEM (-13.5)</t>
  </si>
  <si>
    <t>SMU</t>
  </si>
  <si>
    <t>MISS</t>
  </si>
  <si>
    <t>WF (-21)</t>
  </si>
  <si>
    <t>MEM</t>
  </si>
  <si>
    <t>WIS (-2)</t>
  </si>
  <si>
    <t>MSST</t>
  </si>
  <si>
    <t>PSU (-5)</t>
  </si>
  <si>
    <t>TAMU (-3.5)</t>
  </si>
  <si>
    <t>CAL</t>
  </si>
  <si>
    <t>CIN (-3)</t>
  </si>
  <si>
    <t>BAY (-8)</t>
  </si>
  <si>
    <t>TTU (-7)</t>
  </si>
  <si>
    <t>TEX (-6)</t>
  </si>
  <si>
    <t>TUL (-7)</t>
  </si>
  <si>
    <t>ALA (-21)</t>
  </si>
  <si>
    <t>WASH (-7.5)</t>
  </si>
  <si>
    <t>OSU (-29)</t>
  </si>
  <si>
    <t>SYR</t>
  </si>
  <si>
    <t>LSU (-1.5)</t>
  </si>
  <si>
    <t>MINN</t>
  </si>
  <si>
    <t>College - Week 8</t>
  </si>
  <si>
    <t>25-T</t>
  </si>
  <si>
    <t>2022 FPLeague College Predictions - Week 9</t>
  </si>
  <si>
    <t>VT</t>
  </si>
  <si>
    <t>OU (-1.5)</t>
  </si>
  <si>
    <t>ORE (-14)</t>
  </si>
  <si>
    <t>OKST (EVEN)</t>
  </si>
  <si>
    <t>WF (-5)</t>
  </si>
  <si>
    <t>CIN (EVEN)</t>
  </si>
  <si>
    <t>SMU (-3)</t>
  </si>
  <si>
    <t>SC (-6)</t>
  </si>
  <si>
    <t>USC (-15)</t>
  </si>
  <si>
    <t>TENN (-14)</t>
  </si>
  <si>
    <t>MICH (-21.5)</t>
  </si>
  <si>
    <t>BAYL</t>
  </si>
  <si>
    <t>UNC (-3)</t>
  </si>
  <si>
    <t>UCLA (-14.5)</t>
  </si>
  <si>
    <t>NCST (-13)</t>
  </si>
  <si>
    <t>UTAH (-8)</t>
  </si>
  <si>
    <t>OSU (-14.5)</t>
  </si>
  <si>
    <t>SYR (-2)</t>
  </si>
  <si>
    <t>ARK (-3.5)</t>
  </si>
  <si>
    <t>UGA (-22.5)</t>
  </si>
  <si>
    <t>ILL (-5.5)</t>
  </si>
  <si>
    <t>MISS (-3)</t>
  </si>
  <si>
    <t>TTU (-1)</t>
  </si>
  <si>
    <t>KSU (EVEN)</t>
  </si>
  <si>
    <t>UCF (EVEN)</t>
  </si>
  <si>
    <t>LOU</t>
  </si>
  <si>
    <t>College - Week 9</t>
  </si>
  <si>
    <t>2022 FPLeague College Predictions - Week 10</t>
  </si>
  <si>
    <t>26-T</t>
  </si>
  <si>
    <t>WASH (-4.5)</t>
  </si>
  <si>
    <t>TCU (-10)</t>
  </si>
  <si>
    <t>UNC (-9.5)</t>
  </si>
  <si>
    <t>TULN (-7.5)</t>
  </si>
  <si>
    <t>UK (-2.5)</t>
  </si>
  <si>
    <t>TAMU (-3)</t>
  </si>
  <si>
    <t>OU (-3.5)</t>
  </si>
  <si>
    <t>COL</t>
  </si>
  <si>
    <t>PSU (-14)</t>
  </si>
  <si>
    <t>PITT (-3.5)</t>
  </si>
  <si>
    <t>MICH (-26.5)</t>
  </si>
  <si>
    <t>UTAH (-17.5)</t>
  </si>
  <si>
    <t>UCLA (-10.5)</t>
  </si>
  <si>
    <t>OSU (-38.5)</t>
  </si>
  <si>
    <t>UGA (-8.5)</t>
  </si>
  <si>
    <t>ORE (-31.5)</t>
  </si>
  <si>
    <t>ILL (-16.5)</t>
  </si>
  <si>
    <t>OKST (-3.5)</t>
  </si>
  <si>
    <t>UCF (-3.5)</t>
  </si>
  <si>
    <t>ALA (-13.5)</t>
  </si>
  <si>
    <t>TEX (-2.5)</t>
  </si>
  <si>
    <t>WF (-5.5)</t>
  </si>
  <si>
    <t>UVA</t>
  </si>
  <si>
    <t>IND</t>
  </si>
  <si>
    <t>2022 FPLeague College Predictions - Week 11</t>
  </si>
  <si>
    <t>2022 FPLeague College Predictions - Week 12</t>
  </si>
  <si>
    <t>TENN (-21)</t>
  </si>
  <si>
    <t>OSU (-39.5)</t>
  </si>
  <si>
    <t>LSU (-3)</t>
  </si>
  <si>
    <t>ND (-17)</t>
  </si>
  <si>
    <t>LIB (-14.5)</t>
  </si>
  <si>
    <t>PSU (-10.5)</t>
  </si>
  <si>
    <t>UCF</t>
  </si>
  <si>
    <t>NCST (-19.5)</t>
  </si>
  <si>
    <t>UGA (-16.5)</t>
  </si>
  <si>
    <t>ORE (-13.5)</t>
  </si>
  <si>
    <t>UNC</t>
  </si>
  <si>
    <t>UCLA (-19.5)</t>
  </si>
  <si>
    <t>ILL (-6.5)</t>
  </si>
  <si>
    <t>MICH (-29.5)</t>
  </si>
  <si>
    <t>ALA (-11.5)</t>
  </si>
  <si>
    <t>TULN (-2)</t>
  </si>
  <si>
    <t>BAYL (-3)</t>
  </si>
  <si>
    <t>WF (-3.5)</t>
  </si>
  <si>
    <t>UTAH (-24)</t>
  </si>
  <si>
    <t>NAVY</t>
  </si>
  <si>
    <t>WASH</t>
  </si>
  <si>
    <t>5-T</t>
  </si>
  <si>
    <t>Ross, Jeff **</t>
  </si>
  <si>
    <t>2022 FPLeague College Predictions - Week 13</t>
  </si>
  <si>
    <t>UCF (-16.5)</t>
  </si>
  <si>
    <t>MICH (-17.5)</t>
  </si>
  <si>
    <t>TCU (-3)</t>
  </si>
  <si>
    <t>FLA (-14.5)</t>
  </si>
  <si>
    <t>ULL</t>
  </si>
  <si>
    <t>ND (-21)</t>
  </si>
  <si>
    <t>OSU (-27.5)</t>
  </si>
  <si>
    <t>PSU (-19.5)</t>
  </si>
  <si>
    <t>UNC (-21)</t>
  </si>
  <si>
    <t>TENN (-21.5)</t>
  </si>
  <si>
    <t>MISS (-2.5)</t>
  </si>
  <si>
    <t>USC (-1.5)</t>
  </si>
  <si>
    <t>LSU (-14.5)</t>
  </si>
  <si>
    <t>WASH (-30.5)</t>
  </si>
  <si>
    <t>ORE (-3)</t>
  </si>
  <si>
    <t>FSU (-23.5)</t>
  </si>
  <si>
    <t>CLEM (-19.5)</t>
  </si>
  <si>
    <t>TEX (-9.5)</t>
  </si>
  <si>
    <t>LOU (-4.5)</t>
  </si>
  <si>
    <t>ISU (-3.5)</t>
  </si>
  <si>
    <t>UTAH</t>
  </si>
  <si>
    <t>ILL</t>
  </si>
  <si>
    <t>UAB</t>
  </si>
  <si>
    <t>2022 FPLeague College Predictions - Week 14</t>
  </si>
  <si>
    <t>CIN (-2)</t>
  </si>
  <si>
    <t>TEX (-8.5)</t>
  </si>
  <si>
    <t>UNC (-6.5)</t>
  </si>
  <si>
    <t>UCLA (-10)</t>
  </si>
  <si>
    <t>UGA (-35.5)</t>
  </si>
  <si>
    <t>MICH</t>
  </si>
  <si>
    <t>OKST (-8.5)</t>
  </si>
  <si>
    <t>TCU (-10.5)</t>
  </si>
  <si>
    <t>LSU (-9.5)</t>
  </si>
  <si>
    <t>UCF (-19.5)</t>
  </si>
  <si>
    <t>USC (-5.5)</t>
  </si>
  <si>
    <t>OU (-2)</t>
  </si>
  <si>
    <t>KAN</t>
  </si>
  <si>
    <t>WASH (-2)</t>
  </si>
  <si>
    <t>FSU (-9.5)</t>
  </si>
  <si>
    <t>OSU (-7.5)</t>
  </si>
  <si>
    <t>CLEM (-14.5)</t>
  </si>
  <si>
    <t>ALA (-21.5)</t>
  </si>
  <si>
    <t>UTAH (-29.5)</t>
  </si>
  <si>
    <t>PSU (-18)</t>
  </si>
  <si>
    <t>TENN (-14.5)</t>
  </si>
  <si>
    <t>KSU (-12)</t>
  </si>
  <si>
    <t>TUL</t>
  </si>
  <si>
    <t>USC (-3)</t>
  </si>
  <si>
    <t>TCU (-2.5)</t>
  </si>
  <si>
    <t>BSU (-3.5)</t>
  </si>
  <si>
    <t>MICH (-16.5)</t>
  </si>
  <si>
    <t>TUL (-3.5)</t>
  </si>
  <si>
    <t>CLEM (-7.5)</t>
  </si>
  <si>
    <t>FRES (-3)</t>
  </si>
  <si>
    <t>LOU (-1.5)</t>
  </si>
  <si>
    <t>ORST (-10.5)</t>
  </si>
  <si>
    <t>BSU (-10.5)</t>
  </si>
  <si>
    <t>TROY (-1)</t>
  </si>
  <si>
    <t>UNT</t>
  </si>
  <si>
    <t>BAYL (-6.5)</t>
  </si>
  <si>
    <t>WF (-1)</t>
  </si>
  <si>
    <t>DUKE</t>
  </si>
  <si>
    <t>MISS (-3.5)</t>
  </si>
  <si>
    <t>TEX (-5.5)</t>
  </si>
  <si>
    <t>UCLA (-6.5)</t>
  </si>
  <si>
    <t>ND (-2.5)</t>
  </si>
  <si>
    <t>ALA (-3.5)</t>
  </si>
  <si>
    <t>MICH (-7.5)</t>
  </si>
  <si>
    <t>UGA (-6.5)</t>
  </si>
  <si>
    <t>LSU (-10.5)</t>
  </si>
  <si>
    <t>WIS (-3)</t>
  </si>
  <si>
    <t>UCF (-1)</t>
  </si>
  <si>
    <t>ARK (-3)</t>
  </si>
  <si>
    <t>FSU (-8)</t>
  </si>
  <si>
    <t>IOWA (-2)</t>
  </si>
  <si>
    <t>ILL (-1.5)</t>
  </si>
  <si>
    <t>UTAH (-3)</t>
  </si>
  <si>
    <t>MD (-1.5)</t>
  </si>
  <si>
    <t>AFA</t>
  </si>
  <si>
    <t>OSU</t>
  </si>
  <si>
    <t>UGA (-13)</t>
  </si>
  <si>
    <t>2022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</si>
</sst>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6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0" fontId="0" fillId="2" borderId="3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2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3" fillId="4" borderId="0" xfId="0" applyFont="1" applyFill="1"/>
    <xf numFmtId="0" fontId="1" fillId="0" borderId="5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3" xfId="0" applyFont="1" applyBorder="1"/>
    <xf numFmtId="0" fontId="0" fillId="5" borderId="0" xfId="0" applyFill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/>
    <xf numFmtId="0" fontId="0" fillId="0" borderId="5" xfId="0" applyBorder="1"/>
    <xf numFmtId="10" fontId="0" fillId="0" borderId="6" xfId="0" applyNumberFormat="1" applyBorder="1" applyAlignment="1">
      <alignment horizontal="center"/>
    </xf>
    <xf numFmtId="0" fontId="1" fillId="5" borderId="2" xfId="0" applyFont="1" applyFill="1" applyBorder="1"/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" fillId="0" borderId="1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/>
  </cellXfs>
  <cellStyles count="1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Normal" xfId="0" builtinId="0"/>
  </cellStyles>
  <dxfs count="28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6"/>
  <sheetViews>
    <sheetView tabSelected="1" workbookViewId="0">
      <selection activeCell="H1" sqref="H1"/>
    </sheetView>
  </sheetViews>
  <sheetFormatPr defaultColWidth="8.85546875" defaultRowHeight="15" x14ac:dyDescent="0.25"/>
  <cols>
    <col min="1" max="1" width="3" style="31" bestFit="1" customWidth="1"/>
    <col min="2" max="2" width="20" bestFit="1" customWidth="1"/>
    <col min="3" max="3" width="7.42578125" style="3" bestFit="1" customWidth="1"/>
    <col min="4" max="4" width="5.42578125" style="3" bestFit="1" customWidth="1"/>
    <col min="5" max="5" width="7.140625" style="3" bestFit="1" customWidth="1"/>
    <col min="6" max="6" width="8.7109375" style="3" bestFit="1" customWidth="1"/>
    <col min="7" max="7" width="2.7109375" customWidth="1"/>
    <col min="8" max="8" width="5" bestFit="1" customWidth="1"/>
    <col min="9" max="9" width="3.5703125" bestFit="1" customWidth="1"/>
    <col min="10" max="10" width="5" bestFit="1" customWidth="1"/>
    <col min="11" max="12" width="3.5703125" bestFit="1" customWidth="1"/>
    <col min="13" max="14" width="5" bestFit="1" customWidth="1"/>
    <col min="15" max="15" width="3.5703125" bestFit="1" customWidth="1"/>
    <col min="16" max="19" width="5" bestFit="1" customWidth="1"/>
    <col min="20" max="21" width="4.5703125" bestFit="1" customWidth="1"/>
    <col min="22" max="22" width="6.28515625" bestFit="1" customWidth="1"/>
    <col min="23" max="23" width="6" style="1" bestFit="1" customWidth="1"/>
    <col min="24" max="24" width="2.7109375" customWidth="1"/>
    <col min="25" max="29" width="3" bestFit="1" customWidth="1"/>
    <col min="30" max="31" width="4" bestFit="1" customWidth="1"/>
    <col min="32" max="32" width="3" bestFit="1" customWidth="1"/>
    <col min="33" max="38" width="4" bestFit="1" customWidth="1"/>
    <col min="39" max="39" width="6.28515625" bestFit="1" customWidth="1"/>
    <col min="40" max="40" width="5.42578125" style="1" bestFit="1" customWidth="1"/>
  </cols>
  <sheetData>
    <row r="1" spans="1:40" ht="19.5" thickBot="1" x14ac:dyDescent="0.35">
      <c r="B1" s="22" t="s">
        <v>536</v>
      </c>
      <c r="C1" s="21"/>
      <c r="D1" s="21"/>
      <c r="E1" s="21"/>
      <c r="F1" s="21"/>
      <c r="V1" s="54"/>
    </row>
    <row r="2" spans="1:40" s="3" customFormat="1" x14ac:dyDescent="0.25">
      <c r="A2" s="32"/>
      <c r="B2" s="16" t="s">
        <v>2</v>
      </c>
      <c r="C2" s="9" t="s">
        <v>0</v>
      </c>
      <c r="D2" s="9" t="s">
        <v>3</v>
      </c>
      <c r="E2" s="9" t="s">
        <v>4</v>
      </c>
      <c r="F2" s="10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57</v>
      </c>
      <c r="W2" s="2" t="s">
        <v>3</v>
      </c>
      <c r="Y2" s="3" t="s">
        <v>20</v>
      </c>
      <c r="Z2" s="3" t="s">
        <v>21</v>
      </c>
      <c r="AA2" s="3" t="s">
        <v>22</v>
      </c>
      <c r="AB2" s="3" t="s">
        <v>23</v>
      </c>
      <c r="AC2" s="3" t="s">
        <v>24</v>
      </c>
      <c r="AD2" s="3" t="s">
        <v>25</v>
      </c>
      <c r="AE2" s="3" t="s">
        <v>26</v>
      </c>
      <c r="AF2" s="3" t="s">
        <v>27</v>
      </c>
      <c r="AG2" s="3" t="s">
        <v>28</v>
      </c>
      <c r="AH2" s="3" t="s">
        <v>29</v>
      </c>
      <c r="AI2" s="3" t="s">
        <v>30</v>
      </c>
      <c r="AJ2" s="3" t="s">
        <v>31</v>
      </c>
      <c r="AK2" s="3" t="s">
        <v>32</v>
      </c>
      <c r="AL2" s="3" t="s">
        <v>33</v>
      </c>
      <c r="AM2" s="3" t="s">
        <v>57</v>
      </c>
      <c r="AN2" s="2" t="s">
        <v>3</v>
      </c>
    </row>
    <row r="3" spans="1:40" x14ac:dyDescent="0.25">
      <c r="A3" s="31">
        <v>1</v>
      </c>
      <c r="B3" s="17" t="s">
        <v>66</v>
      </c>
      <c r="C3" s="4">
        <f>W3</f>
        <v>156.5</v>
      </c>
      <c r="D3" s="4">
        <f>$W$39</f>
        <v>290</v>
      </c>
      <c r="E3" s="11">
        <f>C3/D3</f>
        <v>0.53965517241379313</v>
      </c>
      <c r="F3" s="5">
        <f>AN3</f>
        <v>14</v>
      </c>
      <c r="H3">
        <f>VLOOKUP(B3,'W01'!$A$3:$B$37,2, FALSE)</f>
        <v>12.5</v>
      </c>
      <c r="I3">
        <f>VLOOKUP(B3,'W02'!$A$3:$B$37,2, FALSE)</f>
        <v>9</v>
      </c>
      <c r="J3">
        <f>VLOOKUP(B3,'W03'!$A$3:$B$37,2, FALSE)</f>
        <v>10</v>
      </c>
      <c r="K3">
        <f>VLOOKUP(B3,'W04'!$A$3:$B$37,2, FALSE)</f>
        <v>8</v>
      </c>
      <c r="L3">
        <f>VLOOKUP(B3,'W05'!$A$3:$B$37,2, FALSE)</f>
        <v>10</v>
      </c>
      <c r="M3">
        <f>VLOOKUP(B3,'W06'!$A$3:$B$37,2, FALSE)</f>
        <v>10.5</v>
      </c>
      <c r="N3">
        <f>VLOOKUP(B3,'W07'!$A$3:$B$37,2, FALSE)</f>
        <v>9.5</v>
      </c>
      <c r="O3">
        <f>VLOOKUP(B3,'W08'!$A$3:$B$37,2, FALSE)</f>
        <v>11</v>
      </c>
      <c r="P3">
        <f>VLOOKUP(B3,'W09'!$A$3:$B$37,2, FALSE)</f>
        <v>10.5</v>
      </c>
      <c r="Q3">
        <f>VLOOKUP(B3,'W10'!$A$3:$B$37,2, FALSE)</f>
        <v>11.5</v>
      </c>
      <c r="R3">
        <f>VLOOKUP(B3,'W11'!$A$3:$B$37,2, FALSE)</f>
        <v>13.5</v>
      </c>
      <c r="S3">
        <f>VLOOKUP(B3,'W12'!$A$3:$B$37,2, FALSE)</f>
        <v>10.5</v>
      </c>
      <c r="T3">
        <f>VLOOKUP(B3,'W13'!$A$3:$B$37,2, FALSE)</f>
        <v>13</v>
      </c>
      <c r="U3">
        <f>VLOOKUP(B3,'W14'!$A$3:$B$37,2, FALSE)</f>
        <v>4</v>
      </c>
      <c r="V3">
        <f>VLOOKUP(B3,Bowls!$A$3:$B$37,2, FALSE)</f>
        <v>13</v>
      </c>
      <c r="W3" s="1">
        <f>SUM(H3:V3)</f>
        <v>156.5</v>
      </c>
      <c r="Y3">
        <f>VLOOKUP(B3,'W01'!$A$3:$C$37,3, FALSE)</f>
        <v>2</v>
      </c>
      <c r="Z3">
        <f>VLOOKUP(B3,'W02'!$A$3:$C$37,3, FALSE)</f>
        <v>0</v>
      </c>
      <c r="AA3">
        <f>VLOOKUP(B3,'W03'!$A$3:$C$37,3, FALSE)</f>
        <v>2</v>
      </c>
      <c r="AB3">
        <f>VLOOKUP(B3,'W04'!$A$3:$C$37,3, FALSE)</f>
        <v>0</v>
      </c>
      <c r="AC3">
        <f>VLOOKUP(B3,'W05'!$A$3:$C$37,3, FALSE)</f>
        <v>0</v>
      </c>
      <c r="AD3">
        <f>VLOOKUP(B3,'W06'!$A$3:$C$37,3, FALSE)</f>
        <v>1</v>
      </c>
      <c r="AE3">
        <f>VLOOKUP(B3,'W07'!$A$3:$C$37,3, FALSE)</f>
        <v>1.5</v>
      </c>
      <c r="AF3">
        <f>VLOOKUP(B3,'W08'!$A$3:$C$37,3, FALSE)</f>
        <v>1</v>
      </c>
      <c r="AG3">
        <f>VLOOKUP(B3,'W09'!$A$3:$C$37,3, FALSE)</f>
        <v>2</v>
      </c>
      <c r="AH3">
        <f>VLOOKUP(B3,'W10'!$A$3:$C$37,3, FALSE)</f>
        <v>1</v>
      </c>
      <c r="AI3">
        <f>VLOOKUP(B3,'W11'!$A$3:$C$37,3, FALSE)</f>
        <v>1.5</v>
      </c>
      <c r="AJ3">
        <f>VLOOKUP(B3,'W12'!$A$3:$C$37,3, FALSE)</f>
        <v>0</v>
      </c>
      <c r="AK3">
        <f>VLOOKUP(B3,'W13'!$A$3:$C$37,3, FALSE)</f>
        <v>1</v>
      </c>
      <c r="AL3">
        <f>VLOOKUP(B3,'W14'!$A$3:$C$37,3, FALSE)</f>
        <v>0</v>
      </c>
      <c r="AM3">
        <f>VLOOKUP(B3,Bowls!$A$3:$C$37,3, FALSE)</f>
        <v>1</v>
      </c>
      <c r="AN3" s="1">
        <f>SUM(Y3:AM3)</f>
        <v>14</v>
      </c>
    </row>
    <row r="4" spans="1:40" x14ac:dyDescent="0.25">
      <c r="A4" s="31">
        <v>2</v>
      </c>
      <c r="B4" s="17" t="s">
        <v>141</v>
      </c>
      <c r="C4" s="4">
        <f>W4</f>
        <v>152.5</v>
      </c>
      <c r="D4" s="4">
        <f>$W$39</f>
        <v>290</v>
      </c>
      <c r="E4" s="11">
        <f>C4/D4</f>
        <v>0.52586206896551724</v>
      </c>
      <c r="F4" s="5">
        <f>AN4</f>
        <v>19</v>
      </c>
      <c r="H4">
        <f>VLOOKUP(B4,'W01'!$A$3:$B$37,2, FALSE)</f>
        <v>12.5</v>
      </c>
      <c r="I4">
        <f>VLOOKUP(B4,'W02'!$A$3:$B$37,2, FALSE)</f>
        <v>6</v>
      </c>
      <c r="J4">
        <f>VLOOKUP(B4,'W03'!$A$3:$B$37,2, FALSE)</f>
        <v>12</v>
      </c>
      <c r="K4">
        <f>VLOOKUP(B4,'W04'!$A$3:$B$37,2, FALSE)</f>
        <v>7</v>
      </c>
      <c r="L4">
        <f>VLOOKUP(B4,'W05'!$A$3:$B$37,2, FALSE)</f>
        <v>10</v>
      </c>
      <c r="M4">
        <f>VLOOKUP(B4,'W06'!$A$3:$B$37,2, FALSE)</f>
        <v>11.5</v>
      </c>
      <c r="N4">
        <f>VLOOKUP(B4,'W07'!$A$3:$B$37,2, FALSE)</f>
        <v>8.5</v>
      </c>
      <c r="O4">
        <f>VLOOKUP(B4,'W08'!$A$3:$B$37,2, FALSE)</f>
        <v>12</v>
      </c>
      <c r="P4">
        <f>VLOOKUP(B4,'W09'!$A$3:$B$37,2, FALSE)</f>
        <v>15.5</v>
      </c>
      <c r="Q4">
        <f>VLOOKUP(B4,'W10'!$A$3:$B$37,2, FALSE)</f>
        <v>11.5</v>
      </c>
      <c r="R4">
        <f>VLOOKUP(B4,'W11'!$A$3:$B$37,2, FALSE)</f>
        <v>10.5</v>
      </c>
      <c r="S4">
        <f>VLOOKUP(B4,'W12'!$A$3:$B$37,2, FALSE)</f>
        <v>12.5</v>
      </c>
      <c r="T4">
        <f>VLOOKUP(B4,'W13'!$A$3:$B$37,2, FALSE)</f>
        <v>7</v>
      </c>
      <c r="U4">
        <f>VLOOKUP(B4,'W14'!$A$3:$B$37,2, FALSE)</f>
        <v>3</v>
      </c>
      <c r="V4">
        <f>VLOOKUP(B4,Bowls!$A$3:$B$37,2, FALSE)</f>
        <v>13</v>
      </c>
      <c r="W4" s="1">
        <f>SUM(H4:V4)</f>
        <v>152.5</v>
      </c>
      <c r="Y4">
        <f>VLOOKUP(B4,'W01'!$A$3:$C$37,3, FALSE)</f>
        <v>2</v>
      </c>
      <c r="Z4">
        <f>VLOOKUP(B4,'W02'!$A$3:$C$37,3, FALSE)</f>
        <v>0</v>
      </c>
      <c r="AA4">
        <f>VLOOKUP(B4,'W03'!$A$3:$C$37,3, FALSE)</f>
        <v>2</v>
      </c>
      <c r="AB4">
        <f>VLOOKUP(B4,'W04'!$A$3:$C$37,3, FALSE)</f>
        <v>1</v>
      </c>
      <c r="AC4">
        <f>VLOOKUP(B4,'W05'!$A$3:$C$37,3, FALSE)</f>
        <v>1</v>
      </c>
      <c r="AD4">
        <f>VLOOKUP(B4,'W06'!$A$3:$C$37,3, FALSE)</f>
        <v>1</v>
      </c>
      <c r="AE4">
        <f>VLOOKUP(B4,'W07'!$A$3:$C$37,3, FALSE)</f>
        <v>1</v>
      </c>
      <c r="AF4">
        <f>VLOOKUP(B4,'W08'!$A$3:$C$37,3, FALSE)</f>
        <v>2</v>
      </c>
      <c r="AG4">
        <f>VLOOKUP(B4,'W09'!$A$3:$C$37,3, FALSE)</f>
        <v>1</v>
      </c>
      <c r="AH4">
        <f>VLOOKUP(B4,'W10'!$A$3:$C$37,3, FALSE)</f>
        <v>2</v>
      </c>
      <c r="AI4">
        <f>VLOOKUP(B4,'W11'!$A$3:$C$37,3, FALSE)</f>
        <v>2</v>
      </c>
      <c r="AJ4">
        <f>VLOOKUP(B4,'W12'!$A$3:$C$37,3, FALSE)</f>
        <v>0</v>
      </c>
      <c r="AK4">
        <f>VLOOKUP(B4,'W13'!$A$3:$C$37,3, FALSE)</f>
        <v>2</v>
      </c>
      <c r="AL4">
        <f>VLOOKUP(B4,'W14'!$A$3:$C$37,3, FALSE)</f>
        <v>1</v>
      </c>
      <c r="AM4">
        <f>VLOOKUP(B4,Bowls!$A$3:$C$37,3, FALSE)</f>
        <v>1</v>
      </c>
      <c r="AN4" s="1">
        <f>SUM(Y4:AM4)</f>
        <v>19</v>
      </c>
    </row>
    <row r="5" spans="1:40" x14ac:dyDescent="0.25">
      <c r="A5" s="31">
        <v>3</v>
      </c>
      <c r="B5" s="17" t="s">
        <v>75</v>
      </c>
      <c r="C5" s="4">
        <f>W5</f>
        <v>150.5</v>
      </c>
      <c r="D5" s="4">
        <f>$W$39</f>
        <v>290</v>
      </c>
      <c r="E5" s="11">
        <f>C5/D5</f>
        <v>0.51896551724137929</v>
      </c>
      <c r="F5" s="5">
        <f>AN5</f>
        <v>13.5</v>
      </c>
      <c r="H5">
        <f>VLOOKUP(B5,'W01'!$A$3:$B$37,2, FALSE)</f>
        <v>10.5</v>
      </c>
      <c r="I5">
        <f>VLOOKUP(B5,'W02'!$A$3:$B$37,2, FALSE)</f>
        <v>9</v>
      </c>
      <c r="J5">
        <f>VLOOKUP(B5,'W03'!$A$3:$B$37,2, FALSE)</f>
        <v>11</v>
      </c>
      <c r="K5">
        <f>VLOOKUP(B5,'W04'!$A$3:$B$37,2, FALSE)</f>
        <v>9</v>
      </c>
      <c r="L5">
        <f>VLOOKUP(B5,'W05'!$A$3:$B$37,2, FALSE)</f>
        <v>10</v>
      </c>
      <c r="M5">
        <f>VLOOKUP(B5,'W06'!$A$3:$B$37,2, FALSE)</f>
        <v>11.5</v>
      </c>
      <c r="N5">
        <f>VLOOKUP(B5,'W07'!$A$3:$B$37,2, FALSE)</f>
        <v>7.5</v>
      </c>
      <c r="O5">
        <f>VLOOKUP(B5,'W08'!$A$3:$B$37,2, FALSE)</f>
        <v>9</v>
      </c>
      <c r="P5">
        <f>VLOOKUP(B5,'W09'!$A$3:$B$37,2, FALSE)</f>
        <v>11.5</v>
      </c>
      <c r="Q5">
        <f>VLOOKUP(B5,'W10'!$A$3:$B$37,2, FALSE)</f>
        <v>11.5</v>
      </c>
      <c r="R5">
        <f>VLOOKUP(B5,'W11'!$A$3:$B$37,2, FALSE)</f>
        <v>11.5</v>
      </c>
      <c r="S5">
        <f>VLOOKUP(B5,'W12'!$A$3:$B$37,2, FALSE)</f>
        <v>10.5</v>
      </c>
      <c r="T5">
        <f>VLOOKUP(B5,'W13'!$A$3:$B$37,2, FALSE)</f>
        <v>14</v>
      </c>
      <c r="U5">
        <f>VLOOKUP(B5,'W14'!$A$3:$B$37,2, FALSE)</f>
        <v>3</v>
      </c>
      <c r="V5">
        <f>VLOOKUP(B5,Bowls!$A$3:$B$37,2, FALSE)</f>
        <v>11</v>
      </c>
      <c r="W5" s="1">
        <f>SUM(H5:V5)</f>
        <v>150.5</v>
      </c>
      <c r="Y5">
        <f>VLOOKUP(B5,'W01'!$A$3:$C$37,3, FALSE)</f>
        <v>1</v>
      </c>
      <c r="Z5">
        <f>VLOOKUP(B5,'W02'!$A$3:$C$37,3, FALSE)</f>
        <v>2</v>
      </c>
      <c r="AA5">
        <f>VLOOKUP(B5,'W03'!$A$3:$C$37,3, FALSE)</f>
        <v>1</v>
      </c>
      <c r="AB5">
        <f>VLOOKUP(B5,'W04'!$A$3:$C$37,3, FALSE)</f>
        <v>1</v>
      </c>
      <c r="AC5">
        <f>VLOOKUP(B5,'W05'!$A$3:$C$37,3, FALSE)</f>
        <v>1</v>
      </c>
      <c r="AD5">
        <f>VLOOKUP(B5,'W06'!$A$3:$C$37,3, FALSE)</f>
        <v>1</v>
      </c>
      <c r="AE5">
        <f>VLOOKUP(B5,'W07'!$A$3:$C$37,3, FALSE)</f>
        <v>0.5</v>
      </c>
      <c r="AF5">
        <f>VLOOKUP(B5,'W08'!$A$3:$C$37,3, FALSE)</f>
        <v>2</v>
      </c>
      <c r="AG5">
        <f>VLOOKUP(B5,'W09'!$A$3:$C$37,3, FALSE)</f>
        <v>0.5</v>
      </c>
      <c r="AH5">
        <f>VLOOKUP(B5,'W10'!$A$3:$C$37,3, FALSE)</f>
        <v>0</v>
      </c>
      <c r="AI5">
        <f>VLOOKUP(B5,'W11'!$A$3:$C$37,3, FALSE)</f>
        <v>1.5</v>
      </c>
      <c r="AJ5">
        <f>VLOOKUP(B5,'W12'!$A$3:$C$37,3, FALSE)</f>
        <v>1</v>
      </c>
      <c r="AK5">
        <f>VLOOKUP(B5,'W13'!$A$3:$C$37,3, FALSE)</f>
        <v>0</v>
      </c>
      <c r="AL5">
        <f>VLOOKUP(B5,'W14'!$A$3:$C$37,3, FALSE)</f>
        <v>0</v>
      </c>
      <c r="AM5">
        <f>VLOOKUP(B5,Bowls!$A$3:$C$37,3, FALSE)</f>
        <v>1</v>
      </c>
      <c r="AN5" s="1">
        <f>SUM(Y5:AM5)</f>
        <v>13.5</v>
      </c>
    </row>
    <row r="6" spans="1:40" x14ac:dyDescent="0.25">
      <c r="A6" s="31">
        <v>4</v>
      </c>
      <c r="B6" s="17" t="s">
        <v>68</v>
      </c>
      <c r="C6" s="4">
        <f>W6</f>
        <v>146.5</v>
      </c>
      <c r="D6" s="4">
        <f>$W$39</f>
        <v>290</v>
      </c>
      <c r="E6" s="11">
        <f>C6/D6</f>
        <v>0.5051724137931034</v>
      </c>
      <c r="F6" s="5">
        <f>AN6</f>
        <v>20</v>
      </c>
      <c r="H6">
        <f>VLOOKUP(B6,'W01'!$A$3:$B$37,2, FALSE)</f>
        <v>10.5</v>
      </c>
      <c r="I6">
        <f>VLOOKUP(B6,'W02'!$A$3:$B$37,2, FALSE)</f>
        <v>7</v>
      </c>
      <c r="J6">
        <f>VLOOKUP(B6,'W03'!$A$3:$B$37,2, FALSE)</f>
        <v>16</v>
      </c>
      <c r="K6">
        <f>VLOOKUP(B6,'W04'!$A$3:$B$37,2, FALSE)</f>
        <v>6</v>
      </c>
      <c r="L6">
        <f>VLOOKUP(B6,'W05'!$A$3:$B$37,2, FALSE)</f>
        <v>8</v>
      </c>
      <c r="M6">
        <f>VLOOKUP(B6,'W06'!$A$3:$B$37,2, FALSE)</f>
        <v>12.5</v>
      </c>
      <c r="N6">
        <f>VLOOKUP(B6,'W07'!$A$3:$B$37,2, FALSE)</f>
        <v>5.5</v>
      </c>
      <c r="O6">
        <f>VLOOKUP(B6,'W08'!$A$3:$B$37,2, FALSE)</f>
        <v>10</v>
      </c>
      <c r="P6">
        <f>VLOOKUP(B6,'W09'!$A$3:$B$37,2, FALSE)</f>
        <v>11.5</v>
      </c>
      <c r="Q6">
        <f>VLOOKUP(B6,'W10'!$A$3:$B$37,2, FALSE)</f>
        <v>11.5</v>
      </c>
      <c r="R6">
        <f>VLOOKUP(B6,'W11'!$A$3:$B$37,2, FALSE)</f>
        <v>12.5</v>
      </c>
      <c r="S6">
        <f>VLOOKUP(B6,'W12'!$A$3:$B$37,2, FALSE)</f>
        <v>11.5</v>
      </c>
      <c r="T6">
        <f>VLOOKUP(B6,'W13'!$A$3:$B$37,2, FALSE)</f>
        <v>9</v>
      </c>
      <c r="U6">
        <f>VLOOKUP(B6,'W14'!$A$3:$B$37,2, FALSE)</f>
        <v>4</v>
      </c>
      <c r="V6">
        <f>VLOOKUP(B6,Bowls!$A$3:$B$37,2, FALSE)</f>
        <v>11</v>
      </c>
      <c r="W6" s="1">
        <f>SUM(H6:V6)</f>
        <v>146.5</v>
      </c>
      <c r="Y6">
        <f>VLOOKUP(B6,'W01'!$A$3:$C$37,3, FALSE)</f>
        <v>2</v>
      </c>
      <c r="Z6">
        <f>VLOOKUP(B6,'W02'!$A$3:$C$37,3, FALSE)</f>
        <v>1</v>
      </c>
      <c r="AA6">
        <f>VLOOKUP(B6,'W03'!$A$3:$C$37,3, FALSE)</f>
        <v>2</v>
      </c>
      <c r="AB6">
        <f>VLOOKUP(B6,'W04'!$A$3:$C$37,3, FALSE)</f>
        <v>1</v>
      </c>
      <c r="AC6">
        <f>VLOOKUP(B6,'W05'!$A$3:$C$37,3, FALSE)</f>
        <v>0</v>
      </c>
      <c r="AD6">
        <f>VLOOKUP(B6,'W06'!$A$3:$C$37,3, FALSE)</f>
        <v>2</v>
      </c>
      <c r="AE6">
        <f>VLOOKUP(B6,'W07'!$A$3:$C$37,3, FALSE)</f>
        <v>1</v>
      </c>
      <c r="AF6">
        <f>VLOOKUP(B6,'W08'!$A$3:$C$37,3, FALSE)</f>
        <v>2</v>
      </c>
      <c r="AG6">
        <f>VLOOKUP(B6,'W09'!$A$3:$C$37,3, FALSE)</f>
        <v>0</v>
      </c>
      <c r="AH6">
        <f>VLOOKUP(B6,'W10'!$A$3:$C$37,3, FALSE)</f>
        <v>1</v>
      </c>
      <c r="AI6">
        <f>VLOOKUP(B6,'W11'!$A$3:$C$37,3, FALSE)</f>
        <v>2</v>
      </c>
      <c r="AJ6">
        <f>VLOOKUP(B6,'W12'!$A$3:$C$37,3, FALSE)</f>
        <v>1</v>
      </c>
      <c r="AK6">
        <f>VLOOKUP(B6,'W13'!$A$3:$C$37,3, FALSE)</f>
        <v>1</v>
      </c>
      <c r="AL6">
        <f>VLOOKUP(B6,'W14'!$A$3:$C$37,3, FALSE)</f>
        <v>2</v>
      </c>
      <c r="AM6">
        <f>VLOOKUP(B6,Bowls!$A$3:$C$37,3, FALSE)</f>
        <v>2</v>
      </c>
      <c r="AN6" s="1">
        <f>SUM(Y6:AM6)</f>
        <v>20</v>
      </c>
    </row>
    <row r="7" spans="1:40" x14ac:dyDescent="0.25">
      <c r="A7" s="31">
        <v>5</v>
      </c>
      <c r="B7" s="17" t="s">
        <v>77</v>
      </c>
      <c r="C7" s="4">
        <f>W7</f>
        <v>146.5</v>
      </c>
      <c r="D7" s="4">
        <f>$W$39</f>
        <v>290</v>
      </c>
      <c r="E7" s="11">
        <f>C7/D7</f>
        <v>0.5051724137931034</v>
      </c>
      <c r="F7" s="5">
        <f>AN7</f>
        <v>15</v>
      </c>
      <c r="H7">
        <f>VLOOKUP(B7,'W01'!$A$3:$B$37,2, FALSE)</f>
        <v>11.5</v>
      </c>
      <c r="I7">
        <f>VLOOKUP(B7,'W02'!$A$3:$B$37,2, FALSE)</f>
        <v>6</v>
      </c>
      <c r="J7">
        <f>VLOOKUP(B7,'W03'!$A$3:$B$37,2, FALSE)</f>
        <v>11</v>
      </c>
      <c r="K7">
        <f>VLOOKUP(B7,'W04'!$A$3:$B$37,2, FALSE)</f>
        <v>12</v>
      </c>
      <c r="L7">
        <f>VLOOKUP(B7,'W05'!$A$3:$B$37,2, FALSE)</f>
        <v>7</v>
      </c>
      <c r="M7">
        <f>VLOOKUP(B7,'W06'!$A$3:$B$37,2, FALSE)</f>
        <v>8.5</v>
      </c>
      <c r="N7">
        <f>VLOOKUP(B7,'W07'!$A$3:$B$37,2, FALSE)</f>
        <v>10.5</v>
      </c>
      <c r="O7">
        <f>VLOOKUP(B7,'W08'!$A$3:$B$37,2, FALSE)</f>
        <v>6</v>
      </c>
      <c r="P7">
        <f>VLOOKUP(B7,'W09'!$A$3:$B$37,2, FALSE)</f>
        <v>9.5</v>
      </c>
      <c r="Q7">
        <f>VLOOKUP(B7,'W10'!$A$3:$B$37,2, FALSE)</f>
        <v>13.5</v>
      </c>
      <c r="R7">
        <f>VLOOKUP(B7,'W11'!$A$3:$B$37,2, FALSE)</f>
        <v>12.5</v>
      </c>
      <c r="S7">
        <f>VLOOKUP(B7,'W12'!$A$3:$B$37,2, FALSE)</f>
        <v>11.5</v>
      </c>
      <c r="T7">
        <f>VLOOKUP(B7,'W13'!$A$3:$B$37,2, FALSE)</f>
        <v>10</v>
      </c>
      <c r="U7">
        <f>VLOOKUP(B7,'W14'!$A$3:$B$37,2, FALSE)</f>
        <v>4</v>
      </c>
      <c r="V7">
        <f>VLOOKUP(B7,Bowls!$A$3:$B$37,2, FALSE)</f>
        <v>13</v>
      </c>
      <c r="W7" s="1">
        <f>SUM(H7:V7)</f>
        <v>146.5</v>
      </c>
      <c r="Y7">
        <f>VLOOKUP(B7,'W01'!$A$3:$C$37,3, FALSE)</f>
        <v>1</v>
      </c>
      <c r="Z7">
        <f>VLOOKUP(B7,'W02'!$A$3:$C$37,3, FALSE)</f>
        <v>1</v>
      </c>
      <c r="AA7">
        <f>VLOOKUP(B7,'W03'!$A$3:$C$37,3, FALSE)</f>
        <v>1</v>
      </c>
      <c r="AB7">
        <f>VLOOKUP(B7,'W04'!$A$3:$C$37,3, FALSE)</f>
        <v>0</v>
      </c>
      <c r="AC7">
        <f>VLOOKUP(B7,'W05'!$A$3:$C$37,3, FALSE)</f>
        <v>1</v>
      </c>
      <c r="AD7">
        <f>VLOOKUP(B7,'W06'!$A$3:$C$37,3, FALSE)</f>
        <v>1</v>
      </c>
      <c r="AE7">
        <f>VLOOKUP(B7,'W07'!$A$3:$C$37,3, FALSE)</f>
        <v>2</v>
      </c>
      <c r="AF7">
        <f>VLOOKUP(B7,'W08'!$A$3:$C$37,3, FALSE)</f>
        <v>1</v>
      </c>
      <c r="AG7">
        <f>VLOOKUP(B7,'W09'!$A$3:$C$37,3, FALSE)</f>
        <v>0</v>
      </c>
      <c r="AH7">
        <f>VLOOKUP(B7,'W10'!$A$3:$C$37,3, FALSE)</f>
        <v>1</v>
      </c>
      <c r="AI7">
        <f>VLOOKUP(B7,'W11'!$A$3:$C$37,3, FALSE)</f>
        <v>2</v>
      </c>
      <c r="AJ7">
        <f>VLOOKUP(B7,'W12'!$A$3:$C$37,3, FALSE)</f>
        <v>0</v>
      </c>
      <c r="AK7">
        <f>VLOOKUP(B7,'W13'!$A$3:$C$37,3, FALSE)</f>
        <v>0</v>
      </c>
      <c r="AL7">
        <f>VLOOKUP(B7,'W14'!$A$3:$C$37,3, FALSE)</f>
        <v>2</v>
      </c>
      <c r="AM7">
        <f>VLOOKUP(B7,Bowls!$A$3:$C$37,3, FALSE)</f>
        <v>2</v>
      </c>
      <c r="AN7" s="1">
        <f>SUM(Y7:AM7)</f>
        <v>15</v>
      </c>
    </row>
    <row r="8" spans="1:40" x14ac:dyDescent="0.25">
      <c r="A8" s="31">
        <v>6</v>
      </c>
      <c r="B8" s="17" t="s">
        <v>74</v>
      </c>
      <c r="C8" s="4">
        <f>W8</f>
        <v>146.5</v>
      </c>
      <c r="D8" s="4">
        <f>$W$39</f>
        <v>290</v>
      </c>
      <c r="E8" s="11">
        <f>C8/D8</f>
        <v>0.5051724137931034</v>
      </c>
      <c r="F8" s="5">
        <f>AN8</f>
        <v>14</v>
      </c>
      <c r="H8">
        <f>VLOOKUP(B8,'W01'!$A$3:$B$37,2, FALSE)</f>
        <v>11.5</v>
      </c>
      <c r="I8">
        <f>VLOOKUP(B8,'W02'!$A$3:$B$37,2, FALSE)</f>
        <v>7</v>
      </c>
      <c r="J8">
        <f>VLOOKUP(B8,'W03'!$A$3:$B$37,2, FALSE)</f>
        <v>13</v>
      </c>
      <c r="K8">
        <f>VLOOKUP(B8,'W04'!$A$3:$B$37,2, FALSE)</f>
        <v>7</v>
      </c>
      <c r="L8">
        <f>VLOOKUP(B8,'W05'!$A$3:$B$37,2, FALSE)</f>
        <v>9</v>
      </c>
      <c r="M8">
        <f>VLOOKUP(B8,'W06'!$A$3:$B$37,2, FALSE)</f>
        <v>12.5</v>
      </c>
      <c r="N8">
        <f>VLOOKUP(B8,'W07'!$A$3:$B$37,2, FALSE)</f>
        <v>7.5</v>
      </c>
      <c r="O8">
        <f>VLOOKUP(B8,'W08'!$A$3:$B$37,2, FALSE)</f>
        <v>8</v>
      </c>
      <c r="P8">
        <f>VLOOKUP(B8,'W09'!$A$3:$B$37,2, FALSE)</f>
        <v>10.5</v>
      </c>
      <c r="Q8">
        <f>VLOOKUP(B8,'W10'!$A$3:$B$37,2, FALSE)</f>
        <v>11.5</v>
      </c>
      <c r="R8">
        <f>VLOOKUP(B8,'W11'!$A$3:$B$37,2, FALSE)</f>
        <v>13.5</v>
      </c>
      <c r="S8">
        <f>VLOOKUP(B8,'W12'!$A$3:$B$37,2, FALSE)</f>
        <v>9.5</v>
      </c>
      <c r="T8">
        <f>VLOOKUP(B8,'W13'!$A$3:$B$37,2, FALSE)</f>
        <v>12</v>
      </c>
      <c r="U8">
        <f>VLOOKUP(B8,'W14'!$A$3:$B$37,2, FALSE)</f>
        <v>2</v>
      </c>
      <c r="V8">
        <f>VLOOKUP(B8,Bowls!$A$3:$B$37,2, FALSE)</f>
        <v>12</v>
      </c>
      <c r="W8" s="1">
        <f>SUM(H8:V8)</f>
        <v>146.5</v>
      </c>
      <c r="Y8">
        <f>VLOOKUP(B8,'W01'!$A$3:$C$37,3, FALSE)</f>
        <v>2</v>
      </c>
      <c r="Z8">
        <f>VLOOKUP(B8,'W02'!$A$3:$C$37,3, FALSE)</f>
        <v>0</v>
      </c>
      <c r="AA8">
        <f>VLOOKUP(B8,'W03'!$A$3:$C$37,3, FALSE)</f>
        <v>1</v>
      </c>
      <c r="AB8">
        <f>VLOOKUP(B8,'W04'!$A$3:$C$37,3, FALSE)</f>
        <v>0</v>
      </c>
      <c r="AC8">
        <f>VLOOKUP(B8,'W05'!$A$3:$C$37,3, FALSE)</f>
        <v>0</v>
      </c>
      <c r="AD8">
        <f>VLOOKUP(B8,'W06'!$A$3:$C$37,3, FALSE)</f>
        <v>1</v>
      </c>
      <c r="AE8">
        <f>VLOOKUP(B8,'W07'!$A$3:$C$37,3, FALSE)</f>
        <v>1</v>
      </c>
      <c r="AF8">
        <f>VLOOKUP(B8,'W08'!$A$3:$C$37,3, FALSE)</f>
        <v>1</v>
      </c>
      <c r="AG8">
        <f>VLOOKUP(B8,'W09'!$A$3:$C$37,3, FALSE)</f>
        <v>2</v>
      </c>
      <c r="AH8">
        <f>VLOOKUP(B8,'W10'!$A$3:$C$37,3, FALSE)</f>
        <v>1</v>
      </c>
      <c r="AI8">
        <f>VLOOKUP(B8,'W11'!$A$3:$C$37,3, FALSE)</f>
        <v>2</v>
      </c>
      <c r="AJ8">
        <f>VLOOKUP(B8,'W12'!$A$3:$C$37,3, FALSE)</f>
        <v>0</v>
      </c>
      <c r="AK8">
        <f>VLOOKUP(B8,'W13'!$A$3:$C$37,3, FALSE)</f>
        <v>1</v>
      </c>
      <c r="AL8">
        <f>VLOOKUP(B8,'W14'!$A$3:$C$37,3, FALSE)</f>
        <v>0</v>
      </c>
      <c r="AM8">
        <f>VLOOKUP(B8,Bowls!$A$3:$C$37,3, FALSE)</f>
        <v>2</v>
      </c>
      <c r="AN8" s="1">
        <f>SUM(Y8:AM8)</f>
        <v>14</v>
      </c>
    </row>
    <row r="9" spans="1:40" x14ac:dyDescent="0.25">
      <c r="A9" s="31">
        <v>7</v>
      </c>
      <c r="B9" s="17" t="s">
        <v>73</v>
      </c>
      <c r="C9" s="4">
        <f>W9</f>
        <v>145.5</v>
      </c>
      <c r="D9" s="4">
        <f>$W$39</f>
        <v>290</v>
      </c>
      <c r="E9" s="11">
        <f>C9/D9</f>
        <v>0.50172413793103443</v>
      </c>
      <c r="F9" s="5">
        <f>AN9</f>
        <v>16.5</v>
      </c>
      <c r="H9">
        <f>VLOOKUP(B9,'W01'!$A$3:$B$37,2, FALSE)</f>
        <v>6.5</v>
      </c>
      <c r="I9">
        <f>VLOOKUP(B9,'W02'!$A$3:$B$37,2, FALSE)</f>
        <v>11</v>
      </c>
      <c r="J9">
        <f>VLOOKUP(B9,'W03'!$A$3:$B$37,2, FALSE)</f>
        <v>11</v>
      </c>
      <c r="K9">
        <f>VLOOKUP(B9,'W04'!$A$3:$B$37,2, FALSE)</f>
        <v>9</v>
      </c>
      <c r="L9">
        <f>VLOOKUP(B9,'W05'!$A$3:$B$37,2, FALSE)</f>
        <v>10</v>
      </c>
      <c r="M9">
        <f>VLOOKUP(B9,'W06'!$A$3:$B$37,2, FALSE)</f>
        <v>9.5</v>
      </c>
      <c r="N9">
        <f>VLOOKUP(B9,'W07'!$A$3:$B$37,2, FALSE)</f>
        <v>7.5</v>
      </c>
      <c r="O9">
        <f>VLOOKUP(B9,'W08'!$A$3:$B$37,2, FALSE)</f>
        <v>8</v>
      </c>
      <c r="P9">
        <f>VLOOKUP(B9,'W09'!$A$3:$B$37,2, FALSE)</f>
        <v>10.5</v>
      </c>
      <c r="Q9">
        <f>VLOOKUP(B9,'W10'!$A$3:$B$37,2, FALSE)</f>
        <v>14.5</v>
      </c>
      <c r="R9">
        <f>VLOOKUP(B9,'W11'!$A$3:$B$37,2, FALSE)</f>
        <v>9.5</v>
      </c>
      <c r="S9">
        <f>VLOOKUP(B9,'W12'!$A$3:$B$37,2, FALSE)</f>
        <v>11.5</v>
      </c>
      <c r="T9">
        <f>VLOOKUP(B9,'W13'!$A$3:$B$37,2, FALSE)</f>
        <v>13</v>
      </c>
      <c r="U9">
        <f>VLOOKUP(B9,'W14'!$A$3:$B$37,2, FALSE)</f>
        <v>2</v>
      </c>
      <c r="V9">
        <f>VLOOKUP(B9,Bowls!$A$3:$B$37,2, FALSE)</f>
        <v>12</v>
      </c>
      <c r="W9" s="1">
        <f>SUM(H9:V9)</f>
        <v>145.5</v>
      </c>
      <c r="Y9">
        <f>VLOOKUP(B9,'W01'!$A$3:$C$37,3, FALSE)</f>
        <v>1</v>
      </c>
      <c r="Z9">
        <f>VLOOKUP(B9,'W02'!$A$3:$C$37,3, FALSE)</f>
        <v>1</v>
      </c>
      <c r="AA9">
        <f>VLOOKUP(B9,'W03'!$A$3:$C$37,3, FALSE)</f>
        <v>1</v>
      </c>
      <c r="AB9">
        <f>VLOOKUP(B9,'W04'!$A$3:$C$37,3, FALSE)</f>
        <v>0</v>
      </c>
      <c r="AC9">
        <f>VLOOKUP(B9,'W05'!$A$3:$C$37,3, FALSE)</f>
        <v>1</v>
      </c>
      <c r="AD9">
        <f>VLOOKUP(B9,'W06'!$A$3:$C$37,3, FALSE)</f>
        <v>1</v>
      </c>
      <c r="AE9">
        <f>VLOOKUP(B9,'W07'!$A$3:$C$37,3, FALSE)</f>
        <v>0</v>
      </c>
      <c r="AF9">
        <f>VLOOKUP(B9,'W08'!$A$3:$C$37,3, FALSE)</f>
        <v>2</v>
      </c>
      <c r="AG9">
        <f>VLOOKUP(B9,'W09'!$A$3:$C$37,3, FALSE)</f>
        <v>2</v>
      </c>
      <c r="AH9">
        <f>VLOOKUP(B9,'W10'!$A$3:$C$37,3, FALSE)</f>
        <v>1</v>
      </c>
      <c r="AI9">
        <f>VLOOKUP(B9,'W11'!$A$3:$C$37,3, FALSE)</f>
        <v>1</v>
      </c>
      <c r="AJ9">
        <f>VLOOKUP(B9,'W12'!$A$3:$C$37,3, FALSE)</f>
        <v>0.5</v>
      </c>
      <c r="AK9">
        <f>VLOOKUP(B9,'W13'!$A$3:$C$37,3, FALSE)</f>
        <v>2</v>
      </c>
      <c r="AL9">
        <f>VLOOKUP(B9,'W14'!$A$3:$C$37,3, FALSE)</f>
        <v>1</v>
      </c>
      <c r="AM9">
        <f>VLOOKUP(B9,Bowls!$A$3:$C$37,3, FALSE)</f>
        <v>2</v>
      </c>
      <c r="AN9" s="1">
        <f>SUM(Y9:AM9)</f>
        <v>16.5</v>
      </c>
    </row>
    <row r="10" spans="1:40" x14ac:dyDescent="0.25">
      <c r="A10" s="31">
        <v>8</v>
      </c>
      <c r="B10" s="17" t="s">
        <v>69</v>
      </c>
      <c r="C10" s="4">
        <f>W10</f>
        <v>144.5</v>
      </c>
      <c r="D10" s="4">
        <f>$W$39</f>
        <v>290</v>
      </c>
      <c r="E10" s="11">
        <f>C10/D10</f>
        <v>0.49827586206896551</v>
      </c>
      <c r="F10" s="5">
        <f>AN10</f>
        <v>12.5</v>
      </c>
      <c r="H10">
        <f>VLOOKUP(B10,'W01'!$A$3:$B$37,2, FALSE)</f>
        <v>9.5</v>
      </c>
      <c r="I10">
        <f>VLOOKUP(B10,'W02'!$A$3:$B$37,2, FALSE)</f>
        <v>7</v>
      </c>
      <c r="J10">
        <f>VLOOKUP(B10,'W03'!$A$3:$B$37,2, FALSE)</f>
        <v>14</v>
      </c>
      <c r="K10">
        <f>VLOOKUP(B10,'W04'!$A$3:$B$37,2, FALSE)</f>
        <v>5</v>
      </c>
      <c r="L10">
        <f>VLOOKUP(B10,'W05'!$A$3:$B$37,2, FALSE)</f>
        <v>7</v>
      </c>
      <c r="M10">
        <f>VLOOKUP(B10,'W06'!$A$3:$B$37,2, FALSE)</f>
        <v>12.5</v>
      </c>
      <c r="N10">
        <f>VLOOKUP(B10,'W07'!$A$3:$B$37,2, FALSE)</f>
        <v>6.5</v>
      </c>
      <c r="O10">
        <f>VLOOKUP(B10,'W08'!$A$3:$B$37,2, FALSE)</f>
        <v>13</v>
      </c>
      <c r="P10">
        <f>VLOOKUP(B10,'W09'!$A$3:$B$37,2, FALSE)</f>
        <v>10.5</v>
      </c>
      <c r="Q10">
        <f>VLOOKUP(B10,'W10'!$A$3:$B$37,2, FALSE)</f>
        <v>12.5</v>
      </c>
      <c r="R10">
        <f>VLOOKUP(B10,'W11'!$A$3:$B$37,2, FALSE)</f>
        <v>13.5</v>
      </c>
      <c r="S10">
        <f>VLOOKUP(B10,'W12'!$A$3:$B$37,2, FALSE)</f>
        <v>9.5</v>
      </c>
      <c r="T10">
        <f>VLOOKUP(B10,'W13'!$A$3:$B$37,2, FALSE)</f>
        <v>8</v>
      </c>
      <c r="U10">
        <f>VLOOKUP(B10,'W14'!$A$3:$B$37,2, FALSE)</f>
        <v>2</v>
      </c>
      <c r="V10">
        <f>VLOOKUP(B10,Bowls!$A$3:$B$37,2, FALSE)</f>
        <v>14</v>
      </c>
      <c r="W10" s="1">
        <f>SUM(H10:V10)</f>
        <v>144.5</v>
      </c>
      <c r="Y10">
        <f>VLOOKUP(B10,'W01'!$A$3:$C$37,3, FALSE)</f>
        <v>1</v>
      </c>
      <c r="Z10">
        <f>VLOOKUP(B10,'W02'!$A$3:$C$37,3, FALSE)</f>
        <v>1</v>
      </c>
      <c r="AA10">
        <f>VLOOKUP(B10,'W03'!$A$3:$C$37,3, FALSE)</f>
        <v>2</v>
      </c>
      <c r="AB10">
        <f>VLOOKUP(B10,'W04'!$A$3:$C$37,3, FALSE)</f>
        <v>0</v>
      </c>
      <c r="AC10">
        <f>VLOOKUP(B10,'W05'!$A$3:$C$37,3, FALSE)</f>
        <v>0</v>
      </c>
      <c r="AD10">
        <f>VLOOKUP(B10,'W06'!$A$3:$C$37,3, FALSE)</f>
        <v>1</v>
      </c>
      <c r="AE10">
        <f>VLOOKUP(B10,'W07'!$A$3:$C$37,3, FALSE)</f>
        <v>0</v>
      </c>
      <c r="AF10">
        <f>VLOOKUP(B10,'W08'!$A$3:$C$37,3, FALSE)</f>
        <v>1</v>
      </c>
      <c r="AG10">
        <f>VLOOKUP(B10,'W09'!$A$3:$C$37,3, FALSE)</f>
        <v>0.5</v>
      </c>
      <c r="AH10">
        <f>VLOOKUP(B10,'W10'!$A$3:$C$37,3, FALSE)</f>
        <v>1</v>
      </c>
      <c r="AI10">
        <f>VLOOKUP(B10,'W11'!$A$3:$C$37,3, FALSE)</f>
        <v>2</v>
      </c>
      <c r="AJ10">
        <f>VLOOKUP(B10,'W12'!$A$3:$C$37,3, FALSE)</f>
        <v>0</v>
      </c>
      <c r="AK10">
        <f>VLOOKUP(B10,'W13'!$A$3:$C$37,3, FALSE)</f>
        <v>1</v>
      </c>
      <c r="AL10">
        <f>VLOOKUP(B10,'W14'!$A$3:$C$37,3, FALSE)</f>
        <v>1</v>
      </c>
      <c r="AM10">
        <f>VLOOKUP(B10,Bowls!$A$3:$C$37,3, FALSE)</f>
        <v>1</v>
      </c>
      <c r="AN10" s="1">
        <f>SUM(Y10:AM10)</f>
        <v>12.5</v>
      </c>
    </row>
    <row r="11" spans="1:40" x14ac:dyDescent="0.25">
      <c r="A11" s="31">
        <v>9</v>
      </c>
      <c r="B11" s="17" t="s">
        <v>131</v>
      </c>
      <c r="C11" s="4">
        <f>W11</f>
        <v>143.5</v>
      </c>
      <c r="D11" s="4">
        <f>$W$39</f>
        <v>290</v>
      </c>
      <c r="E11" s="11">
        <f>C11/D11</f>
        <v>0.49482758620689654</v>
      </c>
      <c r="F11" s="5">
        <f>AN11</f>
        <v>16.5</v>
      </c>
      <c r="H11">
        <f>VLOOKUP(B11,'W01'!$A$3:$B$37,2, FALSE)</f>
        <v>12.5</v>
      </c>
      <c r="I11">
        <f>VLOOKUP(B11,'W02'!$A$3:$B$37,2, FALSE)</f>
        <v>8</v>
      </c>
      <c r="J11">
        <f>VLOOKUP(B11,'W03'!$A$3:$B$37,2, FALSE)</f>
        <v>14</v>
      </c>
      <c r="K11">
        <f>VLOOKUP(B11,'W04'!$A$3:$B$37,2, FALSE)</f>
        <v>6</v>
      </c>
      <c r="L11">
        <f>VLOOKUP(B11,'W05'!$A$3:$B$37,2, FALSE)</f>
        <v>7</v>
      </c>
      <c r="M11">
        <f>VLOOKUP(B11,'W06'!$A$3:$B$37,2, FALSE)</f>
        <v>14.5</v>
      </c>
      <c r="N11">
        <f>VLOOKUP(B11,'W07'!$A$3:$B$37,2, FALSE)</f>
        <v>7.5</v>
      </c>
      <c r="O11">
        <f>VLOOKUP(B11,'W08'!$A$3:$B$37,2, FALSE)</f>
        <v>11</v>
      </c>
      <c r="P11">
        <f>VLOOKUP(B11,'W09'!$A$3:$B$37,2, FALSE)</f>
        <v>11.5</v>
      </c>
      <c r="Q11">
        <f>VLOOKUP(B11,'W10'!$A$3:$B$37,2, FALSE)</f>
        <v>10.5</v>
      </c>
      <c r="R11">
        <f>VLOOKUP(B11,'W11'!$A$3:$B$37,2, FALSE)</f>
        <v>10.5</v>
      </c>
      <c r="S11">
        <f>VLOOKUP(B11,'W12'!$A$3:$B$37,2, FALSE)</f>
        <v>10.5</v>
      </c>
      <c r="T11">
        <f>VLOOKUP(B11,'W13'!$A$3:$B$37,2, FALSE)</f>
        <v>10</v>
      </c>
      <c r="U11">
        <f>VLOOKUP(B11,'W14'!$A$3:$B$37,2, FALSE)</f>
        <v>4</v>
      </c>
      <c r="V11">
        <f>VLOOKUP(B11,Bowls!$A$3:$B$37,2, FALSE)</f>
        <v>6</v>
      </c>
      <c r="W11" s="1">
        <f>SUM(H11:V11)</f>
        <v>143.5</v>
      </c>
      <c r="Y11">
        <f>VLOOKUP(B11,'W01'!$A$3:$C$37,3, FALSE)</f>
        <v>2</v>
      </c>
      <c r="Z11">
        <f>VLOOKUP(B11,'W02'!$A$3:$C$37,3, FALSE)</f>
        <v>0</v>
      </c>
      <c r="AA11">
        <f>VLOOKUP(B11,'W03'!$A$3:$C$37,3, FALSE)</f>
        <v>1</v>
      </c>
      <c r="AB11">
        <f>VLOOKUP(B11,'W04'!$A$3:$C$37,3, FALSE)</f>
        <v>0</v>
      </c>
      <c r="AC11">
        <f>VLOOKUP(B11,'W05'!$A$3:$C$37,3, FALSE)</f>
        <v>1</v>
      </c>
      <c r="AD11">
        <f>VLOOKUP(B11,'W06'!$A$3:$C$37,3, FALSE)</f>
        <v>1</v>
      </c>
      <c r="AE11">
        <f>VLOOKUP(B11,'W07'!$A$3:$C$37,3, FALSE)</f>
        <v>2</v>
      </c>
      <c r="AF11">
        <f>VLOOKUP(B11,'W08'!$A$3:$C$37,3, FALSE)</f>
        <v>1</v>
      </c>
      <c r="AG11">
        <f>VLOOKUP(B11,'W09'!$A$3:$C$37,3, FALSE)</f>
        <v>1.5</v>
      </c>
      <c r="AH11">
        <f>VLOOKUP(B11,'W10'!$A$3:$C$37,3, FALSE)</f>
        <v>2</v>
      </c>
      <c r="AI11">
        <f>VLOOKUP(B11,'W11'!$A$3:$C$37,3, FALSE)</f>
        <v>1</v>
      </c>
      <c r="AJ11">
        <f>VLOOKUP(B11,'W12'!$A$3:$C$37,3, FALSE)</f>
        <v>1</v>
      </c>
      <c r="AK11">
        <f>VLOOKUP(B11,'W13'!$A$3:$C$37,3, FALSE)</f>
        <v>1</v>
      </c>
      <c r="AL11">
        <f>VLOOKUP(B11,'W14'!$A$3:$C$37,3, FALSE)</f>
        <v>1</v>
      </c>
      <c r="AM11">
        <f>VLOOKUP(B11,Bowls!$A$3:$C$37,3, FALSE)</f>
        <v>1</v>
      </c>
      <c r="AN11" s="1">
        <f>SUM(Y11:AM11)</f>
        <v>16.5</v>
      </c>
    </row>
    <row r="12" spans="1:40" x14ac:dyDescent="0.25">
      <c r="A12" s="31">
        <v>10</v>
      </c>
      <c r="B12" s="17" t="s">
        <v>79</v>
      </c>
      <c r="C12" s="4">
        <f>W12</f>
        <v>142.5</v>
      </c>
      <c r="D12" s="4">
        <f>$W$39</f>
        <v>290</v>
      </c>
      <c r="E12" s="11">
        <f>C12/D12</f>
        <v>0.49137931034482757</v>
      </c>
      <c r="F12" s="5">
        <f>AN12</f>
        <v>12</v>
      </c>
      <c r="H12">
        <f>VLOOKUP(B12,'W01'!$A$3:$B$37,2, FALSE)</f>
        <v>9.5</v>
      </c>
      <c r="I12">
        <f>VLOOKUP(B12,'W02'!$A$3:$B$37,2, FALSE)</f>
        <v>10</v>
      </c>
      <c r="J12">
        <f>VLOOKUP(B12,'W03'!$A$3:$B$37,2, FALSE)</f>
        <v>15</v>
      </c>
      <c r="K12">
        <f>VLOOKUP(B12,'W04'!$A$3:$B$37,2, FALSE)</f>
        <v>5</v>
      </c>
      <c r="L12">
        <f>VLOOKUP(B12,'W05'!$A$3:$B$37,2, FALSE)</f>
        <v>9</v>
      </c>
      <c r="M12">
        <f>VLOOKUP(B12,'W06'!$A$3:$B$37,2, FALSE)</f>
        <v>10.5</v>
      </c>
      <c r="N12">
        <f>VLOOKUP(B12,'W07'!$A$3:$B$37,2, FALSE)</f>
        <v>6.5</v>
      </c>
      <c r="O12">
        <f>VLOOKUP(B12,'W08'!$A$3:$B$37,2, FALSE)</f>
        <v>8</v>
      </c>
      <c r="P12">
        <f>VLOOKUP(B12,'W09'!$A$3:$B$37,2, FALSE)</f>
        <v>12.5</v>
      </c>
      <c r="Q12">
        <f>VLOOKUP(B12,'W10'!$A$3:$B$37,2, FALSE)</f>
        <v>11.5</v>
      </c>
      <c r="R12">
        <f>VLOOKUP(B12,'W11'!$A$3:$B$37,2, FALSE)</f>
        <v>13.5</v>
      </c>
      <c r="S12">
        <f>VLOOKUP(B12,'W12'!$A$3:$B$37,2, FALSE)</f>
        <v>9.5</v>
      </c>
      <c r="T12">
        <f>VLOOKUP(B12,'W13'!$A$3:$B$37,2, FALSE)</f>
        <v>8</v>
      </c>
      <c r="U12">
        <f>VLOOKUP(B12,'W14'!$A$3:$B$37,2, FALSE)</f>
        <v>3</v>
      </c>
      <c r="V12">
        <f>VLOOKUP(B12,Bowls!$A$3:$B$37,2, FALSE)</f>
        <v>11</v>
      </c>
      <c r="W12" s="1">
        <f>SUM(H12:V12)</f>
        <v>142.5</v>
      </c>
      <c r="Y12">
        <f>VLOOKUP(B12,'W01'!$A$3:$C$37,3, FALSE)</f>
        <v>2</v>
      </c>
      <c r="Z12">
        <f>VLOOKUP(B12,'W02'!$A$3:$C$37,3, FALSE)</f>
        <v>0</v>
      </c>
      <c r="AA12">
        <f>VLOOKUP(B12,'W03'!$A$3:$C$37,3, FALSE)</f>
        <v>1</v>
      </c>
      <c r="AB12">
        <f>VLOOKUP(B12,'W04'!$A$3:$C$37,3, FALSE)</f>
        <v>0</v>
      </c>
      <c r="AC12">
        <f>VLOOKUP(B12,'W05'!$A$3:$C$37,3, FALSE)</f>
        <v>0</v>
      </c>
      <c r="AD12">
        <f>VLOOKUP(B12,'W06'!$A$3:$C$37,3, FALSE)</f>
        <v>1</v>
      </c>
      <c r="AE12">
        <f>VLOOKUP(B12,'W07'!$A$3:$C$37,3, FALSE)</f>
        <v>1.5</v>
      </c>
      <c r="AF12">
        <f>VLOOKUP(B12,'W08'!$A$3:$C$37,3, FALSE)</f>
        <v>0</v>
      </c>
      <c r="AG12">
        <f>VLOOKUP(B12,'W09'!$A$3:$C$37,3, FALSE)</f>
        <v>1</v>
      </c>
      <c r="AH12">
        <f>VLOOKUP(B12,'W10'!$A$3:$C$37,3, FALSE)</f>
        <v>1</v>
      </c>
      <c r="AI12">
        <f>VLOOKUP(B12,'W11'!$A$3:$C$37,3, FALSE)</f>
        <v>1.5</v>
      </c>
      <c r="AJ12">
        <f>VLOOKUP(B12,'W12'!$A$3:$C$37,3, FALSE)</f>
        <v>0</v>
      </c>
      <c r="AK12">
        <f>VLOOKUP(B12,'W13'!$A$3:$C$37,3, FALSE)</f>
        <v>0</v>
      </c>
      <c r="AL12">
        <f>VLOOKUP(B12,'W14'!$A$3:$C$37,3, FALSE)</f>
        <v>2</v>
      </c>
      <c r="AM12">
        <f>VLOOKUP(B12,Bowls!$A$3:$C$37,3, FALSE)</f>
        <v>1</v>
      </c>
      <c r="AN12" s="1">
        <f>SUM(Y12:AM12)</f>
        <v>12</v>
      </c>
    </row>
    <row r="13" spans="1:40" x14ac:dyDescent="0.25">
      <c r="A13" s="31">
        <v>11</v>
      </c>
      <c r="B13" s="17" t="s">
        <v>67</v>
      </c>
      <c r="C13" s="4">
        <f>W13</f>
        <v>141.5</v>
      </c>
      <c r="D13" s="4">
        <f>$W$39</f>
        <v>290</v>
      </c>
      <c r="E13" s="11">
        <f>C13/D13</f>
        <v>0.4879310344827586</v>
      </c>
      <c r="F13" s="5">
        <f>AN13</f>
        <v>19.5</v>
      </c>
      <c r="H13">
        <f>VLOOKUP(B13,'W01'!$A$3:$B$37,2, FALSE)</f>
        <v>6.5</v>
      </c>
      <c r="I13">
        <f>VLOOKUP(B13,'W02'!$A$3:$B$37,2, FALSE)</f>
        <v>5</v>
      </c>
      <c r="J13">
        <f>VLOOKUP(B13,'W03'!$A$3:$B$37,2, FALSE)</f>
        <v>12</v>
      </c>
      <c r="K13">
        <f>VLOOKUP(B13,'W04'!$A$3:$B$37,2, FALSE)</f>
        <v>8</v>
      </c>
      <c r="L13">
        <f>VLOOKUP(B13,'W05'!$A$3:$B$37,2, FALSE)</f>
        <v>9</v>
      </c>
      <c r="M13">
        <f>VLOOKUP(B13,'W06'!$A$3:$B$37,2, FALSE)</f>
        <v>10.5</v>
      </c>
      <c r="N13">
        <f>VLOOKUP(B13,'W07'!$A$3:$B$37,2, FALSE)</f>
        <v>8.5</v>
      </c>
      <c r="O13">
        <f>VLOOKUP(B13,'W08'!$A$3:$B$37,2, FALSE)</f>
        <v>14</v>
      </c>
      <c r="P13">
        <f>VLOOKUP(B13,'W09'!$A$3:$B$37,2, FALSE)</f>
        <v>12.5</v>
      </c>
      <c r="Q13">
        <f>VLOOKUP(B13,'W10'!$A$3:$B$37,2, FALSE)</f>
        <v>11.5</v>
      </c>
      <c r="R13">
        <f>VLOOKUP(B13,'W11'!$A$3:$B$37,2, FALSE)</f>
        <v>11.5</v>
      </c>
      <c r="S13">
        <f>VLOOKUP(B13,'W12'!$A$3:$B$37,2, FALSE)</f>
        <v>8.5</v>
      </c>
      <c r="T13">
        <f>VLOOKUP(B13,'W13'!$A$3:$B$37,2, FALSE)</f>
        <v>9</v>
      </c>
      <c r="U13">
        <f>VLOOKUP(B13,'W14'!$A$3:$B$37,2, FALSE)</f>
        <v>2</v>
      </c>
      <c r="V13">
        <f>VLOOKUP(B13,Bowls!$A$3:$B$37,2, FALSE)</f>
        <v>13</v>
      </c>
      <c r="W13" s="1">
        <f>SUM(H13:V13)</f>
        <v>141.5</v>
      </c>
      <c r="Y13">
        <f>VLOOKUP(B13,'W01'!$A$3:$C$37,3, FALSE)</f>
        <v>1</v>
      </c>
      <c r="Z13">
        <f>VLOOKUP(B13,'W02'!$A$3:$C$37,3, FALSE)</f>
        <v>0</v>
      </c>
      <c r="AA13">
        <f>VLOOKUP(B13,'W03'!$A$3:$C$37,3, FALSE)</f>
        <v>2</v>
      </c>
      <c r="AB13">
        <f>VLOOKUP(B13,'W04'!$A$3:$C$37,3, FALSE)</f>
        <v>2</v>
      </c>
      <c r="AC13">
        <f>VLOOKUP(B13,'W05'!$A$3:$C$37,3, FALSE)</f>
        <v>1</v>
      </c>
      <c r="AD13">
        <f>VLOOKUP(B13,'W06'!$A$3:$C$37,3, FALSE)</f>
        <v>0</v>
      </c>
      <c r="AE13">
        <f>VLOOKUP(B13,'W07'!$A$3:$C$37,3, FALSE)</f>
        <v>2</v>
      </c>
      <c r="AF13">
        <f>VLOOKUP(B13,'W08'!$A$3:$C$37,3, FALSE)</f>
        <v>2</v>
      </c>
      <c r="AG13">
        <f>VLOOKUP(B13,'W09'!$A$3:$C$37,3, FALSE)</f>
        <v>1.5</v>
      </c>
      <c r="AH13">
        <f>VLOOKUP(B13,'W10'!$A$3:$C$37,3, FALSE)</f>
        <v>1</v>
      </c>
      <c r="AI13">
        <f>VLOOKUP(B13,'W11'!$A$3:$C$37,3, FALSE)</f>
        <v>1</v>
      </c>
      <c r="AJ13">
        <f>VLOOKUP(B13,'W12'!$A$3:$C$37,3, FALSE)</f>
        <v>1</v>
      </c>
      <c r="AK13">
        <f>VLOOKUP(B13,'W13'!$A$3:$C$37,3, FALSE)</f>
        <v>0</v>
      </c>
      <c r="AL13">
        <f>VLOOKUP(B13,'W14'!$A$3:$C$37,3, FALSE)</f>
        <v>2</v>
      </c>
      <c r="AM13">
        <f>VLOOKUP(B13,Bowls!$A$3:$C$37,3, FALSE)</f>
        <v>3</v>
      </c>
      <c r="AN13" s="1">
        <f>SUM(Y13:AM13)</f>
        <v>19.5</v>
      </c>
    </row>
    <row r="14" spans="1:40" x14ac:dyDescent="0.25">
      <c r="A14" s="31">
        <v>12</v>
      </c>
      <c r="B14" s="17" t="s">
        <v>84</v>
      </c>
      <c r="C14" s="4">
        <f>W14</f>
        <v>141.5</v>
      </c>
      <c r="D14" s="4">
        <f>$W$39</f>
        <v>290</v>
      </c>
      <c r="E14" s="11">
        <f>C14/D14</f>
        <v>0.4879310344827586</v>
      </c>
      <c r="F14" s="5">
        <f>AN14</f>
        <v>17.5</v>
      </c>
      <c r="H14">
        <f>VLOOKUP(B14,'W01'!$A$3:$B$37,2, FALSE)</f>
        <v>11.5</v>
      </c>
      <c r="I14">
        <f>VLOOKUP(B14,'W02'!$A$3:$B$37,2, FALSE)</f>
        <v>6</v>
      </c>
      <c r="J14">
        <f>VLOOKUP(B14,'W03'!$A$3:$B$37,2, FALSE)</f>
        <v>14</v>
      </c>
      <c r="K14">
        <f>VLOOKUP(B14,'W04'!$A$3:$B$37,2, FALSE)</f>
        <v>7</v>
      </c>
      <c r="L14">
        <f>VLOOKUP(B14,'W05'!$A$3:$B$37,2, FALSE)</f>
        <v>7</v>
      </c>
      <c r="M14">
        <f>VLOOKUP(B14,'W06'!$A$3:$B$37,2, FALSE)</f>
        <v>9.5</v>
      </c>
      <c r="N14">
        <f>VLOOKUP(B14,'W07'!$A$3:$B$37,2, FALSE)</f>
        <v>7.5</v>
      </c>
      <c r="O14">
        <f>VLOOKUP(B14,'W08'!$A$3:$B$37,2, FALSE)</f>
        <v>12</v>
      </c>
      <c r="P14">
        <f>VLOOKUP(B14,'W09'!$A$3:$B$37,2, FALSE)</f>
        <v>12.5</v>
      </c>
      <c r="Q14">
        <f>VLOOKUP(B14,'W10'!$A$3:$B$37,2, FALSE)</f>
        <v>12.5</v>
      </c>
      <c r="R14">
        <f>VLOOKUP(B14,'W11'!$A$3:$B$37,2, FALSE)</f>
        <v>11.5</v>
      </c>
      <c r="S14">
        <f>VLOOKUP(B14,'W12'!$A$3:$B$37,2, FALSE)</f>
        <v>10.5</v>
      </c>
      <c r="T14">
        <f>VLOOKUP(B14,'W13'!$A$3:$B$37,2, FALSE)</f>
        <v>11</v>
      </c>
      <c r="U14">
        <f>VLOOKUP(B14,'W14'!$A$3:$B$37,2, FALSE)</f>
        <v>4</v>
      </c>
      <c r="V14">
        <f>VLOOKUP(B14,Bowls!$A$3:$B$37,2, FALSE)</f>
        <v>5</v>
      </c>
      <c r="W14" s="1">
        <f>SUM(H14:V14)</f>
        <v>141.5</v>
      </c>
      <c r="Y14">
        <f>VLOOKUP(B14,'W01'!$A$3:$C$37,3, FALSE)</f>
        <v>1</v>
      </c>
      <c r="Z14">
        <f>VLOOKUP(B14,'W02'!$A$3:$C$37,3, FALSE)</f>
        <v>1</v>
      </c>
      <c r="AA14">
        <f>VLOOKUP(B14,'W03'!$A$3:$C$37,3, FALSE)</f>
        <v>2</v>
      </c>
      <c r="AB14">
        <f>VLOOKUP(B14,'W04'!$A$3:$C$37,3, FALSE)</f>
        <v>1</v>
      </c>
      <c r="AC14">
        <f>VLOOKUP(B14,'W05'!$A$3:$C$37,3, FALSE)</f>
        <v>1</v>
      </c>
      <c r="AD14">
        <f>VLOOKUP(B14,'W06'!$A$3:$C$37,3, FALSE)</f>
        <v>2</v>
      </c>
      <c r="AE14">
        <f>VLOOKUP(B14,'W07'!$A$3:$C$37,3, FALSE)</f>
        <v>1</v>
      </c>
      <c r="AF14">
        <f>VLOOKUP(B14,'W08'!$A$3:$C$37,3, FALSE)</f>
        <v>1</v>
      </c>
      <c r="AG14">
        <f>VLOOKUP(B14,'W09'!$A$3:$C$37,3, FALSE)</f>
        <v>2</v>
      </c>
      <c r="AH14">
        <f>VLOOKUP(B14,'W10'!$A$3:$C$37,3, FALSE)</f>
        <v>1</v>
      </c>
      <c r="AI14">
        <f>VLOOKUP(B14,'W11'!$A$3:$C$37,3, FALSE)</f>
        <v>1</v>
      </c>
      <c r="AJ14">
        <f>VLOOKUP(B14,'W12'!$A$3:$C$37,3, FALSE)</f>
        <v>0.5</v>
      </c>
      <c r="AK14">
        <f>VLOOKUP(B14,'W13'!$A$3:$C$37,3, FALSE)</f>
        <v>2</v>
      </c>
      <c r="AL14">
        <f>VLOOKUP(B14,'W14'!$A$3:$C$37,3, FALSE)</f>
        <v>0</v>
      </c>
      <c r="AM14">
        <f>VLOOKUP(B14,Bowls!$A$3:$C$37,3, FALSE)</f>
        <v>1</v>
      </c>
      <c r="AN14" s="1">
        <f>SUM(Y14:AM14)</f>
        <v>17.5</v>
      </c>
    </row>
    <row r="15" spans="1:40" x14ac:dyDescent="0.25">
      <c r="A15" s="31">
        <v>13</v>
      </c>
      <c r="B15" s="17" t="s">
        <v>72</v>
      </c>
      <c r="C15" s="4">
        <f>W15</f>
        <v>141.5</v>
      </c>
      <c r="D15" s="4">
        <f>$W$39</f>
        <v>290</v>
      </c>
      <c r="E15" s="11">
        <f>C15/D15</f>
        <v>0.4879310344827586</v>
      </c>
      <c r="F15" s="5">
        <f>AN15</f>
        <v>12.5</v>
      </c>
      <c r="H15">
        <f>VLOOKUP(B15,'W01'!$A$3:$B$37,2, FALSE)</f>
        <v>10.5</v>
      </c>
      <c r="I15">
        <f>VLOOKUP(B15,'W02'!$A$3:$B$37,2, FALSE)</f>
        <v>8</v>
      </c>
      <c r="J15">
        <f>VLOOKUP(B15,'W03'!$A$3:$B$37,2, FALSE)</f>
        <v>15</v>
      </c>
      <c r="K15">
        <f>VLOOKUP(B15,'W04'!$A$3:$B$37,2, FALSE)</f>
        <v>6</v>
      </c>
      <c r="L15">
        <f>VLOOKUP(B15,'W05'!$A$3:$B$37,2, FALSE)</f>
        <v>8</v>
      </c>
      <c r="M15">
        <f>VLOOKUP(B15,'W06'!$A$3:$B$37,2, FALSE)</f>
        <v>11.5</v>
      </c>
      <c r="N15">
        <f>VLOOKUP(B15,'W07'!$A$3:$B$37,2, FALSE)</f>
        <v>5.5</v>
      </c>
      <c r="O15">
        <f>VLOOKUP(B15,'W08'!$A$3:$B$37,2, FALSE)</f>
        <v>11</v>
      </c>
      <c r="P15">
        <f>VLOOKUP(B15,'W09'!$A$3:$B$37,2, FALSE)</f>
        <v>11.5</v>
      </c>
      <c r="Q15">
        <f>VLOOKUP(B15,'W10'!$A$3:$B$37,2, FALSE)</f>
        <v>10.5</v>
      </c>
      <c r="R15">
        <f>VLOOKUP(B15,'W11'!$A$3:$B$37,2, FALSE)</f>
        <v>9.5</v>
      </c>
      <c r="S15">
        <f>VLOOKUP(B15,'W12'!$A$3:$B$37,2, FALSE)</f>
        <v>11.5</v>
      </c>
      <c r="T15">
        <f>VLOOKUP(B15,'W13'!$A$3:$B$37,2, FALSE)</f>
        <v>9</v>
      </c>
      <c r="U15">
        <f>VLOOKUP(B15,'W14'!$A$3:$B$37,2, FALSE)</f>
        <v>4</v>
      </c>
      <c r="V15">
        <f>VLOOKUP(B15,Bowls!$A$3:$B$37,2, FALSE)</f>
        <v>10</v>
      </c>
      <c r="W15" s="1">
        <f>SUM(H15:V15)</f>
        <v>141.5</v>
      </c>
      <c r="Y15">
        <f>VLOOKUP(B15,'W01'!$A$3:$C$37,3, FALSE)</f>
        <v>1</v>
      </c>
      <c r="Z15">
        <f>VLOOKUP(B15,'W02'!$A$3:$C$37,3, FALSE)</f>
        <v>2</v>
      </c>
      <c r="AA15">
        <f>VLOOKUP(B15,'W03'!$A$3:$C$37,3, FALSE)</f>
        <v>0</v>
      </c>
      <c r="AB15">
        <f>VLOOKUP(B15,'W04'!$A$3:$C$37,3, FALSE)</f>
        <v>2</v>
      </c>
      <c r="AC15">
        <f>VLOOKUP(B15,'W05'!$A$3:$C$37,3, FALSE)</f>
        <v>1</v>
      </c>
      <c r="AD15">
        <f>VLOOKUP(B15,'W06'!$A$3:$C$37,3, FALSE)</f>
        <v>0</v>
      </c>
      <c r="AE15">
        <f>VLOOKUP(B15,'W07'!$A$3:$C$37,3, FALSE)</f>
        <v>0</v>
      </c>
      <c r="AF15">
        <f>VLOOKUP(B15,'W08'!$A$3:$C$37,3, FALSE)</f>
        <v>2</v>
      </c>
      <c r="AG15">
        <f>VLOOKUP(B15,'W09'!$A$3:$C$37,3, FALSE)</f>
        <v>1</v>
      </c>
      <c r="AH15">
        <f>VLOOKUP(B15,'W10'!$A$3:$C$37,3, FALSE)</f>
        <v>0</v>
      </c>
      <c r="AI15">
        <f>VLOOKUP(B15,'W11'!$A$3:$C$37,3, FALSE)</f>
        <v>0</v>
      </c>
      <c r="AJ15">
        <f>VLOOKUP(B15,'W12'!$A$3:$C$37,3, FALSE)</f>
        <v>1.5</v>
      </c>
      <c r="AK15">
        <f>VLOOKUP(B15,'W13'!$A$3:$C$37,3, FALSE)</f>
        <v>1</v>
      </c>
      <c r="AL15">
        <f>VLOOKUP(B15,'W14'!$A$3:$C$37,3, FALSE)</f>
        <v>0</v>
      </c>
      <c r="AM15">
        <f>VLOOKUP(B15,Bowls!$A$3:$C$37,3, FALSE)</f>
        <v>1</v>
      </c>
      <c r="AN15" s="1">
        <f>SUM(Y15:AM15)</f>
        <v>12.5</v>
      </c>
    </row>
    <row r="16" spans="1:40" x14ac:dyDescent="0.25">
      <c r="A16" s="31">
        <v>14</v>
      </c>
      <c r="B16" s="17" t="s">
        <v>89</v>
      </c>
      <c r="C16" s="4">
        <f>W16</f>
        <v>140.5</v>
      </c>
      <c r="D16" s="4">
        <f>$W$39</f>
        <v>290</v>
      </c>
      <c r="E16" s="11">
        <f>C16/D16</f>
        <v>0.48448275862068968</v>
      </c>
      <c r="F16" s="5">
        <f>AN16</f>
        <v>16</v>
      </c>
      <c r="H16">
        <f>VLOOKUP(B16,'W01'!$A$3:$B$37,2, FALSE)</f>
        <v>10.5</v>
      </c>
      <c r="I16">
        <f>VLOOKUP(B16,'W02'!$A$3:$B$37,2, FALSE)</f>
        <v>7</v>
      </c>
      <c r="J16">
        <f>VLOOKUP(B16,'W03'!$A$3:$B$37,2, FALSE)</f>
        <v>14</v>
      </c>
      <c r="K16">
        <f>VLOOKUP(B16,'W04'!$A$3:$B$37,2, FALSE)</f>
        <v>6</v>
      </c>
      <c r="L16">
        <f>VLOOKUP(B16,'W05'!$A$3:$B$37,2, FALSE)</f>
        <v>7</v>
      </c>
      <c r="M16">
        <f>VLOOKUP(B16,'W06'!$A$3:$B$37,2, FALSE)</f>
        <v>11.5</v>
      </c>
      <c r="N16">
        <f>VLOOKUP(B16,'W07'!$A$3:$B$37,2, FALSE)</f>
        <v>7.5</v>
      </c>
      <c r="O16">
        <f>VLOOKUP(B16,'W08'!$A$3:$B$37,2, FALSE)</f>
        <v>11</v>
      </c>
      <c r="P16">
        <f>VLOOKUP(B16,'W09'!$A$3:$B$37,2, FALSE)</f>
        <v>10.5</v>
      </c>
      <c r="Q16">
        <f>VLOOKUP(B16,'W10'!$A$3:$B$37,2, FALSE)</f>
        <v>9.5</v>
      </c>
      <c r="R16">
        <f>VLOOKUP(B16,'W11'!$A$3:$B$37,2, FALSE)</f>
        <v>10.5</v>
      </c>
      <c r="S16">
        <f>VLOOKUP(B16,'W12'!$A$3:$B$37,2, FALSE)</f>
        <v>10.5</v>
      </c>
      <c r="T16">
        <f>VLOOKUP(B16,'W13'!$A$3:$B$37,2, FALSE)</f>
        <v>11</v>
      </c>
      <c r="U16">
        <f>VLOOKUP(B16,'W14'!$A$3:$B$37,2, FALSE)</f>
        <v>2</v>
      </c>
      <c r="V16">
        <f>VLOOKUP(B16,Bowls!$A$3:$B$37,2, FALSE)</f>
        <v>12</v>
      </c>
      <c r="W16" s="1">
        <f>SUM(H16:V16)</f>
        <v>140.5</v>
      </c>
      <c r="Y16">
        <f>VLOOKUP(B16,'W01'!$A$3:$C$37,3, FALSE)</f>
        <v>2</v>
      </c>
      <c r="Z16">
        <f>VLOOKUP(B16,'W02'!$A$3:$C$37,3, FALSE)</f>
        <v>0</v>
      </c>
      <c r="AA16">
        <f>VLOOKUP(B16,'W03'!$A$3:$C$37,3, FALSE)</f>
        <v>1</v>
      </c>
      <c r="AB16">
        <f>VLOOKUP(B16,'W04'!$A$3:$C$37,3, FALSE)</f>
        <v>1</v>
      </c>
      <c r="AC16">
        <f>VLOOKUP(B16,'W05'!$A$3:$C$37,3, FALSE)</f>
        <v>1</v>
      </c>
      <c r="AD16">
        <f>VLOOKUP(B16,'W06'!$A$3:$C$37,3, FALSE)</f>
        <v>1</v>
      </c>
      <c r="AE16">
        <f>VLOOKUP(B16,'W07'!$A$3:$C$37,3, FALSE)</f>
        <v>2</v>
      </c>
      <c r="AF16">
        <f>VLOOKUP(B16,'W08'!$A$3:$C$37,3, FALSE)</f>
        <v>1</v>
      </c>
      <c r="AG16">
        <f>VLOOKUP(B16,'W09'!$A$3:$C$37,3, FALSE)</f>
        <v>1.5</v>
      </c>
      <c r="AH16">
        <f>VLOOKUP(B16,'W10'!$A$3:$C$37,3, FALSE)</f>
        <v>1</v>
      </c>
      <c r="AI16">
        <f>VLOOKUP(B16,'W11'!$A$3:$C$37,3, FALSE)</f>
        <v>0.5</v>
      </c>
      <c r="AJ16">
        <f>VLOOKUP(B16,'W12'!$A$3:$C$37,3, FALSE)</f>
        <v>0</v>
      </c>
      <c r="AK16">
        <f>VLOOKUP(B16,'W13'!$A$3:$C$37,3, FALSE)</f>
        <v>1</v>
      </c>
      <c r="AL16">
        <f>VLOOKUP(B16,'W14'!$A$3:$C$37,3, FALSE)</f>
        <v>1</v>
      </c>
      <c r="AM16">
        <f>VLOOKUP(B16,Bowls!$A$3:$C$37,3, FALSE)</f>
        <v>2</v>
      </c>
      <c r="AN16" s="1">
        <f>SUM(Y16:AM16)</f>
        <v>16</v>
      </c>
    </row>
    <row r="17" spans="1:40" x14ac:dyDescent="0.25">
      <c r="A17" s="31">
        <v>15</v>
      </c>
      <c r="B17" s="17" t="s">
        <v>65</v>
      </c>
      <c r="C17" s="4">
        <f>W17</f>
        <v>139.5</v>
      </c>
      <c r="D17" s="4">
        <f>$W$39</f>
        <v>290</v>
      </c>
      <c r="E17" s="11">
        <f>C17/D17</f>
        <v>0.48103448275862071</v>
      </c>
      <c r="F17" s="5">
        <f>AN17</f>
        <v>17</v>
      </c>
      <c r="H17">
        <f>VLOOKUP(B17,'W01'!$A$3:$B$37,2, FALSE)</f>
        <v>11.5</v>
      </c>
      <c r="I17">
        <f>VLOOKUP(B17,'W02'!$A$3:$B$37,2, FALSE)</f>
        <v>6</v>
      </c>
      <c r="J17">
        <f>VLOOKUP(B17,'W03'!$A$3:$B$37,2, FALSE)</f>
        <v>14</v>
      </c>
      <c r="K17">
        <f>VLOOKUP(B17,'W04'!$A$3:$B$37,2, FALSE)</f>
        <v>4</v>
      </c>
      <c r="L17">
        <f>VLOOKUP(B17,'W05'!$A$3:$B$37,2, FALSE)</f>
        <v>8</v>
      </c>
      <c r="M17">
        <f>VLOOKUP(B17,'W06'!$A$3:$B$37,2, FALSE)</f>
        <v>14.5</v>
      </c>
      <c r="N17">
        <f>VLOOKUP(B17,'W07'!$A$3:$B$37,2, FALSE)</f>
        <v>8.5</v>
      </c>
      <c r="O17">
        <f>VLOOKUP(B17,'W08'!$A$3:$B$37,2, FALSE)</f>
        <v>11</v>
      </c>
      <c r="P17">
        <f>VLOOKUP(B17,'W09'!$A$3:$B$37,2, FALSE)</f>
        <v>8.5</v>
      </c>
      <c r="Q17">
        <f>VLOOKUP(B17,'W10'!$A$3:$B$37,2, FALSE)</f>
        <v>9.5</v>
      </c>
      <c r="R17">
        <f>VLOOKUP(B17,'W11'!$A$3:$B$37,2, FALSE)</f>
        <v>11.5</v>
      </c>
      <c r="S17">
        <f>VLOOKUP(B17,'W12'!$A$3:$B$37,2, FALSE)</f>
        <v>8.5</v>
      </c>
      <c r="T17">
        <f>VLOOKUP(B17,'W13'!$A$3:$B$37,2, FALSE)</f>
        <v>10</v>
      </c>
      <c r="U17">
        <f>VLOOKUP(B17,'W14'!$A$3:$B$37,2, FALSE)</f>
        <v>6</v>
      </c>
      <c r="V17">
        <f>VLOOKUP(B17,Bowls!$A$3:$B$37,2, FALSE)</f>
        <v>8</v>
      </c>
      <c r="W17" s="1">
        <f>SUM(H17:V17)</f>
        <v>139.5</v>
      </c>
      <c r="Y17">
        <f>VLOOKUP(B17,'W01'!$A$3:$C$37,3, FALSE)</f>
        <v>2</v>
      </c>
      <c r="Z17">
        <f>VLOOKUP(B17,'W02'!$A$3:$C$37,3, FALSE)</f>
        <v>0</v>
      </c>
      <c r="AA17">
        <f>VLOOKUP(B17,'W03'!$A$3:$C$37,3, FALSE)</f>
        <v>2</v>
      </c>
      <c r="AB17">
        <f>VLOOKUP(B17,'W04'!$A$3:$C$37,3, FALSE)</f>
        <v>1</v>
      </c>
      <c r="AC17">
        <f>VLOOKUP(B17,'W05'!$A$3:$C$37,3, FALSE)</f>
        <v>1</v>
      </c>
      <c r="AD17">
        <f>VLOOKUP(B17,'W06'!$A$3:$C$37,3, FALSE)</f>
        <v>0</v>
      </c>
      <c r="AE17">
        <f>VLOOKUP(B17,'W07'!$A$3:$C$37,3, FALSE)</f>
        <v>2</v>
      </c>
      <c r="AF17">
        <f>VLOOKUP(B17,'W08'!$A$3:$C$37,3, FALSE)</f>
        <v>2</v>
      </c>
      <c r="AG17">
        <f>VLOOKUP(B17,'W09'!$A$3:$C$37,3, FALSE)</f>
        <v>1</v>
      </c>
      <c r="AH17">
        <f>VLOOKUP(B17,'W10'!$A$3:$C$37,3, FALSE)</f>
        <v>2</v>
      </c>
      <c r="AI17">
        <f>VLOOKUP(B17,'W11'!$A$3:$C$37,3, FALSE)</f>
        <v>2</v>
      </c>
      <c r="AJ17">
        <f>VLOOKUP(B17,'W12'!$A$3:$C$37,3, FALSE)</f>
        <v>0</v>
      </c>
      <c r="AK17">
        <f>VLOOKUP(B17,'W13'!$A$3:$C$37,3, FALSE)</f>
        <v>0</v>
      </c>
      <c r="AL17">
        <f>VLOOKUP(B17,'W14'!$A$3:$C$37,3, FALSE)</f>
        <v>2</v>
      </c>
      <c r="AM17">
        <f>VLOOKUP(B17,Bowls!$A$3:$C$37,3, FALSE)</f>
        <v>0</v>
      </c>
      <c r="AN17" s="1">
        <f>SUM(Y17:AM17)</f>
        <v>17</v>
      </c>
    </row>
    <row r="18" spans="1:40" x14ac:dyDescent="0.25">
      <c r="A18" s="31">
        <v>16</v>
      </c>
      <c r="B18" s="17" t="s">
        <v>64</v>
      </c>
      <c r="C18" s="4">
        <f>W18</f>
        <v>138.5</v>
      </c>
      <c r="D18" s="4">
        <f>$W$39</f>
        <v>290</v>
      </c>
      <c r="E18" s="11">
        <f>C18/D18</f>
        <v>0.47758620689655173</v>
      </c>
      <c r="F18" s="5">
        <f>AN18</f>
        <v>20</v>
      </c>
      <c r="H18">
        <f>VLOOKUP(B18,'W01'!$A$3:$B$37,2, FALSE)</f>
        <v>10.5</v>
      </c>
      <c r="I18">
        <f>VLOOKUP(B18,'W02'!$A$3:$B$37,2, FALSE)</f>
        <v>7</v>
      </c>
      <c r="J18">
        <f>VLOOKUP(B18,'W03'!$A$3:$B$37,2, FALSE)</f>
        <v>15</v>
      </c>
      <c r="K18">
        <f>VLOOKUP(B18,'W04'!$A$3:$B$37,2, FALSE)</f>
        <v>7</v>
      </c>
      <c r="L18">
        <f>VLOOKUP(B18,'W05'!$A$3:$B$37,2, FALSE)</f>
        <v>8</v>
      </c>
      <c r="M18">
        <f>VLOOKUP(B18,'W06'!$A$3:$B$37,2, FALSE)</f>
        <v>11.5</v>
      </c>
      <c r="N18">
        <f>VLOOKUP(B18,'W07'!$A$3:$B$37,2, FALSE)</f>
        <v>6.5</v>
      </c>
      <c r="O18">
        <f>VLOOKUP(B18,'W08'!$A$3:$B$37,2, FALSE)</f>
        <v>8</v>
      </c>
      <c r="P18">
        <f>VLOOKUP(B18,'W09'!$A$3:$B$37,2, FALSE)</f>
        <v>10.5</v>
      </c>
      <c r="Q18">
        <f>VLOOKUP(B18,'W10'!$A$3:$B$37,2, FALSE)</f>
        <v>11.5</v>
      </c>
      <c r="R18">
        <f>VLOOKUP(B18,'W11'!$A$3:$B$37,2, FALSE)</f>
        <v>9.5</v>
      </c>
      <c r="S18">
        <f>VLOOKUP(B18,'W12'!$A$3:$B$37,2, FALSE)</f>
        <v>11.5</v>
      </c>
      <c r="T18">
        <f>VLOOKUP(B18,'W13'!$A$3:$B$37,2, FALSE)</f>
        <v>9</v>
      </c>
      <c r="U18">
        <f>VLOOKUP(B18,'W14'!$A$3:$B$37,2, FALSE)</f>
        <v>4</v>
      </c>
      <c r="V18">
        <f>VLOOKUP(B18,Bowls!$A$3:$B$37,2, FALSE)</f>
        <v>9</v>
      </c>
      <c r="W18" s="1">
        <f>SUM(H18:V18)</f>
        <v>138.5</v>
      </c>
      <c r="Y18">
        <f>VLOOKUP(B18,'W01'!$A$3:$C$37,3, FALSE)</f>
        <v>2</v>
      </c>
      <c r="Z18">
        <f>VLOOKUP(B18,'W02'!$A$3:$C$37,3, FALSE)</f>
        <v>1</v>
      </c>
      <c r="AA18">
        <f>VLOOKUP(B18,'W03'!$A$3:$C$37,3, FALSE)</f>
        <v>1</v>
      </c>
      <c r="AB18">
        <f>VLOOKUP(B18,'W04'!$A$3:$C$37,3, FALSE)</f>
        <v>0</v>
      </c>
      <c r="AC18">
        <f>VLOOKUP(B18,'W05'!$A$3:$C$37,3, FALSE)</f>
        <v>2</v>
      </c>
      <c r="AD18">
        <f>VLOOKUP(B18,'W06'!$A$3:$C$37,3, FALSE)</f>
        <v>1</v>
      </c>
      <c r="AE18">
        <f>VLOOKUP(B18,'W07'!$A$3:$C$37,3, FALSE)</f>
        <v>1</v>
      </c>
      <c r="AF18">
        <f>VLOOKUP(B18,'W08'!$A$3:$C$37,3, FALSE)</f>
        <v>2</v>
      </c>
      <c r="AG18">
        <f>VLOOKUP(B18,'W09'!$A$3:$C$37,3, FALSE)</f>
        <v>1.5</v>
      </c>
      <c r="AH18">
        <f>VLOOKUP(B18,'W10'!$A$3:$C$37,3, FALSE)</f>
        <v>1.5</v>
      </c>
      <c r="AI18">
        <f>VLOOKUP(B18,'W11'!$A$3:$C$37,3, FALSE)</f>
        <v>1</v>
      </c>
      <c r="AJ18">
        <f>VLOOKUP(B18,'W12'!$A$3:$C$37,3, FALSE)</f>
        <v>1</v>
      </c>
      <c r="AK18">
        <f>VLOOKUP(B18,'W13'!$A$3:$C$37,3, FALSE)</f>
        <v>2</v>
      </c>
      <c r="AL18">
        <f>VLOOKUP(B18,'W14'!$A$3:$C$37,3, FALSE)</f>
        <v>1</v>
      </c>
      <c r="AM18">
        <f>VLOOKUP(B18,Bowls!$A$3:$C$37,3, FALSE)</f>
        <v>2</v>
      </c>
      <c r="AN18" s="1">
        <f>SUM(Y18:AM18)</f>
        <v>20</v>
      </c>
    </row>
    <row r="19" spans="1:40" x14ac:dyDescent="0.25">
      <c r="A19" s="31">
        <v>17</v>
      </c>
      <c r="B19" s="17" t="s">
        <v>71</v>
      </c>
      <c r="C19" s="4">
        <f>W19</f>
        <v>137.5</v>
      </c>
      <c r="D19" s="4">
        <f>$W$39</f>
        <v>290</v>
      </c>
      <c r="E19" s="11">
        <f>C19/D19</f>
        <v>0.47413793103448276</v>
      </c>
      <c r="F19" s="5">
        <f>AN19</f>
        <v>17</v>
      </c>
      <c r="H19">
        <f>VLOOKUP(B19,'W01'!$A$3:$B$37,2, FALSE)</f>
        <v>8.5</v>
      </c>
      <c r="I19">
        <f>VLOOKUP(B19,'W02'!$A$3:$B$37,2, FALSE)</f>
        <v>4</v>
      </c>
      <c r="J19">
        <f>VLOOKUP(B19,'W03'!$A$3:$B$37,2, FALSE)</f>
        <v>13</v>
      </c>
      <c r="K19">
        <f>VLOOKUP(B19,'W04'!$A$3:$B$37,2, FALSE)</f>
        <v>9</v>
      </c>
      <c r="L19">
        <f>VLOOKUP(B19,'W05'!$A$3:$B$37,2, FALSE)</f>
        <v>7</v>
      </c>
      <c r="M19">
        <f>VLOOKUP(B19,'W06'!$A$3:$B$37,2, FALSE)</f>
        <v>9.5</v>
      </c>
      <c r="N19">
        <f>VLOOKUP(B19,'W07'!$A$3:$B$37,2, FALSE)</f>
        <v>7.5</v>
      </c>
      <c r="O19">
        <f>VLOOKUP(B19,'W08'!$A$3:$B$37,2, FALSE)</f>
        <v>7</v>
      </c>
      <c r="P19">
        <f>VLOOKUP(B19,'W09'!$A$3:$B$37,2, FALSE)</f>
        <v>12.5</v>
      </c>
      <c r="Q19">
        <f>VLOOKUP(B19,'W10'!$A$3:$B$37,2, FALSE)</f>
        <v>11.5</v>
      </c>
      <c r="R19">
        <f>VLOOKUP(B19,'W11'!$A$3:$B$37,2, FALSE)</f>
        <v>13.5</v>
      </c>
      <c r="S19">
        <f>VLOOKUP(B19,'W12'!$A$3:$B$37,2, FALSE)</f>
        <v>10.5</v>
      </c>
      <c r="T19">
        <f>VLOOKUP(B19,'W13'!$A$3:$B$37,2, FALSE)</f>
        <v>6</v>
      </c>
      <c r="U19">
        <f>VLOOKUP(B19,'W14'!$A$3:$B$37,2, FALSE)</f>
        <v>3</v>
      </c>
      <c r="V19">
        <f>VLOOKUP(B19,Bowls!$A$3:$B$37,2, FALSE)</f>
        <v>15</v>
      </c>
      <c r="W19" s="1">
        <f>SUM(H19:V19)</f>
        <v>137.5</v>
      </c>
      <c r="Y19">
        <f>VLOOKUP(B19,'W01'!$A$3:$C$37,3, FALSE)</f>
        <v>1</v>
      </c>
      <c r="Z19">
        <f>VLOOKUP(B19,'W02'!$A$3:$C$37,3, FALSE)</f>
        <v>1</v>
      </c>
      <c r="AA19">
        <f>VLOOKUP(B19,'W03'!$A$3:$C$37,3, FALSE)</f>
        <v>1</v>
      </c>
      <c r="AB19">
        <f>VLOOKUP(B19,'W04'!$A$3:$C$37,3, FALSE)</f>
        <v>2</v>
      </c>
      <c r="AC19">
        <f>VLOOKUP(B19,'W05'!$A$3:$C$37,3, FALSE)</f>
        <v>0</v>
      </c>
      <c r="AD19">
        <f>VLOOKUP(B19,'W06'!$A$3:$C$37,3, FALSE)</f>
        <v>0</v>
      </c>
      <c r="AE19">
        <f>VLOOKUP(B19,'W07'!$A$3:$C$37,3, FALSE)</f>
        <v>1</v>
      </c>
      <c r="AF19">
        <f>VLOOKUP(B19,'W08'!$A$3:$C$37,3, FALSE)</f>
        <v>0</v>
      </c>
      <c r="AG19">
        <f>VLOOKUP(B19,'W09'!$A$3:$C$37,3, FALSE)</f>
        <v>2</v>
      </c>
      <c r="AH19">
        <f>VLOOKUP(B19,'W10'!$A$3:$C$37,3, FALSE)</f>
        <v>1</v>
      </c>
      <c r="AI19">
        <f>VLOOKUP(B19,'W11'!$A$3:$C$37,3, FALSE)</f>
        <v>2</v>
      </c>
      <c r="AJ19">
        <f>VLOOKUP(B19,'W12'!$A$3:$C$37,3, FALSE)</f>
        <v>1</v>
      </c>
      <c r="AK19">
        <f>VLOOKUP(B19,'W13'!$A$3:$C$37,3, FALSE)</f>
        <v>1</v>
      </c>
      <c r="AL19">
        <f>VLOOKUP(B19,'W14'!$A$3:$C$37,3, FALSE)</f>
        <v>1</v>
      </c>
      <c r="AM19">
        <f>VLOOKUP(B19,Bowls!$A$3:$C$37,3, FALSE)</f>
        <v>3</v>
      </c>
      <c r="AN19" s="1">
        <f>SUM(Y19:AM19)</f>
        <v>17</v>
      </c>
    </row>
    <row r="20" spans="1:40" x14ac:dyDescent="0.25">
      <c r="A20" s="31">
        <v>18</v>
      </c>
      <c r="B20" s="17" t="s">
        <v>87</v>
      </c>
      <c r="C20" s="4">
        <f>W20</f>
        <v>137.5</v>
      </c>
      <c r="D20" s="4">
        <f>$W$39</f>
        <v>290</v>
      </c>
      <c r="E20" s="11">
        <f>C20/D20</f>
        <v>0.47413793103448276</v>
      </c>
      <c r="F20" s="5">
        <f>AN20</f>
        <v>13</v>
      </c>
      <c r="H20">
        <f>VLOOKUP(B20,'W01'!$A$3:$B$37,2, FALSE)</f>
        <v>4.5</v>
      </c>
      <c r="I20">
        <f>VLOOKUP(B20,'W02'!$A$3:$B$37,2, FALSE)</f>
        <v>8</v>
      </c>
      <c r="J20">
        <f>VLOOKUP(B20,'W03'!$A$3:$B$37,2, FALSE)</f>
        <v>11</v>
      </c>
      <c r="K20">
        <f>VLOOKUP(B20,'W04'!$A$3:$B$37,2, FALSE)</f>
        <v>9</v>
      </c>
      <c r="L20">
        <f>VLOOKUP(B20,'W05'!$A$3:$B$37,2, FALSE)</f>
        <v>12</v>
      </c>
      <c r="M20">
        <f>VLOOKUP(B20,'W06'!$A$3:$B$37,2, FALSE)</f>
        <v>10.5</v>
      </c>
      <c r="N20">
        <f>VLOOKUP(B20,'W07'!$A$3:$B$37,2, FALSE)</f>
        <v>8.5</v>
      </c>
      <c r="O20">
        <f>VLOOKUP(B20,'W08'!$A$3:$B$37,2, FALSE)</f>
        <v>7</v>
      </c>
      <c r="P20">
        <f>VLOOKUP(B20,'W09'!$A$3:$B$37,2, FALSE)</f>
        <v>10.5</v>
      </c>
      <c r="Q20">
        <f>VLOOKUP(B20,'W10'!$A$3:$B$37,2, FALSE)</f>
        <v>10.5</v>
      </c>
      <c r="R20">
        <f>VLOOKUP(B20,'W11'!$A$3:$B$37,2, FALSE)</f>
        <v>10.5</v>
      </c>
      <c r="S20">
        <f>VLOOKUP(B20,'W12'!$A$3:$B$37,2, FALSE)</f>
        <v>9.5</v>
      </c>
      <c r="T20">
        <f>VLOOKUP(B20,'W13'!$A$3:$B$37,2, FALSE)</f>
        <v>10</v>
      </c>
      <c r="U20">
        <f>VLOOKUP(B20,'W14'!$A$3:$B$37,2, FALSE)</f>
        <v>4</v>
      </c>
      <c r="V20">
        <f>VLOOKUP(B20,Bowls!$A$3:$B$37,2, FALSE)</f>
        <v>12</v>
      </c>
      <c r="W20" s="1">
        <f>SUM(H20:V20)</f>
        <v>137.5</v>
      </c>
      <c r="Y20">
        <f>VLOOKUP(B20,'W01'!$A$3:$C$37,3, FALSE)</f>
        <v>0</v>
      </c>
      <c r="Z20">
        <f>VLOOKUP(B20,'W02'!$A$3:$C$37,3, FALSE)</f>
        <v>1</v>
      </c>
      <c r="AA20">
        <f>VLOOKUP(B20,'W03'!$A$3:$C$37,3, FALSE)</f>
        <v>1</v>
      </c>
      <c r="AB20">
        <f>VLOOKUP(B20,'W04'!$A$3:$C$37,3, FALSE)</f>
        <v>1</v>
      </c>
      <c r="AC20">
        <f>VLOOKUP(B20,'W05'!$A$3:$C$37,3, FALSE)</f>
        <v>1</v>
      </c>
      <c r="AD20">
        <f>VLOOKUP(B20,'W06'!$A$3:$C$37,3, FALSE)</f>
        <v>1.5</v>
      </c>
      <c r="AE20">
        <f>VLOOKUP(B20,'W07'!$A$3:$C$37,3, FALSE)</f>
        <v>2</v>
      </c>
      <c r="AF20">
        <f>VLOOKUP(B20,'W08'!$A$3:$C$37,3, FALSE)</f>
        <v>1</v>
      </c>
      <c r="AG20">
        <f>VLOOKUP(B20,'W09'!$A$3:$C$37,3, FALSE)</f>
        <v>0</v>
      </c>
      <c r="AH20">
        <f>VLOOKUP(B20,'W10'!$A$3:$C$37,3, FALSE)</f>
        <v>0</v>
      </c>
      <c r="AI20">
        <f>VLOOKUP(B20,'W11'!$A$3:$C$37,3, FALSE)</f>
        <v>1.5</v>
      </c>
      <c r="AJ20">
        <f>VLOOKUP(B20,'W12'!$A$3:$C$37,3, FALSE)</f>
        <v>1</v>
      </c>
      <c r="AK20">
        <f>VLOOKUP(B20,'W13'!$A$3:$C$37,3, FALSE)</f>
        <v>0</v>
      </c>
      <c r="AL20">
        <f>VLOOKUP(B20,'W14'!$A$3:$C$37,3, FALSE)</f>
        <v>1</v>
      </c>
      <c r="AM20">
        <f>VLOOKUP(B20,Bowls!$A$3:$C$37,3, FALSE)</f>
        <v>1</v>
      </c>
      <c r="AN20" s="1">
        <f>SUM(Y20:AM20)</f>
        <v>13</v>
      </c>
    </row>
    <row r="21" spans="1:40" x14ac:dyDescent="0.25">
      <c r="A21" s="31">
        <v>19</v>
      </c>
      <c r="B21" s="17" t="s">
        <v>91</v>
      </c>
      <c r="C21" s="4">
        <f>W21</f>
        <v>137.5</v>
      </c>
      <c r="D21" s="4">
        <f>$W$39</f>
        <v>290</v>
      </c>
      <c r="E21" s="11">
        <f>C21/D21</f>
        <v>0.47413793103448276</v>
      </c>
      <c r="F21" s="5">
        <f>AN21</f>
        <v>11</v>
      </c>
      <c r="H21">
        <f>VLOOKUP(B21,'W01'!$A$3:$B$37,2, FALSE)</f>
        <v>10.5</v>
      </c>
      <c r="I21">
        <f>VLOOKUP(B21,'W02'!$A$3:$B$37,2, FALSE)</f>
        <v>7</v>
      </c>
      <c r="J21">
        <f>VLOOKUP(B21,'W03'!$A$3:$B$37,2, FALSE)</f>
        <v>12</v>
      </c>
      <c r="K21">
        <f>VLOOKUP(B21,'W04'!$A$3:$B$37,2, FALSE)</f>
        <v>7</v>
      </c>
      <c r="L21">
        <f>VLOOKUP(B21,'W05'!$A$3:$B$37,2, FALSE)</f>
        <v>7</v>
      </c>
      <c r="M21">
        <f>VLOOKUP(B21,'W06'!$A$3:$B$37,2, FALSE)</f>
        <v>11.5</v>
      </c>
      <c r="N21">
        <f>VLOOKUP(B21,'W07'!$A$3:$B$37,2, FALSE)</f>
        <v>7.5</v>
      </c>
      <c r="O21">
        <f>VLOOKUP(B21,'W08'!$A$3:$B$37,2, FALSE)</f>
        <v>11</v>
      </c>
      <c r="P21">
        <f>VLOOKUP(B21,'W09'!$A$3:$B$37,2, FALSE)</f>
        <v>10.5</v>
      </c>
      <c r="Q21">
        <f>VLOOKUP(B21,'W10'!$A$3:$B$37,2, FALSE)</f>
        <v>12.5</v>
      </c>
      <c r="R21">
        <f>VLOOKUP(B21,'W11'!$A$3:$B$37,2, FALSE)</f>
        <v>12.5</v>
      </c>
      <c r="S21">
        <f>VLOOKUP(B21,'W12'!$A$3:$B$37,2, FALSE)</f>
        <v>6.5</v>
      </c>
      <c r="T21">
        <f>VLOOKUP(B21,'W13'!$A$3:$B$37,2, FALSE)</f>
        <v>10</v>
      </c>
      <c r="U21">
        <f>VLOOKUP(B21,'W14'!$A$3:$B$37,2, FALSE)</f>
        <v>3</v>
      </c>
      <c r="V21">
        <f>VLOOKUP(B21,Bowls!$A$3:$B$37,2, FALSE)</f>
        <v>9</v>
      </c>
      <c r="W21" s="1">
        <f>SUM(H21:V21)</f>
        <v>137.5</v>
      </c>
      <c r="Y21">
        <f>VLOOKUP(B21,'W01'!$A$3:$C$37,3, FALSE)</f>
        <v>0</v>
      </c>
      <c r="Z21">
        <f>VLOOKUP(B21,'W02'!$A$3:$C$37,3, FALSE)</f>
        <v>0</v>
      </c>
      <c r="AA21">
        <f>VLOOKUP(B21,'W03'!$A$3:$C$37,3, FALSE)</f>
        <v>2</v>
      </c>
      <c r="AB21">
        <f>VLOOKUP(B21,'W04'!$A$3:$C$37,3, FALSE)</f>
        <v>0</v>
      </c>
      <c r="AC21">
        <f>VLOOKUP(B21,'W05'!$A$3:$C$37,3, FALSE)</f>
        <v>1</v>
      </c>
      <c r="AD21">
        <f>VLOOKUP(B21,'W06'!$A$3:$C$37,3, FALSE)</f>
        <v>1</v>
      </c>
      <c r="AE21">
        <f>VLOOKUP(B21,'W07'!$A$3:$C$37,3, FALSE)</f>
        <v>1</v>
      </c>
      <c r="AF21">
        <f>VLOOKUP(B21,'W08'!$A$3:$C$37,3, FALSE)</f>
        <v>0</v>
      </c>
      <c r="AG21">
        <f>VLOOKUP(B21,'W09'!$A$3:$C$37,3, FALSE)</f>
        <v>1</v>
      </c>
      <c r="AH21">
        <f>VLOOKUP(B21,'W10'!$A$3:$C$37,3, FALSE)</f>
        <v>0</v>
      </c>
      <c r="AI21">
        <f>VLOOKUP(B21,'W11'!$A$3:$C$37,3, FALSE)</f>
        <v>2</v>
      </c>
      <c r="AJ21">
        <f>VLOOKUP(B21,'W12'!$A$3:$C$37,3, FALSE)</f>
        <v>1</v>
      </c>
      <c r="AK21">
        <f>VLOOKUP(B21,'W13'!$A$3:$C$37,3, FALSE)</f>
        <v>1</v>
      </c>
      <c r="AL21">
        <f>VLOOKUP(B21,'W14'!$A$3:$C$37,3, FALSE)</f>
        <v>1</v>
      </c>
      <c r="AM21">
        <f>VLOOKUP(B21,Bowls!$A$3:$C$37,3, FALSE)</f>
        <v>0</v>
      </c>
      <c r="AN21" s="1">
        <f>SUM(Y21:AM21)</f>
        <v>11</v>
      </c>
    </row>
    <row r="22" spans="1:40" x14ac:dyDescent="0.25">
      <c r="A22" s="31">
        <v>20</v>
      </c>
      <c r="B22" s="17" t="s">
        <v>70</v>
      </c>
      <c r="C22" s="4">
        <f>W22</f>
        <v>134.5</v>
      </c>
      <c r="D22" s="4">
        <f>$W$39</f>
        <v>290</v>
      </c>
      <c r="E22" s="11">
        <f>C22/D22</f>
        <v>0.46379310344827585</v>
      </c>
      <c r="F22" s="5">
        <f>AN22</f>
        <v>16</v>
      </c>
      <c r="H22">
        <f>VLOOKUP(B22,'W01'!$A$3:$B$37,2, FALSE)</f>
        <v>9.5</v>
      </c>
      <c r="I22">
        <f>VLOOKUP(B22,'W02'!$A$3:$B$37,2, FALSE)</f>
        <v>9</v>
      </c>
      <c r="J22">
        <f>VLOOKUP(B22,'W03'!$A$3:$B$37,2, FALSE)</f>
        <v>12</v>
      </c>
      <c r="K22">
        <f>VLOOKUP(B22,'W04'!$A$3:$B$37,2, FALSE)</f>
        <v>5</v>
      </c>
      <c r="L22">
        <f>VLOOKUP(B22,'W05'!$A$3:$B$37,2, FALSE)</f>
        <v>7</v>
      </c>
      <c r="M22">
        <f>VLOOKUP(B22,'W06'!$A$3:$B$37,2, FALSE)</f>
        <v>8.5</v>
      </c>
      <c r="N22">
        <f>VLOOKUP(B22,'W07'!$A$3:$B$37,2, FALSE)</f>
        <v>8.5</v>
      </c>
      <c r="O22">
        <f>VLOOKUP(B22,'W08'!$A$3:$B$37,2, FALSE)</f>
        <v>8</v>
      </c>
      <c r="P22">
        <f>VLOOKUP(B22,'W09'!$A$3:$B$37,2, FALSE)</f>
        <v>10.5</v>
      </c>
      <c r="Q22">
        <f>VLOOKUP(B22,'W10'!$A$3:$B$37,2, FALSE)</f>
        <v>9.5</v>
      </c>
      <c r="R22">
        <f>VLOOKUP(B22,'W11'!$A$3:$B$37,2, FALSE)</f>
        <v>9.5</v>
      </c>
      <c r="S22">
        <f>VLOOKUP(B22,'W12'!$A$3:$B$37,2, FALSE)</f>
        <v>11.5</v>
      </c>
      <c r="T22">
        <f>VLOOKUP(B22,'W13'!$A$3:$B$37,2, FALSE)</f>
        <v>11</v>
      </c>
      <c r="U22">
        <f>VLOOKUP(B22,'W14'!$A$3:$B$37,2, FALSE)</f>
        <v>3</v>
      </c>
      <c r="V22">
        <f>VLOOKUP(B22,Bowls!$A$3:$B$37,2, FALSE)</f>
        <v>12</v>
      </c>
      <c r="W22" s="1">
        <f>SUM(H22:V22)</f>
        <v>134.5</v>
      </c>
      <c r="Y22">
        <f>VLOOKUP(B22,'W01'!$A$3:$C$37,3, FALSE)</f>
        <v>1</v>
      </c>
      <c r="Z22">
        <f>VLOOKUP(B22,'W02'!$A$3:$C$37,3, FALSE)</f>
        <v>1</v>
      </c>
      <c r="AA22">
        <f>VLOOKUP(B22,'W03'!$A$3:$C$37,3, FALSE)</f>
        <v>1</v>
      </c>
      <c r="AB22">
        <f>VLOOKUP(B22,'W04'!$A$3:$C$37,3, FALSE)</f>
        <v>1</v>
      </c>
      <c r="AC22">
        <f>VLOOKUP(B22,'W05'!$A$3:$C$37,3, FALSE)</f>
        <v>1</v>
      </c>
      <c r="AD22">
        <f>VLOOKUP(B22,'W06'!$A$3:$C$37,3, FALSE)</f>
        <v>1</v>
      </c>
      <c r="AE22">
        <f>VLOOKUP(B22,'W07'!$A$3:$C$37,3, FALSE)</f>
        <v>1</v>
      </c>
      <c r="AF22">
        <f>VLOOKUP(B22,'W08'!$A$3:$C$37,3, FALSE)</f>
        <v>0</v>
      </c>
      <c r="AG22">
        <f>VLOOKUP(B22,'W09'!$A$3:$C$37,3, FALSE)</f>
        <v>0</v>
      </c>
      <c r="AH22">
        <f>VLOOKUP(B22,'W10'!$A$3:$C$37,3, FALSE)</f>
        <v>0.5</v>
      </c>
      <c r="AI22">
        <f>VLOOKUP(B22,'W11'!$A$3:$C$37,3, FALSE)</f>
        <v>1.5</v>
      </c>
      <c r="AJ22">
        <f>VLOOKUP(B22,'W12'!$A$3:$C$37,3, FALSE)</f>
        <v>2</v>
      </c>
      <c r="AK22">
        <f>VLOOKUP(B22,'W13'!$A$3:$C$37,3, FALSE)</f>
        <v>2</v>
      </c>
      <c r="AL22">
        <f>VLOOKUP(B22,'W14'!$A$3:$C$37,3, FALSE)</f>
        <v>1</v>
      </c>
      <c r="AM22">
        <f>VLOOKUP(B22,Bowls!$A$3:$C$37,3, FALSE)</f>
        <v>2</v>
      </c>
      <c r="AN22" s="1">
        <f>SUM(Y22:AM22)</f>
        <v>16</v>
      </c>
    </row>
    <row r="23" spans="1:40" x14ac:dyDescent="0.25">
      <c r="A23" s="31">
        <v>21</v>
      </c>
      <c r="B23" s="17" t="s">
        <v>221</v>
      </c>
      <c r="C23" s="4">
        <f>W23</f>
        <v>134</v>
      </c>
      <c r="D23" s="4">
        <f>$W$39-$H$39-$I$39</f>
        <v>256</v>
      </c>
      <c r="E23" s="11">
        <f>C23/D23</f>
        <v>0.5234375</v>
      </c>
      <c r="F23" s="5">
        <f>AN23</f>
        <v>14</v>
      </c>
      <c r="H23" s="40" t="s">
        <v>142</v>
      </c>
      <c r="I23" s="40" t="s">
        <v>142</v>
      </c>
      <c r="J23">
        <f>VLOOKUP(B23,'W03'!$A$3:$B$37,2, FALSE)</f>
        <v>12</v>
      </c>
      <c r="K23">
        <f>VLOOKUP(B23,'W04'!$A$3:$B$37,2, FALSE)</f>
        <v>10</v>
      </c>
      <c r="L23">
        <f>VLOOKUP(B23,'W05'!$A$3:$B$37,2, FALSE)</f>
        <v>12</v>
      </c>
      <c r="M23">
        <f>VLOOKUP(B23,'W06'!$A$3:$B$37,2, FALSE)</f>
        <v>13.5</v>
      </c>
      <c r="N23">
        <f>VLOOKUP(B23,'W07'!$A$3:$B$37,2, FALSE)</f>
        <v>10.5</v>
      </c>
      <c r="O23">
        <f>VLOOKUP(B23,'W08'!$A$3:$B$37,2, FALSE)</f>
        <v>9</v>
      </c>
      <c r="P23">
        <f>VLOOKUP(B23,'W09'!$A$3:$B$37,2, FALSE)</f>
        <v>8.5</v>
      </c>
      <c r="Q23">
        <f>VLOOKUP(B23,'W10'!$A$3:$B$37,2, FALSE)</f>
        <v>9.5</v>
      </c>
      <c r="R23">
        <f>VLOOKUP(B23,'W11'!$A$3:$B$37,2, FALSE)</f>
        <v>12.5</v>
      </c>
      <c r="S23">
        <f>VLOOKUP(B23,'W12'!$A$3:$B$37,2, FALSE)</f>
        <v>11.5</v>
      </c>
      <c r="T23">
        <f>VLOOKUP(B23,'W13'!$A$3:$B$37,2, FALSE)</f>
        <v>12</v>
      </c>
      <c r="U23">
        <f>VLOOKUP(B23,'W14'!$A$3:$B$37,2, FALSE)</f>
        <v>3</v>
      </c>
      <c r="V23">
        <f>VLOOKUP(B23,Bowls!$A$3:$B$37,2, FALSE)</f>
        <v>10</v>
      </c>
      <c r="W23" s="1">
        <f>SUM(H23:V23)</f>
        <v>134</v>
      </c>
      <c r="Y23" s="40" t="s">
        <v>142</v>
      </c>
      <c r="Z23" s="40" t="s">
        <v>142</v>
      </c>
      <c r="AA23">
        <f>VLOOKUP(B23,'W03'!$A$3:$C$37,3, FALSE)</f>
        <v>2</v>
      </c>
      <c r="AB23">
        <f>VLOOKUP(B23,'W04'!$A$3:$C$37,3, FALSE)</f>
        <v>1</v>
      </c>
      <c r="AC23">
        <f>VLOOKUP(B23,'W05'!$A$3:$C$37,3, FALSE)</f>
        <v>1</v>
      </c>
      <c r="AD23">
        <f>VLOOKUP(B23,'W06'!$A$3:$C$37,3, FALSE)</f>
        <v>1</v>
      </c>
      <c r="AE23">
        <f>VLOOKUP(B23,'W07'!$A$3:$C$37,3, FALSE)</f>
        <v>2</v>
      </c>
      <c r="AF23">
        <f>VLOOKUP(B23,'W08'!$A$3:$C$37,3, FALSE)</f>
        <v>2</v>
      </c>
      <c r="AG23">
        <f>VLOOKUP(B23,'W09'!$A$3:$C$37,3, FALSE)</f>
        <v>0</v>
      </c>
      <c r="AH23">
        <f>VLOOKUP(B23,'W10'!$A$3:$C$37,3, FALSE)</f>
        <v>1</v>
      </c>
      <c r="AI23">
        <f>VLOOKUP(B23,'W11'!$A$3:$C$37,3, FALSE)</f>
        <v>1</v>
      </c>
      <c r="AJ23">
        <f>VLOOKUP(B23,'W12'!$A$3:$C$37,3, FALSE)</f>
        <v>1</v>
      </c>
      <c r="AK23">
        <f>VLOOKUP(B23,'W13'!$A$3:$C$37,3, FALSE)</f>
        <v>1</v>
      </c>
      <c r="AL23">
        <f>VLOOKUP(B23,'W14'!$A$3:$C$37,3, FALSE)</f>
        <v>0</v>
      </c>
      <c r="AM23">
        <f>VLOOKUP(B23,Bowls!$A$3:$C$37,3, FALSE)</f>
        <v>1</v>
      </c>
      <c r="AN23" s="1">
        <f>SUM(Y23:AM23)</f>
        <v>14</v>
      </c>
    </row>
    <row r="24" spans="1:40" x14ac:dyDescent="0.25">
      <c r="A24" s="31">
        <v>22</v>
      </c>
      <c r="B24" s="17" t="s">
        <v>81</v>
      </c>
      <c r="C24" s="4">
        <f>W24</f>
        <v>133.5</v>
      </c>
      <c r="D24" s="4">
        <f>$W$39</f>
        <v>290</v>
      </c>
      <c r="E24" s="11">
        <f>C24/D24</f>
        <v>0.46034482758620687</v>
      </c>
      <c r="F24" s="5">
        <f>AN24</f>
        <v>17.5</v>
      </c>
      <c r="H24">
        <f>VLOOKUP(B24,'W01'!$A$3:$B$37,2, FALSE)</f>
        <v>9.5</v>
      </c>
      <c r="I24">
        <f>VLOOKUP(B24,'W02'!$A$3:$B$37,2, FALSE)</f>
        <v>5</v>
      </c>
      <c r="J24">
        <f>VLOOKUP(B24,'W03'!$A$3:$B$37,2, FALSE)</f>
        <v>7</v>
      </c>
      <c r="K24">
        <f>VLOOKUP(B24,'W04'!$A$3:$B$37,2, FALSE)</f>
        <v>10</v>
      </c>
      <c r="L24">
        <f>VLOOKUP(B24,'W05'!$A$3:$B$37,2, FALSE)</f>
        <v>12</v>
      </c>
      <c r="M24">
        <f>VLOOKUP(B24,'W06'!$A$3:$B$37,2, FALSE)</f>
        <v>10.5</v>
      </c>
      <c r="N24">
        <f>VLOOKUP(B24,'W07'!$A$3:$B$37,2, FALSE)</f>
        <v>8.5</v>
      </c>
      <c r="O24">
        <f>VLOOKUP(B24,'W08'!$A$3:$B$37,2, FALSE)</f>
        <v>9</v>
      </c>
      <c r="P24">
        <f>VLOOKUP(B24,'W09'!$A$3:$B$37,2, FALSE)</f>
        <v>9.5</v>
      </c>
      <c r="Q24">
        <f>VLOOKUP(B24,'W10'!$A$3:$B$37,2, FALSE)</f>
        <v>7.5</v>
      </c>
      <c r="R24">
        <f>VLOOKUP(B24,'W11'!$A$3:$B$37,2, FALSE)</f>
        <v>9.5</v>
      </c>
      <c r="S24">
        <f>VLOOKUP(B24,'W12'!$A$3:$B$37,2, FALSE)</f>
        <v>10.5</v>
      </c>
      <c r="T24">
        <f>VLOOKUP(B24,'W13'!$A$3:$B$37,2, FALSE)</f>
        <v>14</v>
      </c>
      <c r="U24">
        <f>VLOOKUP(B24,'W14'!$A$3:$B$37,2, FALSE)</f>
        <v>3</v>
      </c>
      <c r="V24">
        <f>VLOOKUP(B24,Bowls!$A$3:$B$37,2, FALSE)</f>
        <v>8</v>
      </c>
      <c r="W24" s="1">
        <f>SUM(H24:V24)</f>
        <v>133.5</v>
      </c>
      <c r="Y24">
        <f>VLOOKUP(B24,'W01'!$A$3:$C$37,3, FALSE)</f>
        <v>2</v>
      </c>
      <c r="Z24">
        <f>VLOOKUP(B24,'W02'!$A$3:$C$37,3, FALSE)</f>
        <v>0</v>
      </c>
      <c r="AA24">
        <f>VLOOKUP(B24,'W03'!$A$3:$C$37,3, FALSE)</f>
        <v>2</v>
      </c>
      <c r="AB24">
        <f>VLOOKUP(B24,'W04'!$A$3:$C$37,3, FALSE)</f>
        <v>0</v>
      </c>
      <c r="AC24">
        <f>VLOOKUP(B24,'W05'!$A$3:$C$37,3, FALSE)</f>
        <v>1</v>
      </c>
      <c r="AD24">
        <f>VLOOKUP(B24,'W06'!$A$3:$C$37,3, FALSE)</f>
        <v>1</v>
      </c>
      <c r="AE24">
        <f>VLOOKUP(B24,'W07'!$A$3:$C$37,3, FALSE)</f>
        <v>2</v>
      </c>
      <c r="AF24">
        <f>VLOOKUP(B24,'W08'!$A$3:$C$37,3, FALSE)</f>
        <v>0</v>
      </c>
      <c r="AG24">
        <f>VLOOKUP(B24,'W09'!$A$3:$C$37,3, FALSE)</f>
        <v>1</v>
      </c>
      <c r="AH24">
        <f>VLOOKUP(B24,'W10'!$A$3:$C$37,3, FALSE)</f>
        <v>1</v>
      </c>
      <c r="AI24">
        <f>VLOOKUP(B24,'W11'!$A$3:$C$37,3, FALSE)</f>
        <v>1.5</v>
      </c>
      <c r="AJ24">
        <f>VLOOKUP(B24,'W12'!$A$3:$C$37,3, FALSE)</f>
        <v>0</v>
      </c>
      <c r="AK24">
        <f>VLOOKUP(B24,'W13'!$A$3:$C$37,3, FALSE)</f>
        <v>2</v>
      </c>
      <c r="AL24">
        <f>VLOOKUP(B24,'W14'!$A$3:$C$37,3, FALSE)</f>
        <v>2</v>
      </c>
      <c r="AM24">
        <f>VLOOKUP(B24,Bowls!$A$3:$C$37,3, FALSE)</f>
        <v>2</v>
      </c>
      <c r="AN24" s="1">
        <f>SUM(Y24:AM24)</f>
        <v>17.5</v>
      </c>
    </row>
    <row r="25" spans="1:40" x14ac:dyDescent="0.25">
      <c r="A25" s="31">
        <v>23</v>
      </c>
      <c r="B25" s="17" t="s">
        <v>63</v>
      </c>
      <c r="C25" s="4">
        <f>W25</f>
        <v>133.5</v>
      </c>
      <c r="D25" s="4">
        <f>$W$39</f>
        <v>290</v>
      </c>
      <c r="E25" s="11">
        <f>C25/D25</f>
        <v>0.46034482758620687</v>
      </c>
      <c r="F25" s="5">
        <f>AN25</f>
        <v>14.5</v>
      </c>
      <c r="H25">
        <f>VLOOKUP(B25,'W01'!$A$3:$B$37,2, FALSE)</f>
        <v>7.5</v>
      </c>
      <c r="I25">
        <f>VLOOKUP(B25,'W02'!$A$3:$B$37,2, FALSE)</f>
        <v>6</v>
      </c>
      <c r="J25">
        <f>VLOOKUP(B25,'W03'!$A$3:$B$37,2, FALSE)</f>
        <v>10</v>
      </c>
      <c r="K25">
        <f>VLOOKUP(B25,'W04'!$A$3:$B$37,2, FALSE)</f>
        <v>6</v>
      </c>
      <c r="L25">
        <f>VLOOKUP(B25,'W05'!$A$3:$B$37,2, FALSE)</f>
        <v>8</v>
      </c>
      <c r="M25">
        <f>VLOOKUP(B25,'W06'!$A$3:$B$37,2, FALSE)</f>
        <v>14.5</v>
      </c>
      <c r="N25">
        <f>VLOOKUP(B25,'W07'!$A$3:$B$37,2, FALSE)</f>
        <v>7.5</v>
      </c>
      <c r="O25">
        <f>VLOOKUP(B25,'W08'!$A$3:$B$37,2, FALSE)</f>
        <v>6</v>
      </c>
      <c r="P25">
        <f>VLOOKUP(B25,'W09'!$A$3:$B$37,2, FALSE)</f>
        <v>13.5</v>
      </c>
      <c r="Q25">
        <f>VLOOKUP(B25,'W10'!$A$3:$B$37,2, FALSE)</f>
        <v>12.5</v>
      </c>
      <c r="R25">
        <f>VLOOKUP(B25,'W11'!$A$3:$B$37,2, FALSE)</f>
        <v>13.5</v>
      </c>
      <c r="S25">
        <f>VLOOKUP(B25,'W12'!$A$3:$B$37,2, FALSE)</f>
        <v>7.5</v>
      </c>
      <c r="T25">
        <f>VLOOKUP(B25,'W13'!$A$3:$B$37,2, FALSE)</f>
        <v>7</v>
      </c>
      <c r="U25">
        <f>VLOOKUP(B25,'W14'!$A$3:$B$37,2, FALSE)</f>
        <v>2</v>
      </c>
      <c r="V25">
        <f>VLOOKUP(B25,Bowls!$A$3:$B$37,2, FALSE)</f>
        <v>12</v>
      </c>
      <c r="W25" s="1">
        <f>SUM(H25:V25)</f>
        <v>133.5</v>
      </c>
      <c r="Y25">
        <f>VLOOKUP(B25,'W01'!$A$3:$C$37,3, FALSE)</f>
        <v>0</v>
      </c>
      <c r="Z25">
        <f>VLOOKUP(B25,'W02'!$A$3:$C$37,3, FALSE)</f>
        <v>1</v>
      </c>
      <c r="AA25">
        <f>VLOOKUP(B25,'W03'!$A$3:$C$37,3, FALSE)</f>
        <v>1</v>
      </c>
      <c r="AB25">
        <f>VLOOKUP(B25,'W04'!$A$3:$C$37,3, FALSE)</f>
        <v>0</v>
      </c>
      <c r="AC25">
        <f>VLOOKUP(B25,'W05'!$A$3:$C$37,3, FALSE)</f>
        <v>1</v>
      </c>
      <c r="AD25">
        <f>VLOOKUP(B25,'W06'!$A$3:$C$37,3, FALSE)</f>
        <v>1.5</v>
      </c>
      <c r="AE25">
        <f>VLOOKUP(B25,'W07'!$A$3:$C$37,3, FALSE)</f>
        <v>2</v>
      </c>
      <c r="AF25">
        <f>VLOOKUP(B25,'W08'!$A$3:$C$37,3, FALSE)</f>
        <v>1</v>
      </c>
      <c r="AG25">
        <f>VLOOKUP(B25,'W09'!$A$3:$C$37,3, FALSE)</f>
        <v>1</v>
      </c>
      <c r="AH25">
        <f>VLOOKUP(B25,'W10'!$A$3:$C$37,3, FALSE)</f>
        <v>1</v>
      </c>
      <c r="AI25">
        <f>VLOOKUP(B25,'W11'!$A$3:$C$37,3, FALSE)</f>
        <v>1</v>
      </c>
      <c r="AJ25">
        <f>VLOOKUP(B25,'W12'!$A$3:$C$37,3, FALSE)</f>
        <v>1</v>
      </c>
      <c r="AK25">
        <f>VLOOKUP(B25,'W13'!$A$3:$C$37,3, FALSE)</f>
        <v>1</v>
      </c>
      <c r="AL25">
        <f>VLOOKUP(B25,'W14'!$A$3:$C$37,3, FALSE)</f>
        <v>0</v>
      </c>
      <c r="AM25">
        <f>VLOOKUP(B25,Bowls!$A$3:$C$37,3, FALSE)</f>
        <v>2</v>
      </c>
      <c r="AN25" s="1">
        <f>SUM(Y25:AM25)</f>
        <v>14.5</v>
      </c>
    </row>
    <row r="26" spans="1:40" x14ac:dyDescent="0.25">
      <c r="A26" s="31">
        <v>24</v>
      </c>
      <c r="B26" s="17" t="s">
        <v>83</v>
      </c>
      <c r="C26" s="4">
        <f>W26</f>
        <v>132.5</v>
      </c>
      <c r="D26" s="4">
        <f>$W$39</f>
        <v>290</v>
      </c>
      <c r="E26" s="11">
        <f>C26/D26</f>
        <v>0.45689655172413796</v>
      </c>
      <c r="F26" s="5">
        <f>AN26</f>
        <v>17</v>
      </c>
      <c r="H26">
        <f>VLOOKUP(B26,'W01'!$A$3:$B$37,2, FALSE)</f>
        <v>8.5</v>
      </c>
      <c r="I26">
        <f>VLOOKUP(B26,'W02'!$A$3:$B$37,2, FALSE)</f>
        <v>5</v>
      </c>
      <c r="J26">
        <f>VLOOKUP(B26,'W03'!$A$3:$B$37,2, FALSE)</f>
        <v>8</v>
      </c>
      <c r="K26">
        <f>VLOOKUP(B26,'W04'!$A$3:$B$37,2, FALSE)</f>
        <v>9</v>
      </c>
      <c r="L26">
        <f>VLOOKUP(B26,'W05'!$A$3:$B$37,2, FALSE)</f>
        <v>9</v>
      </c>
      <c r="M26">
        <f>VLOOKUP(B26,'W06'!$A$3:$B$37,2, FALSE)</f>
        <v>8.5</v>
      </c>
      <c r="N26">
        <f>VLOOKUP(B26,'W07'!$A$3:$B$37,2, FALSE)</f>
        <v>7.5</v>
      </c>
      <c r="O26">
        <f>VLOOKUP(B26,'W08'!$A$3:$B$37,2, FALSE)</f>
        <v>10</v>
      </c>
      <c r="P26">
        <f>VLOOKUP(B26,'W09'!$A$3:$B$37,2, FALSE)</f>
        <v>7.5</v>
      </c>
      <c r="Q26">
        <f>VLOOKUP(B26,'W10'!$A$3:$B$37,2, FALSE)</f>
        <v>11.5</v>
      </c>
      <c r="R26">
        <f>VLOOKUP(B26,'W11'!$A$3:$B$37,2, FALSE)</f>
        <v>12.5</v>
      </c>
      <c r="S26">
        <f>VLOOKUP(B26,'W12'!$A$3:$B$37,2, FALSE)</f>
        <v>10.5</v>
      </c>
      <c r="T26">
        <f>VLOOKUP(B26,'W13'!$A$3:$B$37,2, FALSE)</f>
        <v>13</v>
      </c>
      <c r="U26">
        <f>VLOOKUP(B26,'W14'!$A$3:$B$37,2, FALSE)</f>
        <v>2</v>
      </c>
      <c r="V26">
        <f>VLOOKUP(B26,Bowls!$A$3:$B$37,2, FALSE)</f>
        <v>10</v>
      </c>
      <c r="W26" s="1">
        <f>SUM(H26:V26)</f>
        <v>132.5</v>
      </c>
      <c r="Y26">
        <f>VLOOKUP(B26,'W01'!$A$3:$C$37,3, FALSE)</f>
        <v>2</v>
      </c>
      <c r="Z26">
        <f>VLOOKUP(B26,'W02'!$A$3:$C$37,3, FALSE)</f>
        <v>1</v>
      </c>
      <c r="AA26">
        <f>VLOOKUP(B26,'W03'!$A$3:$C$37,3, FALSE)</f>
        <v>1</v>
      </c>
      <c r="AB26">
        <f>VLOOKUP(B26,'W04'!$A$3:$C$37,3, FALSE)</f>
        <v>1</v>
      </c>
      <c r="AC26">
        <f>VLOOKUP(B26,'W05'!$A$3:$C$37,3, FALSE)</f>
        <v>0</v>
      </c>
      <c r="AD26">
        <f>VLOOKUP(B26,'W06'!$A$3:$C$37,3, FALSE)</f>
        <v>0</v>
      </c>
      <c r="AE26">
        <f>VLOOKUP(B26,'W07'!$A$3:$C$37,3, FALSE)</f>
        <v>1</v>
      </c>
      <c r="AF26">
        <f>VLOOKUP(B26,'W08'!$A$3:$C$37,3, FALSE)</f>
        <v>2</v>
      </c>
      <c r="AG26">
        <f>VLOOKUP(B26,'W09'!$A$3:$C$37,3, FALSE)</f>
        <v>2</v>
      </c>
      <c r="AH26">
        <f>VLOOKUP(B26,'W10'!$A$3:$C$37,3, FALSE)</f>
        <v>1</v>
      </c>
      <c r="AI26">
        <f>VLOOKUP(B26,'W11'!$A$3:$C$37,3, FALSE)</f>
        <v>2</v>
      </c>
      <c r="AJ26">
        <f>VLOOKUP(B26,'W12'!$A$3:$C$37,3, FALSE)</f>
        <v>2</v>
      </c>
      <c r="AK26">
        <f>VLOOKUP(B26,'W13'!$A$3:$C$37,3, FALSE)</f>
        <v>1</v>
      </c>
      <c r="AL26">
        <f>VLOOKUP(B26,'W14'!$A$3:$C$37,3, FALSE)</f>
        <v>1</v>
      </c>
      <c r="AM26">
        <f>VLOOKUP(B26,Bowls!$A$3:$C$37,3, FALSE)</f>
        <v>0</v>
      </c>
      <c r="AN26" s="1">
        <f>SUM(Y26:AM26)</f>
        <v>17</v>
      </c>
    </row>
    <row r="27" spans="1:40" x14ac:dyDescent="0.25">
      <c r="A27" s="31">
        <v>25</v>
      </c>
      <c r="B27" s="17" t="s">
        <v>86</v>
      </c>
      <c r="C27" s="4">
        <f>W27</f>
        <v>132.5</v>
      </c>
      <c r="D27" s="4">
        <f>$W$39</f>
        <v>290</v>
      </c>
      <c r="E27" s="11">
        <f>C27/D27</f>
        <v>0.45689655172413796</v>
      </c>
      <c r="F27" s="5">
        <f>AN27</f>
        <v>14.5</v>
      </c>
      <c r="H27">
        <f>VLOOKUP(B27,'W01'!$A$3:$B$37,2, FALSE)</f>
        <v>9.5</v>
      </c>
      <c r="I27">
        <f>VLOOKUP(B27,'W02'!$A$3:$B$37,2, FALSE)</f>
        <v>9</v>
      </c>
      <c r="J27">
        <f>VLOOKUP(B27,'W03'!$A$3:$B$37,2, FALSE)</f>
        <v>11</v>
      </c>
      <c r="K27">
        <f>VLOOKUP(B27,'W04'!$A$3:$B$37,2, FALSE)</f>
        <v>9</v>
      </c>
      <c r="L27">
        <f>VLOOKUP(B27,'W05'!$A$3:$B$37,2, FALSE)</f>
        <v>8</v>
      </c>
      <c r="M27">
        <f>VLOOKUP(B27,'W06'!$A$3:$B$37,2, FALSE)</f>
        <v>9.5</v>
      </c>
      <c r="N27">
        <f>VLOOKUP(B27,'W07'!$A$3:$B$37,2, FALSE)</f>
        <v>10.5</v>
      </c>
      <c r="O27">
        <f>VLOOKUP(B27,'W08'!$A$3:$B$37,2, FALSE)</f>
        <v>9</v>
      </c>
      <c r="P27">
        <f>VLOOKUP(B27,'W09'!$A$3:$B$37,2, FALSE)</f>
        <v>5.5</v>
      </c>
      <c r="Q27">
        <f>VLOOKUP(B27,'W10'!$A$3:$B$37,2, FALSE)</f>
        <v>5.5</v>
      </c>
      <c r="R27">
        <f>VLOOKUP(B27,'W11'!$A$3:$B$37,2, FALSE)</f>
        <v>7.5</v>
      </c>
      <c r="S27">
        <f>VLOOKUP(B27,'W12'!$A$3:$B$37,2, FALSE)</f>
        <v>13.5</v>
      </c>
      <c r="T27">
        <f>VLOOKUP(B27,'W13'!$A$3:$B$37,2, FALSE)</f>
        <v>9</v>
      </c>
      <c r="U27">
        <f>VLOOKUP(B27,'W14'!$A$3:$B$37,2, FALSE)</f>
        <v>4</v>
      </c>
      <c r="V27">
        <f>VLOOKUP(B27,Bowls!$A$3:$B$37,2, FALSE)</f>
        <v>12</v>
      </c>
      <c r="W27" s="1">
        <f>SUM(H27:V27)</f>
        <v>132.5</v>
      </c>
      <c r="Y27">
        <f>VLOOKUP(B27,'W01'!$A$3:$C$37,3, FALSE)</f>
        <v>1</v>
      </c>
      <c r="Z27">
        <f>VLOOKUP(B27,'W02'!$A$3:$C$37,3, FALSE)</f>
        <v>1</v>
      </c>
      <c r="AA27">
        <f>VLOOKUP(B27,'W03'!$A$3:$C$37,3, FALSE)</f>
        <v>1</v>
      </c>
      <c r="AB27">
        <f>VLOOKUP(B27,'W04'!$A$3:$C$37,3, FALSE)</f>
        <v>1</v>
      </c>
      <c r="AC27">
        <f>VLOOKUP(B27,'W05'!$A$3:$C$37,3, FALSE)</f>
        <v>1</v>
      </c>
      <c r="AD27">
        <f>VLOOKUP(B27,'W06'!$A$3:$C$37,3, FALSE)</f>
        <v>1</v>
      </c>
      <c r="AE27">
        <f>VLOOKUP(B27,'W07'!$A$3:$C$37,3, FALSE)</f>
        <v>2</v>
      </c>
      <c r="AF27">
        <f>VLOOKUP(B27,'W08'!$A$3:$C$37,3, FALSE)</f>
        <v>2</v>
      </c>
      <c r="AG27">
        <f>VLOOKUP(B27,'W09'!$A$3:$C$37,3, FALSE)</f>
        <v>0</v>
      </c>
      <c r="AH27">
        <f>VLOOKUP(B27,'W10'!$A$3:$C$37,3, FALSE)</f>
        <v>0</v>
      </c>
      <c r="AI27">
        <f>VLOOKUP(B27,'W11'!$A$3:$C$37,3, FALSE)</f>
        <v>0.5</v>
      </c>
      <c r="AJ27">
        <f>VLOOKUP(B27,'W12'!$A$3:$C$37,3, FALSE)</f>
        <v>1</v>
      </c>
      <c r="AK27">
        <f>VLOOKUP(B27,'W13'!$A$3:$C$37,3, FALSE)</f>
        <v>0</v>
      </c>
      <c r="AL27">
        <f>VLOOKUP(B27,'W14'!$A$3:$C$37,3, FALSE)</f>
        <v>1</v>
      </c>
      <c r="AM27">
        <f>VLOOKUP(B27,Bowls!$A$3:$C$37,3, FALSE)</f>
        <v>2</v>
      </c>
      <c r="AN27" s="1">
        <f>SUM(Y27:AM27)</f>
        <v>14.5</v>
      </c>
    </row>
    <row r="28" spans="1:40" x14ac:dyDescent="0.25">
      <c r="A28" s="31">
        <v>26</v>
      </c>
      <c r="B28" s="17" t="s">
        <v>82</v>
      </c>
      <c r="C28" s="4">
        <f>W28</f>
        <v>132.5</v>
      </c>
      <c r="D28" s="4">
        <f>$W$39</f>
        <v>290</v>
      </c>
      <c r="E28" s="11">
        <f>C28/D28</f>
        <v>0.45689655172413796</v>
      </c>
      <c r="F28" s="5">
        <f>AN28</f>
        <v>12.5</v>
      </c>
      <c r="H28">
        <f>VLOOKUP(B28,'W01'!$A$3:$B$37,2, FALSE)</f>
        <v>11.5</v>
      </c>
      <c r="I28">
        <f>VLOOKUP(B28,'W02'!$A$3:$B$37,2, FALSE)</f>
        <v>5</v>
      </c>
      <c r="J28">
        <f>VLOOKUP(B28,'W03'!$A$3:$B$37,2, FALSE)</f>
        <v>14</v>
      </c>
      <c r="K28">
        <f>VLOOKUP(B28,'W04'!$A$3:$B$37,2, FALSE)</f>
        <v>8</v>
      </c>
      <c r="L28">
        <f>VLOOKUP(B28,'W05'!$A$3:$B$37,2, FALSE)</f>
        <v>8</v>
      </c>
      <c r="M28">
        <f>VLOOKUP(B28,'W06'!$A$3:$B$37,2, FALSE)</f>
        <v>12.5</v>
      </c>
      <c r="N28">
        <f>VLOOKUP(B28,'W07'!$A$3:$B$37,2, FALSE)</f>
        <v>8.5</v>
      </c>
      <c r="O28">
        <f>VLOOKUP(B28,'W08'!$A$3:$B$37,2, FALSE)</f>
        <v>11</v>
      </c>
      <c r="P28">
        <f>VLOOKUP(B28,'W09'!$A$3:$B$37,2, FALSE)</f>
        <v>11.5</v>
      </c>
      <c r="Q28">
        <f>VLOOKUP(B28,'W10'!$A$3:$B$37,2, FALSE)</f>
        <v>11.5</v>
      </c>
      <c r="R28">
        <f>VLOOKUP(B28,'W11'!$A$3:$B$37,2, FALSE)</f>
        <v>8.5</v>
      </c>
      <c r="S28">
        <f>VLOOKUP(B28,'W12'!$A$3:$B$37,2, FALSE)</f>
        <v>10.5</v>
      </c>
      <c r="T28">
        <f>VLOOKUP(B28,'W13'!$A$3:$B$37,2, FALSE)</f>
        <v>7</v>
      </c>
      <c r="U28">
        <f>VLOOKUP(B28,'W14'!$A$3:$B$37,2, FALSE)</f>
        <v>1</v>
      </c>
      <c r="V28">
        <f>VLOOKUP(B28,Bowls!$A$3:$B$37,2, FALSE)</f>
        <v>4</v>
      </c>
      <c r="W28" s="1">
        <f>SUM(H28:V28)</f>
        <v>132.5</v>
      </c>
      <c r="Y28">
        <f>VLOOKUP(B28,'W01'!$A$3:$C$37,3, FALSE)</f>
        <v>2</v>
      </c>
      <c r="Z28">
        <f>VLOOKUP(B28,'W02'!$A$3:$C$37,3, FALSE)</f>
        <v>0</v>
      </c>
      <c r="AA28">
        <f>VLOOKUP(B28,'W03'!$A$3:$C$37,3, FALSE)</f>
        <v>2</v>
      </c>
      <c r="AB28">
        <f>VLOOKUP(B28,'W04'!$A$3:$C$37,3, FALSE)</f>
        <v>0</v>
      </c>
      <c r="AC28">
        <f>VLOOKUP(B28,'W05'!$A$3:$C$37,3, FALSE)</f>
        <v>1</v>
      </c>
      <c r="AD28">
        <f>VLOOKUP(B28,'W06'!$A$3:$C$37,3, FALSE)</f>
        <v>2</v>
      </c>
      <c r="AE28">
        <f>VLOOKUP(B28,'W07'!$A$3:$C$37,3, FALSE)</f>
        <v>0</v>
      </c>
      <c r="AF28">
        <f>VLOOKUP(B28,'W08'!$A$3:$C$37,3, FALSE)</f>
        <v>1</v>
      </c>
      <c r="AG28">
        <f>VLOOKUP(B28,'W09'!$A$3:$C$37,3, FALSE)</f>
        <v>1</v>
      </c>
      <c r="AH28">
        <f>VLOOKUP(B28,'W10'!$A$3:$C$37,3, FALSE)</f>
        <v>1.5</v>
      </c>
      <c r="AI28">
        <f>VLOOKUP(B28,'W11'!$A$3:$C$37,3, FALSE)</f>
        <v>0</v>
      </c>
      <c r="AJ28">
        <f>VLOOKUP(B28,'W12'!$A$3:$C$37,3, FALSE)</f>
        <v>1</v>
      </c>
      <c r="AK28">
        <f>VLOOKUP(B28,'W13'!$A$3:$C$37,3, FALSE)</f>
        <v>1</v>
      </c>
      <c r="AL28">
        <f>VLOOKUP(B28,'W14'!$A$3:$C$37,3, FALSE)</f>
        <v>0</v>
      </c>
      <c r="AM28">
        <f>VLOOKUP(B28,Bowls!$A$3:$C$37,3, FALSE)</f>
        <v>0</v>
      </c>
      <c r="AN28" s="1">
        <f>SUM(Y28:AM28)</f>
        <v>12.5</v>
      </c>
    </row>
    <row r="29" spans="1:40" x14ac:dyDescent="0.25">
      <c r="A29" s="31">
        <v>27</v>
      </c>
      <c r="B29" s="17" t="s">
        <v>80</v>
      </c>
      <c r="C29" s="4">
        <f>W29</f>
        <v>132.5</v>
      </c>
      <c r="D29" s="4">
        <f>$W$39</f>
        <v>290</v>
      </c>
      <c r="E29" s="11">
        <f>C29/D29</f>
        <v>0.45689655172413796</v>
      </c>
      <c r="F29" s="5">
        <f>AN29</f>
        <v>11.5</v>
      </c>
      <c r="H29">
        <f>VLOOKUP(B29,'W01'!$A$3:$B$37,2, FALSE)</f>
        <v>4.5</v>
      </c>
      <c r="I29">
        <f>VLOOKUP(B29,'W02'!$A$3:$B$37,2, FALSE)</f>
        <v>8</v>
      </c>
      <c r="J29">
        <f>VLOOKUP(B29,'W03'!$A$3:$B$37,2, FALSE)</f>
        <v>9</v>
      </c>
      <c r="K29">
        <f>VLOOKUP(B29,'W04'!$A$3:$B$37,2, FALSE)</f>
        <v>8</v>
      </c>
      <c r="L29">
        <f>VLOOKUP(B29,'W05'!$A$3:$B$37,2, FALSE)</f>
        <v>14</v>
      </c>
      <c r="M29">
        <f>VLOOKUP(B29,'W06'!$A$3:$B$37,2, FALSE)</f>
        <v>9.5</v>
      </c>
      <c r="N29">
        <f>VLOOKUP(B29,'W07'!$A$3:$B$37,2, FALSE)</f>
        <v>9.5</v>
      </c>
      <c r="O29">
        <f>VLOOKUP(B29,'W08'!$A$3:$B$37,2, FALSE)</f>
        <v>8</v>
      </c>
      <c r="P29">
        <f>VLOOKUP(B29,'W09'!$A$3:$B$37,2, FALSE)</f>
        <v>9.5</v>
      </c>
      <c r="Q29">
        <f>VLOOKUP(B29,'W10'!$A$3:$B$37,2, FALSE)</f>
        <v>10.5</v>
      </c>
      <c r="R29">
        <f>VLOOKUP(B29,'W11'!$A$3:$B$37,2, FALSE)</f>
        <v>9.5</v>
      </c>
      <c r="S29">
        <f>VLOOKUP(B29,'W12'!$A$3:$B$37,2, FALSE)</f>
        <v>8.5</v>
      </c>
      <c r="T29">
        <f>VLOOKUP(B29,'W13'!$A$3:$B$37,2, FALSE)</f>
        <v>11</v>
      </c>
      <c r="U29">
        <f>VLOOKUP(B29,'W14'!$A$3:$B$37,2, FALSE)</f>
        <v>3</v>
      </c>
      <c r="V29">
        <f>VLOOKUP(B29,Bowls!$A$3:$B$37,2, FALSE)</f>
        <v>10</v>
      </c>
      <c r="W29" s="1">
        <f>SUM(H29:V29)</f>
        <v>132.5</v>
      </c>
      <c r="Y29">
        <f>VLOOKUP(B29,'W01'!$A$3:$C$37,3, FALSE)</f>
        <v>1</v>
      </c>
      <c r="Z29">
        <f>VLOOKUP(B29,'W02'!$A$3:$C$37,3, FALSE)</f>
        <v>1</v>
      </c>
      <c r="AA29">
        <f>VLOOKUP(B29,'W03'!$A$3:$C$37,3, FALSE)</f>
        <v>0</v>
      </c>
      <c r="AB29">
        <f>VLOOKUP(B29,'W04'!$A$3:$C$37,3, FALSE)</f>
        <v>1</v>
      </c>
      <c r="AC29">
        <f>VLOOKUP(B29,'W05'!$A$3:$C$37,3, FALSE)</f>
        <v>1</v>
      </c>
      <c r="AD29">
        <f>VLOOKUP(B29,'W06'!$A$3:$C$37,3, FALSE)</f>
        <v>1</v>
      </c>
      <c r="AE29">
        <f>VLOOKUP(B29,'W07'!$A$3:$C$37,3, FALSE)</f>
        <v>1</v>
      </c>
      <c r="AF29">
        <f>VLOOKUP(B29,'W08'!$A$3:$C$37,3, FALSE)</f>
        <v>0</v>
      </c>
      <c r="AG29">
        <f>VLOOKUP(B29,'W09'!$A$3:$C$37,3, FALSE)</f>
        <v>1</v>
      </c>
      <c r="AH29">
        <f>VLOOKUP(B29,'W10'!$A$3:$C$37,3, FALSE)</f>
        <v>0</v>
      </c>
      <c r="AI29">
        <f>VLOOKUP(B29,'W11'!$A$3:$C$37,3, FALSE)</f>
        <v>1.5</v>
      </c>
      <c r="AJ29">
        <f>VLOOKUP(B29,'W12'!$A$3:$C$37,3, FALSE)</f>
        <v>0</v>
      </c>
      <c r="AK29">
        <f>VLOOKUP(B29,'W13'!$A$3:$C$37,3, FALSE)</f>
        <v>1</v>
      </c>
      <c r="AL29">
        <f>VLOOKUP(B29,'W14'!$A$3:$C$37,3, FALSE)</f>
        <v>0</v>
      </c>
      <c r="AM29">
        <f>VLOOKUP(B29,Bowls!$A$3:$C$37,3, FALSE)</f>
        <v>2</v>
      </c>
      <c r="AN29" s="1">
        <f>SUM(Y29:AM29)</f>
        <v>11.5</v>
      </c>
    </row>
    <row r="30" spans="1:40" x14ac:dyDescent="0.25">
      <c r="A30" s="31">
        <v>28</v>
      </c>
      <c r="B30" s="17" t="s">
        <v>145</v>
      </c>
      <c r="C30" s="4">
        <f>W30</f>
        <v>131</v>
      </c>
      <c r="D30" s="4">
        <f>$W$39-$H$39</f>
        <v>273</v>
      </c>
      <c r="E30" s="11">
        <f>C30/D30</f>
        <v>0.47985347985347987</v>
      </c>
      <c r="F30" s="5">
        <f>AN30</f>
        <v>12.5</v>
      </c>
      <c r="H30" s="40" t="s">
        <v>142</v>
      </c>
      <c r="I30">
        <f>VLOOKUP(B30,'W02'!$A$3:$B$37,2, FALSE)</f>
        <v>7</v>
      </c>
      <c r="J30">
        <f>VLOOKUP(B30,'W03'!$A$3:$B$37,2, FALSE)</f>
        <v>14</v>
      </c>
      <c r="K30">
        <f>VLOOKUP(B30,'W04'!$A$3:$B$37,2, FALSE)</f>
        <v>5</v>
      </c>
      <c r="L30">
        <f>VLOOKUP(B30,'W05'!$A$3:$B$37,2, FALSE)</f>
        <v>7</v>
      </c>
      <c r="M30">
        <f>VLOOKUP(B30,'W06'!$A$3:$B$37,2, FALSE)</f>
        <v>11.5</v>
      </c>
      <c r="N30">
        <f>VLOOKUP(B30,'W07'!$A$3:$B$37,2, FALSE)</f>
        <v>8.5</v>
      </c>
      <c r="O30">
        <f>VLOOKUP(B30,'W08'!$A$3:$B$37,2, FALSE)</f>
        <v>9</v>
      </c>
      <c r="P30">
        <f>VLOOKUP(B30,'W09'!$A$3:$B$37,2, FALSE)</f>
        <v>10.5</v>
      </c>
      <c r="Q30">
        <f>VLOOKUP(B30,'W10'!$A$3:$B$37,2, FALSE)</f>
        <v>11.5</v>
      </c>
      <c r="R30">
        <f>VLOOKUP(B30,'W11'!$A$3:$B$37,2, FALSE)</f>
        <v>11.5</v>
      </c>
      <c r="S30">
        <f>VLOOKUP(B30,'W12'!$A$3:$B$37,2, FALSE)</f>
        <v>10.5</v>
      </c>
      <c r="T30">
        <f>VLOOKUP(B30,'W13'!$A$3:$B$37,2, FALSE)</f>
        <v>12</v>
      </c>
      <c r="U30">
        <f>VLOOKUP(B30,'W14'!$A$3:$B$37,2, FALSE)</f>
        <v>3</v>
      </c>
      <c r="V30">
        <f>VLOOKUP(B30,Bowls!$A$3:$B$37,2, FALSE)</f>
        <v>10</v>
      </c>
      <c r="W30" s="1">
        <f>SUM(H30:V30)</f>
        <v>131</v>
      </c>
      <c r="Y30" s="40" t="s">
        <v>142</v>
      </c>
      <c r="Z30">
        <f>VLOOKUP(B30,'W02'!$A$3:$C$37,3, FALSE)</f>
        <v>0</v>
      </c>
      <c r="AA30">
        <f>VLOOKUP(B30,'W03'!$A$3:$C$37,3, FALSE)</f>
        <v>0</v>
      </c>
      <c r="AB30">
        <f>VLOOKUP(B30,'W04'!$A$3:$C$37,3, FALSE)</f>
        <v>1</v>
      </c>
      <c r="AC30">
        <f>VLOOKUP(B30,'W05'!$A$3:$C$37,3, FALSE)</f>
        <v>2</v>
      </c>
      <c r="AD30">
        <f>VLOOKUP(B30,'W06'!$A$3:$C$37,3, FALSE)</f>
        <v>2</v>
      </c>
      <c r="AE30">
        <f>VLOOKUP(B30,'W07'!$A$3:$C$37,3, FALSE)</f>
        <v>1</v>
      </c>
      <c r="AF30">
        <f>VLOOKUP(B30,'W08'!$A$3:$C$37,3, FALSE)</f>
        <v>1</v>
      </c>
      <c r="AG30">
        <f>VLOOKUP(B30,'W09'!$A$3:$C$37,3, FALSE)</f>
        <v>1</v>
      </c>
      <c r="AH30">
        <f>VLOOKUP(B30,'W10'!$A$3:$C$37,3, FALSE)</f>
        <v>0.5</v>
      </c>
      <c r="AI30">
        <f>VLOOKUP(B30,'W11'!$A$3:$C$37,3, FALSE)</f>
        <v>1</v>
      </c>
      <c r="AJ30">
        <f>VLOOKUP(B30,'W12'!$A$3:$C$37,3, FALSE)</f>
        <v>0</v>
      </c>
      <c r="AK30">
        <f>VLOOKUP(B30,'W13'!$A$3:$C$37,3, FALSE)</f>
        <v>1</v>
      </c>
      <c r="AL30">
        <f>VLOOKUP(B30,'W14'!$A$3:$C$37,3, FALSE)</f>
        <v>1</v>
      </c>
      <c r="AM30">
        <f>VLOOKUP(B30,Bowls!$A$3:$C$37,3, FALSE)</f>
        <v>1</v>
      </c>
      <c r="AN30" s="1">
        <f>SUM(Y30:AM30)</f>
        <v>12.5</v>
      </c>
    </row>
    <row r="31" spans="1:40" x14ac:dyDescent="0.25">
      <c r="A31" s="31">
        <v>29</v>
      </c>
      <c r="B31" s="17" t="s">
        <v>88</v>
      </c>
      <c r="C31" s="4">
        <f>W31</f>
        <v>130.5</v>
      </c>
      <c r="D31" s="4">
        <f>$W$39</f>
        <v>290</v>
      </c>
      <c r="E31" s="11">
        <f>C31/D31</f>
        <v>0.45</v>
      </c>
      <c r="F31" s="5">
        <f>AN31</f>
        <v>19.5</v>
      </c>
      <c r="H31">
        <f>VLOOKUP(B31,'W01'!$A$3:$B$37,2, FALSE)</f>
        <v>11.5</v>
      </c>
      <c r="I31">
        <f>VLOOKUP(B31,'W02'!$A$3:$B$37,2, FALSE)</f>
        <v>8</v>
      </c>
      <c r="J31">
        <f>VLOOKUP(B31,'W03'!$A$3:$B$37,2, FALSE)</f>
        <v>12</v>
      </c>
      <c r="K31">
        <f>VLOOKUP(B31,'W04'!$A$3:$B$37,2, FALSE)</f>
        <v>8</v>
      </c>
      <c r="L31">
        <f>VLOOKUP(B31,'W05'!$A$3:$B$37,2, FALSE)</f>
        <v>6</v>
      </c>
      <c r="M31">
        <f>VLOOKUP(B31,'W06'!$A$3:$B$37,2, FALSE)</f>
        <v>11.5</v>
      </c>
      <c r="N31">
        <f>VLOOKUP(B31,'W07'!$A$3:$B$37,2, FALSE)</f>
        <v>5.5</v>
      </c>
      <c r="O31">
        <f>VLOOKUP(B31,'W08'!$A$3:$B$37,2, FALSE)</f>
        <v>8</v>
      </c>
      <c r="P31">
        <f>VLOOKUP(B31,'W09'!$A$3:$B$37,2, FALSE)</f>
        <v>12.5</v>
      </c>
      <c r="Q31">
        <f>VLOOKUP(B31,'W10'!$A$3:$B$37,2, FALSE)</f>
        <v>6.5</v>
      </c>
      <c r="R31">
        <f>VLOOKUP(B31,'W11'!$A$3:$B$37,2, FALSE)</f>
        <v>12.5</v>
      </c>
      <c r="S31">
        <f>VLOOKUP(B31,'W12'!$A$3:$B$37,2, FALSE)</f>
        <v>7.5</v>
      </c>
      <c r="T31">
        <f>VLOOKUP(B31,'W13'!$A$3:$B$37,2, FALSE)</f>
        <v>3</v>
      </c>
      <c r="U31">
        <f>VLOOKUP(B31,'W14'!$A$3:$B$37,2, FALSE)</f>
        <v>4</v>
      </c>
      <c r="V31">
        <f>VLOOKUP(B31,Bowls!$A$3:$B$37,2, FALSE)</f>
        <v>14</v>
      </c>
      <c r="W31" s="1">
        <f>SUM(H31:V31)</f>
        <v>130.5</v>
      </c>
      <c r="Y31">
        <f>VLOOKUP(B31,'W01'!$A$3:$C$37,3, FALSE)</f>
        <v>1</v>
      </c>
      <c r="Z31">
        <f>VLOOKUP(B31,'W02'!$A$3:$C$37,3, FALSE)</f>
        <v>1</v>
      </c>
      <c r="AA31">
        <f>VLOOKUP(B31,'W03'!$A$3:$C$37,3, FALSE)</f>
        <v>2</v>
      </c>
      <c r="AB31">
        <f>VLOOKUP(B31,'W04'!$A$3:$C$37,3, FALSE)</f>
        <v>0</v>
      </c>
      <c r="AC31">
        <f>VLOOKUP(B31,'W05'!$A$3:$C$37,3, FALSE)</f>
        <v>0</v>
      </c>
      <c r="AD31">
        <f>VLOOKUP(B31,'W06'!$A$3:$C$37,3, FALSE)</f>
        <v>2</v>
      </c>
      <c r="AE31">
        <f>VLOOKUP(B31,'W07'!$A$3:$C$37,3, FALSE)</f>
        <v>2</v>
      </c>
      <c r="AF31">
        <f>VLOOKUP(B31,'W08'!$A$3:$C$37,3, FALSE)</f>
        <v>1</v>
      </c>
      <c r="AG31">
        <f>VLOOKUP(B31,'W09'!$A$3:$C$37,3, FALSE)</f>
        <v>1.5</v>
      </c>
      <c r="AH31">
        <f>VLOOKUP(B31,'W10'!$A$3:$C$37,3, FALSE)</f>
        <v>1.5</v>
      </c>
      <c r="AI31">
        <f>VLOOKUP(B31,'W11'!$A$3:$C$37,3, FALSE)</f>
        <v>1.5</v>
      </c>
      <c r="AJ31">
        <f>VLOOKUP(B31,'W12'!$A$3:$C$37,3, FALSE)</f>
        <v>2</v>
      </c>
      <c r="AK31">
        <f>VLOOKUP(B31,'W13'!$A$3:$C$37,3, FALSE)</f>
        <v>2</v>
      </c>
      <c r="AL31">
        <f>VLOOKUP(B31,'W14'!$A$3:$C$37,3, FALSE)</f>
        <v>0</v>
      </c>
      <c r="AM31">
        <f>VLOOKUP(B31,Bowls!$A$3:$C$37,3, FALSE)</f>
        <v>2</v>
      </c>
      <c r="AN31" s="1">
        <f>SUM(Y31:AM31)</f>
        <v>19.5</v>
      </c>
    </row>
    <row r="32" spans="1:40" x14ac:dyDescent="0.25">
      <c r="A32" s="31">
        <v>30</v>
      </c>
      <c r="B32" s="17" t="s">
        <v>90</v>
      </c>
      <c r="C32" s="4">
        <f>W32</f>
        <v>130.5</v>
      </c>
      <c r="D32" s="4">
        <f>$W$39</f>
        <v>290</v>
      </c>
      <c r="E32" s="11">
        <f>C32/D32</f>
        <v>0.45</v>
      </c>
      <c r="F32" s="5">
        <f>AN32</f>
        <v>13.5</v>
      </c>
      <c r="H32">
        <f>VLOOKUP(B32,'W01'!$A$3:$B$37,2, FALSE)</f>
        <v>11.5</v>
      </c>
      <c r="I32">
        <f>VLOOKUP(B32,'W02'!$A$3:$B$37,2, FALSE)</f>
        <v>6</v>
      </c>
      <c r="J32">
        <f>VLOOKUP(B32,'W03'!$A$3:$B$37,2, FALSE)</f>
        <v>12</v>
      </c>
      <c r="K32">
        <f>VLOOKUP(B32,'W04'!$A$3:$B$37,2, FALSE)</f>
        <v>7</v>
      </c>
      <c r="L32">
        <f>VLOOKUP(B32,'W05'!$A$3:$B$37,2, FALSE)</f>
        <v>10</v>
      </c>
      <c r="M32">
        <f>VLOOKUP(B32,'W06'!$A$3:$B$37,2, FALSE)</f>
        <v>7.5</v>
      </c>
      <c r="N32">
        <f>VLOOKUP(B32,'W07'!$A$3:$B$37,2, FALSE)</f>
        <v>3.5</v>
      </c>
      <c r="O32">
        <f>VLOOKUP(B32,'W08'!$A$3:$B$37,2, FALSE)</f>
        <v>10</v>
      </c>
      <c r="P32">
        <f>VLOOKUP(B32,'W09'!$A$3:$B$37,2, FALSE)</f>
        <v>10.5</v>
      </c>
      <c r="Q32">
        <f>VLOOKUP(B32,'W10'!$A$3:$B$37,2, FALSE)</f>
        <v>8.5</v>
      </c>
      <c r="R32">
        <f>VLOOKUP(B32,'W11'!$A$3:$B$37,2, FALSE)</f>
        <v>11.5</v>
      </c>
      <c r="S32">
        <f>VLOOKUP(B32,'W12'!$A$3:$B$37,2, FALSE)</f>
        <v>9.5</v>
      </c>
      <c r="T32">
        <f>VLOOKUP(B32,'W13'!$A$3:$B$37,2, FALSE)</f>
        <v>10</v>
      </c>
      <c r="U32">
        <f>VLOOKUP(B32,'W14'!$A$3:$B$37,2, FALSE)</f>
        <v>4</v>
      </c>
      <c r="V32">
        <f>VLOOKUP(B32,Bowls!$A$3:$B$37,2, FALSE)</f>
        <v>9</v>
      </c>
      <c r="W32" s="1">
        <f>SUM(H32:V32)</f>
        <v>130.5</v>
      </c>
      <c r="Y32">
        <f>VLOOKUP(B32,'W01'!$A$3:$C$37,3, FALSE)</f>
        <v>2</v>
      </c>
      <c r="Z32">
        <f>VLOOKUP(B32,'W02'!$A$3:$C$37,3, FALSE)</f>
        <v>0</v>
      </c>
      <c r="AA32">
        <f>VLOOKUP(B32,'W03'!$A$3:$C$37,3, FALSE)</f>
        <v>2</v>
      </c>
      <c r="AB32">
        <f>VLOOKUP(B32,'W04'!$A$3:$C$37,3, FALSE)</f>
        <v>0</v>
      </c>
      <c r="AC32">
        <f>VLOOKUP(B32,'W05'!$A$3:$C$37,3, FALSE)</f>
        <v>1</v>
      </c>
      <c r="AD32">
        <f>VLOOKUP(B32,'W06'!$A$3:$C$37,3, FALSE)</f>
        <v>1</v>
      </c>
      <c r="AE32">
        <f>VLOOKUP(B32,'W07'!$A$3:$C$37,3, FALSE)</f>
        <v>0</v>
      </c>
      <c r="AF32">
        <f>VLOOKUP(B32,'W08'!$A$3:$C$37,3, FALSE)</f>
        <v>1</v>
      </c>
      <c r="AG32">
        <f>VLOOKUP(B32,'W09'!$A$3:$C$37,3, FALSE)</f>
        <v>1</v>
      </c>
      <c r="AH32">
        <f>VLOOKUP(B32,'W10'!$A$3:$C$37,3, FALSE)</f>
        <v>0</v>
      </c>
      <c r="AI32">
        <f>VLOOKUP(B32,'W11'!$A$3:$C$37,3, FALSE)</f>
        <v>1</v>
      </c>
      <c r="AJ32">
        <f>VLOOKUP(B32,'W12'!$A$3:$C$37,3, FALSE)</f>
        <v>0.5</v>
      </c>
      <c r="AK32">
        <f>VLOOKUP(B32,'W13'!$A$3:$C$37,3, FALSE)</f>
        <v>2</v>
      </c>
      <c r="AL32">
        <f>VLOOKUP(B32,'W14'!$A$3:$C$37,3, FALSE)</f>
        <v>1</v>
      </c>
      <c r="AM32">
        <f>VLOOKUP(B32,Bowls!$A$3:$C$37,3, FALSE)</f>
        <v>1</v>
      </c>
      <c r="AN32" s="1">
        <f>SUM(Y32:AM32)</f>
        <v>13.5</v>
      </c>
    </row>
    <row r="33" spans="1:40" x14ac:dyDescent="0.25">
      <c r="A33" s="31">
        <v>31</v>
      </c>
      <c r="B33" s="17" t="s">
        <v>78</v>
      </c>
      <c r="C33" s="4">
        <f>W33</f>
        <v>128.5</v>
      </c>
      <c r="D33" s="4">
        <f>$W$39</f>
        <v>290</v>
      </c>
      <c r="E33" s="11">
        <f>C33/D33</f>
        <v>0.44310344827586207</v>
      </c>
      <c r="F33" s="5">
        <f>AN33</f>
        <v>17</v>
      </c>
      <c r="H33">
        <f>VLOOKUP(B33,'W01'!$A$3:$B$37,2, FALSE)</f>
        <v>10.5</v>
      </c>
      <c r="I33">
        <f>VLOOKUP(B33,'W02'!$A$3:$B$37,2, FALSE)</f>
        <v>8</v>
      </c>
      <c r="J33">
        <f>VLOOKUP(B33,'W03'!$A$3:$B$37,2, FALSE)</f>
        <v>12</v>
      </c>
      <c r="K33">
        <f>VLOOKUP(B33,'W04'!$A$3:$B$37,2, FALSE)</f>
        <v>8</v>
      </c>
      <c r="L33">
        <f>VLOOKUP(B33,'W05'!$A$3:$B$37,2, FALSE)</f>
        <v>5</v>
      </c>
      <c r="M33">
        <f>VLOOKUP(B33,'W06'!$A$3:$B$37,2, FALSE)</f>
        <v>8.5</v>
      </c>
      <c r="N33">
        <f>VLOOKUP(B33,'W07'!$A$3:$B$37,2, FALSE)</f>
        <v>4.5</v>
      </c>
      <c r="O33">
        <f>VLOOKUP(B33,'W08'!$A$3:$B$37,2, FALSE)</f>
        <v>9</v>
      </c>
      <c r="P33">
        <f>VLOOKUP(B33,'W09'!$A$3:$B$37,2, FALSE)</f>
        <v>8.5</v>
      </c>
      <c r="Q33">
        <f>VLOOKUP(B33,'W10'!$A$3:$B$37,2, FALSE)</f>
        <v>14.5</v>
      </c>
      <c r="R33">
        <f>VLOOKUP(B33,'W11'!$A$3:$B$37,2, FALSE)</f>
        <v>11.5</v>
      </c>
      <c r="S33">
        <f>VLOOKUP(B33,'W12'!$A$3:$B$37,2, FALSE)</f>
        <v>9.5</v>
      </c>
      <c r="T33">
        <f>VLOOKUP(B33,'W13'!$A$3:$B$37,2, FALSE)</f>
        <v>10</v>
      </c>
      <c r="U33">
        <f>VLOOKUP(B33,'W14'!$A$3:$B$37,2, FALSE)</f>
        <v>3</v>
      </c>
      <c r="V33">
        <f>VLOOKUP(B33,Bowls!$A$3:$B$37,2, FALSE)</f>
        <v>6</v>
      </c>
      <c r="W33" s="1">
        <f>SUM(H33:V33)</f>
        <v>128.5</v>
      </c>
      <c r="Y33">
        <f>VLOOKUP(B33,'W01'!$A$3:$C$37,3, FALSE)</f>
        <v>1</v>
      </c>
      <c r="Z33">
        <f>VLOOKUP(B33,'W02'!$A$3:$C$37,3, FALSE)</f>
        <v>1</v>
      </c>
      <c r="AA33">
        <f>VLOOKUP(B33,'W03'!$A$3:$C$37,3, FALSE)</f>
        <v>2</v>
      </c>
      <c r="AB33">
        <f>VLOOKUP(B33,'W04'!$A$3:$C$37,3, FALSE)</f>
        <v>1</v>
      </c>
      <c r="AC33">
        <f>VLOOKUP(B33,'W05'!$A$3:$C$37,3, FALSE)</f>
        <v>1</v>
      </c>
      <c r="AD33">
        <f>VLOOKUP(B33,'W06'!$A$3:$C$37,3, FALSE)</f>
        <v>1</v>
      </c>
      <c r="AE33">
        <f>VLOOKUP(B33,'W07'!$A$3:$C$37,3, FALSE)</f>
        <v>1</v>
      </c>
      <c r="AF33">
        <f>VLOOKUP(B33,'W08'!$A$3:$C$37,3, FALSE)</f>
        <v>2</v>
      </c>
      <c r="AG33">
        <f>VLOOKUP(B33,'W09'!$A$3:$C$37,3, FALSE)</f>
        <v>0</v>
      </c>
      <c r="AH33">
        <f>VLOOKUP(B33,'W10'!$A$3:$C$37,3, FALSE)</f>
        <v>1</v>
      </c>
      <c r="AI33">
        <f>VLOOKUP(B33,'W11'!$A$3:$C$37,3, FALSE)</f>
        <v>2</v>
      </c>
      <c r="AJ33">
        <f>VLOOKUP(B33,'W12'!$A$3:$C$37,3, FALSE)</f>
        <v>1</v>
      </c>
      <c r="AK33">
        <f>VLOOKUP(B33,'W13'!$A$3:$C$37,3, FALSE)</f>
        <v>1</v>
      </c>
      <c r="AL33">
        <f>VLOOKUP(B33,'W14'!$A$3:$C$37,3, FALSE)</f>
        <v>0</v>
      </c>
      <c r="AM33">
        <f>VLOOKUP(B33,Bowls!$A$3:$C$37,3, FALSE)</f>
        <v>2</v>
      </c>
      <c r="AN33" s="1">
        <f>SUM(Y33:AM33)</f>
        <v>17</v>
      </c>
    </row>
    <row r="34" spans="1:40" x14ac:dyDescent="0.25">
      <c r="A34" s="31">
        <v>32</v>
      </c>
      <c r="B34" s="17" t="s">
        <v>76</v>
      </c>
      <c r="C34" s="4">
        <f>W34</f>
        <v>128.5</v>
      </c>
      <c r="D34" s="4">
        <f>$W$39</f>
        <v>290</v>
      </c>
      <c r="E34" s="11">
        <f>C34/D34</f>
        <v>0.44310344827586207</v>
      </c>
      <c r="F34" s="5">
        <f>AN34</f>
        <v>16.5</v>
      </c>
      <c r="H34">
        <f>VLOOKUP(B34,'W01'!$A$3:$B$37,2, FALSE)</f>
        <v>10.5</v>
      </c>
      <c r="I34">
        <f>VLOOKUP(B34,'W02'!$A$3:$B$37,2, FALSE)</f>
        <v>6</v>
      </c>
      <c r="J34">
        <f>VLOOKUP(B34,'W03'!$A$3:$B$37,2, FALSE)</f>
        <v>15</v>
      </c>
      <c r="K34">
        <f>VLOOKUP(B34,'W04'!$A$3:$B$37,2, FALSE)</f>
        <v>5</v>
      </c>
      <c r="L34">
        <f>VLOOKUP(B34,'W05'!$A$3:$B$37,2, FALSE)</f>
        <v>7</v>
      </c>
      <c r="M34">
        <f>VLOOKUP(B34,'W06'!$A$3:$B$37,2, FALSE)</f>
        <v>14.5</v>
      </c>
      <c r="N34">
        <f>VLOOKUP(B34,'W07'!$A$3:$B$37,2, FALSE)</f>
        <v>5.5</v>
      </c>
      <c r="O34">
        <f>VLOOKUP(B34,'W08'!$A$3:$B$37,2, FALSE)</f>
        <v>8</v>
      </c>
      <c r="P34">
        <f>VLOOKUP(B34,'W09'!$A$3:$B$37,2, FALSE)</f>
        <v>7.5</v>
      </c>
      <c r="Q34">
        <f>VLOOKUP(B34,'W10'!$A$3:$B$37,2, FALSE)</f>
        <v>10.5</v>
      </c>
      <c r="R34">
        <f>VLOOKUP(B34,'W11'!$A$3:$B$37,2, FALSE)</f>
        <v>10.5</v>
      </c>
      <c r="S34">
        <f>VLOOKUP(B34,'W12'!$A$3:$B$37,2, FALSE)</f>
        <v>10.5</v>
      </c>
      <c r="T34">
        <f>VLOOKUP(B34,'W13'!$A$3:$B$37,2, FALSE)</f>
        <v>10</v>
      </c>
      <c r="U34">
        <f>VLOOKUP(B34,'W14'!$A$3:$B$37,2, FALSE)</f>
        <v>4</v>
      </c>
      <c r="V34">
        <f>VLOOKUP(B34,Bowls!$A$3:$B$37,2, FALSE)</f>
        <v>4</v>
      </c>
      <c r="W34" s="1">
        <f>SUM(H34:V34)</f>
        <v>128.5</v>
      </c>
      <c r="Y34">
        <f>VLOOKUP(B34,'W01'!$A$3:$C$37,3, FALSE)</f>
        <v>2</v>
      </c>
      <c r="Z34">
        <f>VLOOKUP(B34,'W02'!$A$3:$C$37,3, FALSE)</f>
        <v>0</v>
      </c>
      <c r="AA34">
        <f>VLOOKUP(B34,'W03'!$A$3:$C$37,3, FALSE)</f>
        <v>2</v>
      </c>
      <c r="AB34">
        <f>VLOOKUP(B34,'W04'!$A$3:$C$37,3, FALSE)</f>
        <v>1</v>
      </c>
      <c r="AC34">
        <f>VLOOKUP(B34,'W05'!$A$3:$C$37,3, FALSE)</f>
        <v>0</v>
      </c>
      <c r="AD34">
        <f>VLOOKUP(B34,'W06'!$A$3:$C$37,3, FALSE)</f>
        <v>1</v>
      </c>
      <c r="AE34">
        <f>VLOOKUP(B34,'W07'!$A$3:$C$37,3, FALSE)</f>
        <v>0.5</v>
      </c>
      <c r="AF34">
        <f>VLOOKUP(B34,'W08'!$A$3:$C$37,3, FALSE)</f>
        <v>2</v>
      </c>
      <c r="AG34">
        <f>VLOOKUP(B34,'W09'!$A$3:$C$37,3, FALSE)</f>
        <v>0</v>
      </c>
      <c r="AH34">
        <f>VLOOKUP(B34,'W10'!$A$3:$C$37,3, FALSE)</f>
        <v>1</v>
      </c>
      <c r="AI34">
        <f>VLOOKUP(B34,'W11'!$A$3:$C$37,3, FALSE)</f>
        <v>2</v>
      </c>
      <c r="AJ34">
        <f>VLOOKUP(B34,'W12'!$A$3:$C$37,3, FALSE)</f>
        <v>1</v>
      </c>
      <c r="AK34">
        <f>VLOOKUP(B34,'W13'!$A$3:$C$37,3, FALSE)</f>
        <v>2</v>
      </c>
      <c r="AL34">
        <f>VLOOKUP(B34,'W14'!$A$3:$C$37,3, FALSE)</f>
        <v>2</v>
      </c>
      <c r="AM34">
        <f>VLOOKUP(B34,Bowls!$A$3:$C$37,3, FALSE)</f>
        <v>0</v>
      </c>
      <c r="AN34" s="1">
        <f>SUM(Y34:AM34)</f>
        <v>16.5</v>
      </c>
    </row>
    <row r="35" spans="1:40" x14ac:dyDescent="0.25">
      <c r="A35" s="31">
        <v>33</v>
      </c>
      <c r="B35" s="17" t="s">
        <v>92</v>
      </c>
      <c r="C35" s="4">
        <f>W35</f>
        <v>118.5</v>
      </c>
      <c r="D35" s="4">
        <f>$W$39</f>
        <v>290</v>
      </c>
      <c r="E35" s="11">
        <f>C35/D35</f>
        <v>0.4086206896551724</v>
      </c>
      <c r="F35" s="5">
        <f>AN35</f>
        <v>11.5</v>
      </c>
      <c r="H35">
        <f>VLOOKUP(B35,'W01'!$A$3:$B$37,2, FALSE)</f>
        <v>7.5</v>
      </c>
      <c r="I35">
        <f>VLOOKUP(B35,'W02'!$A$3:$B$37,2, FALSE)</f>
        <v>8</v>
      </c>
      <c r="J35">
        <f>VLOOKUP(B35,'W03'!$A$3:$B$37,2, FALSE)</f>
        <v>6</v>
      </c>
      <c r="K35">
        <f>VLOOKUP(B35,'W04'!$A$3:$B$37,2, FALSE)</f>
        <v>9</v>
      </c>
      <c r="L35">
        <f>VLOOKUP(B35,'W05'!$A$3:$B$37,2, FALSE)</f>
        <v>4</v>
      </c>
      <c r="M35">
        <f>VLOOKUP(B35,'W06'!$A$3:$B$37,2, FALSE)</f>
        <v>8.5</v>
      </c>
      <c r="N35">
        <f>VLOOKUP(B35,'W07'!$A$3:$B$37,2, FALSE)</f>
        <v>3.5</v>
      </c>
      <c r="O35">
        <f>VLOOKUP(B35,'W08'!$A$3:$B$37,2, FALSE)</f>
        <v>10</v>
      </c>
      <c r="P35">
        <f>VLOOKUP(B35,'W09'!$A$3:$B$37,2, FALSE)</f>
        <v>10.5</v>
      </c>
      <c r="Q35">
        <f>VLOOKUP(B35,'W10'!$A$3:$B$37,2, FALSE)</f>
        <v>7.5</v>
      </c>
      <c r="R35">
        <f>VLOOKUP(B35,'W11'!$A$3:$B$37,2, FALSE)</f>
        <v>15.5</v>
      </c>
      <c r="S35">
        <f>VLOOKUP(B35,'W12'!$A$3:$B$37,2, FALSE)</f>
        <v>9.5</v>
      </c>
      <c r="T35">
        <f>VLOOKUP(B35,'W13'!$A$3:$B$37,2, FALSE)</f>
        <v>3</v>
      </c>
      <c r="U35">
        <f>VLOOKUP(B35,'W14'!$A$3:$B$37,2, FALSE)</f>
        <v>2</v>
      </c>
      <c r="V35">
        <f>VLOOKUP(B35,Bowls!$A$3:$B$37,2, FALSE)</f>
        <v>14</v>
      </c>
      <c r="W35" s="1">
        <f>SUM(H35:V35)</f>
        <v>118.5</v>
      </c>
      <c r="Y35">
        <f>VLOOKUP(B35,'W01'!$A$3:$C$37,3, FALSE)</f>
        <v>1</v>
      </c>
      <c r="Z35">
        <f>VLOOKUP(B35,'W02'!$A$3:$C$37,3, FALSE)</f>
        <v>1</v>
      </c>
      <c r="AA35">
        <f>VLOOKUP(B35,'W03'!$A$3:$C$37,3, FALSE)</f>
        <v>0</v>
      </c>
      <c r="AB35">
        <f>VLOOKUP(B35,'W04'!$A$3:$C$37,3, FALSE)</f>
        <v>2</v>
      </c>
      <c r="AC35">
        <f>VLOOKUP(B35,'W05'!$A$3:$C$37,3, FALSE)</f>
        <v>1</v>
      </c>
      <c r="AD35">
        <f>VLOOKUP(B35,'W06'!$A$3:$C$37,3, FALSE)</f>
        <v>0</v>
      </c>
      <c r="AE35">
        <f>VLOOKUP(B35,'W07'!$A$3:$C$37,3, FALSE)</f>
        <v>0</v>
      </c>
      <c r="AF35">
        <f>VLOOKUP(B35,'W08'!$A$3:$C$37,3, FALSE)</f>
        <v>2</v>
      </c>
      <c r="AG35">
        <f>VLOOKUP(B35,'W09'!$A$3:$C$37,3, FALSE)</f>
        <v>1</v>
      </c>
      <c r="AH35">
        <f>VLOOKUP(B35,'W10'!$A$3:$C$37,3, FALSE)</f>
        <v>1</v>
      </c>
      <c r="AI35">
        <f>VLOOKUP(B35,'W11'!$A$3:$C$37,3, FALSE)</f>
        <v>0.5</v>
      </c>
      <c r="AJ35">
        <f>VLOOKUP(B35,'W12'!$A$3:$C$37,3, FALSE)</f>
        <v>1</v>
      </c>
      <c r="AK35">
        <f>VLOOKUP(B35,'W13'!$A$3:$C$37,3, FALSE)</f>
        <v>0</v>
      </c>
      <c r="AL35">
        <f>VLOOKUP(B35,'W14'!$A$3:$C$37,3, FALSE)</f>
        <v>0</v>
      </c>
      <c r="AM35">
        <f>VLOOKUP(B35,Bowls!$A$3:$C$37,3, FALSE)</f>
        <v>1</v>
      </c>
      <c r="AN35" s="1">
        <f>SUM(Y35:AM35)</f>
        <v>11.5</v>
      </c>
    </row>
    <row r="36" spans="1:40" x14ac:dyDescent="0.25">
      <c r="A36" s="31">
        <v>34</v>
      </c>
      <c r="B36" s="17" t="s">
        <v>85</v>
      </c>
      <c r="C36" s="4">
        <f>W36</f>
        <v>66</v>
      </c>
      <c r="D36" s="4">
        <f>$W$39-$Q$39-$R$39-$S$39-$T$39-$U$39-$V$39</f>
        <v>168</v>
      </c>
      <c r="E36" s="11">
        <f>C36/D36</f>
        <v>0.39285714285714285</v>
      </c>
      <c r="F36" s="5">
        <f>AN36</f>
        <v>5</v>
      </c>
      <c r="H36">
        <f>VLOOKUP(B36,'W01'!$A$3:$B$37,2, FALSE)</f>
        <v>11.5</v>
      </c>
      <c r="I36">
        <f>VLOOKUP(B36,'W02'!$A$3:$B$37,2, FALSE)</f>
        <v>8</v>
      </c>
      <c r="J36">
        <f>VLOOKUP(B36,'W03'!$A$3:$B$37,2, FALSE)</f>
        <v>12</v>
      </c>
      <c r="K36">
        <f>VLOOKUP(B36,'W04'!$A$3:$B$37,2, FALSE)</f>
        <v>6</v>
      </c>
      <c r="L36">
        <f>VLOOKUP(B36,'W05'!$A$3:$B$37,2, FALSE)</f>
        <v>9</v>
      </c>
      <c r="M36">
        <f>VLOOKUP(B36,'W06'!$A$3:$B$37,2, FALSE)</f>
        <v>6.5</v>
      </c>
      <c r="N36">
        <f>VLOOKUP(B36,'W07'!$A$3:$B$37,2, FALSE)</f>
        <v>3.5</v>
      </c>
      <c r="O36">
        <f>VLOOKUP(B36,'W08'!$A$3:$B$37,2, FALSE)</f>
        <v>5</v>
      </c>
      <c r="P36">
        <f>VLOOKUP(B36,'W09'!$A$3:$B$37,2, FALSE)</f>
        <v>4.5</v>
      </c>
      <c r="Q36" s="40" t="s">
        <v>142</v>
      </c>
      <c r="R36" s="40" t="s">
        <v>142</v>
      </c>
      <c r="S36" s="40" t="s">
        <v>142</v>
      </c>
      <c r="T36" s="40" t="s">
        <v>142</v>
      </c>
      <c r="U36" s="40" t="s">
        <v>142</v>
      </c>
      <c r="V36" s="40" t="s">
        <v>142</v>
      </c>
      <c r="W36" s="1">
        <f>SUM(H36:V36)</f>
        <v>66</v>
      </c>
      <c r="Y36">
        <f>VLOOKUP(B36,'W01'!$A$3:$C$37,3, FALSE)</f>
        <v>2</v>
      </c>
      <c r="Z36">
        <f>VLOOKUP(B36,'W02'!$A$3:$C$37,3, FALSE)</f>
        <v>0</v>
      </c>
      <c r="AA36">
        <f>VLOOKUP(B36,'W03'!$A$3:$C$37,3, FALSE)</f>
        <v>2</v>
      </c>
      <c r="AB36">
        <f>VLOOKUP(B36,'W04'!$A$3:$C$37,3, FALSE)</f>
        <v>1</v>
      </c>
      <c r="AC36">
        <f>VLOOKUP(B36,'W05'!$A$3:$C$37,3, FALSE)</f>
        <v>0</v>
      </c>
      <c r="AD36">
        <f>VLOOKUP(B36,'W06'!$A$3:$C$37,3, FALSE)</f>
        <v>0</v>
      </c>
      <c r="AE36">
        <f>VLOOKUP(B36,'W07'!$A$3:$C$37,3, FALSE)</f>
        <v>0</v>
      </c>
      <c r="AF36">
        <f>VLOOKUP(B36,'W08'!$A$3:$C$37,3, FALSE)</f>
        <v>0</v>
      </c>
      <c r="AG36">
        <f>VLOOKUP(B36,'W09'!$A$3:$C$37,3, FALSE)</f>
        <v>0</v>
      </c>
      <c r="AH36" s="40" t="s">
        <v>142</v>
      </c>
      <c r="AI36" s="40" t="s">
        <v>142</v>
      </c>
      <c r="AJ36" s="40" t="s">
        <v>142</v>
      </c>
      <c r="AK36" s="40" t="s">
        <v>142</v>
      </c>
      <c r="AL36" s="40" t="s">
        <v>142</v>
      </c>
      <c r="AM36" s="40" t="s">
        <v>142</v>
      </c>
      <c r="AN36" s="1">
        <f>SUM(Y36:AM36)</f>
        <v>5</v>
      </c>
    </row>
    <row r="37" spans="1:40" x14ac:dyDescent="0.25">
      <c r="B37" s="20"/>
      <c r="C37" s="12"/>
      <c r="D37" s="12"/>
      <c r="E37" s="13"/>
      <c r="F37" s="14"/>
    </row>
    <row r="38" spans="1:40" ht="15.75" thickBot="1" x14ac:dyDescent="0.3">
      <c r="B38" s="18" t="s">
        <v>60</v>
      </c>
      <c r="C38" s="6">
        <f>W38</f>
        <v>138</v>
      </c>
      <c r="D38" s="6">
        <f>$W$39</f>
        <v>290</v>
      </c>
      <c r="E38" s="15">
        <f>C38/D38</f>
        <v>0.47586206896551725</v>
      </c>
      <c r="F38" s="7">
        <f>AN38</f>
        <v>17.5</v>
      </c>
      <c r="H38">
        <f>VLOOKUP(B38,'W01'!$A$3:$B$37,2, FALSE)</f>
        <v>11.5</v>
      </c>
      <c r="I38">
        <f>VLOOKUP(B38,'W02'!$A$3:$B$37,2, FALSE)</f>
        <v>6</v>
      </c>
      <c r="J38">
        <f>VLOOKUP(B38,'W03'!$A$3:$B$37,2, FALSE)</f>
        <v>12.5</v>
      </c>
      <c r="K38">
        <f>VLOOKUP(B38,'W04'!$A$3:$B$37,2, FALSE)</f>
        <v>6</v>
      </c>
      <c r="L38">
        <f>VLOOKUP(B38,'W05'!$A$3:$B$37,2, FALSE)</f>
        <v>8</v>
      </c>
      <c r="M38">
        <f>VLOOKUP(B38,'W06'!$A$3:$B$37,2, FALSE)</f>
        <v>10.5</v>
      </c>
      <c r="N38">
        <f>VLOOKUP(B38,'W07'!$A$3:$B$37,2, FALSE)</f>
        <v>7.5</v>
      </c>
      <c r="O38">
        <f>VLOOKUP(B38,'W08'!$A$3:$B$37,2, FALSE)</f>
        <v>11</v>
      </c>
      <c r="P38">
        <f>VLOOKUP(B38,'W09'!$A$3:$B$37,2, FALSE)</f>
        <v>10.5</v>
      </c>
      <c r="Q38">
        <f>VLOOKUP(B38,'W10'!$A$3:$B$37,2, FALSE)</f>
        <v>8.5</v>
      </c>
      <c r="R38">
        <f>VLOOKUP(B38,'W11'!$A$3:$B$37,2, FALSE)</f>
        <v>12.5</v>
      </c>
      <c r="S38">
        <f>VLOOKUP(B38,'W12'!$A$3:$B$37,2, FALSE)</f>
        <v>9.5</v>
      </c>
      <c r="T38">
        <f>VLOOKUP(B38,'W13'!$A$3:$B$37,2, FALSE)</f>
        <v>10</v>
      </c>
      <c r="U38">
        <f>VLOOKUP(B38,'W14'!$A$3:$B$37,2, FALSE)</f>
        <v>4</v>
      </c>
      <c r="V38">
        <f>VLOOKUP(B38,Bowls!$A$3:$B$37,2, FALSE)</f>
        <v>10</v>
      </c>
      <c r="W38" s="1">
        <f>SUM(H38:V38)</f>
        <v>138</v>
      </c>
      <c r="Y38">
        <f>VLOOKUP(B38,'W01'!$A$3:$C$37,3, FALSE)</f>
        <v>2</v>
      </c>
      <c r="Z38">
        <f>VLOOKUP(B38,'W02'!$A$3:$C$37,3, FALSE)</f>
        <v>0</v>
      </c>
      <c r="AA38">
        <f>VLOOKUP(B38,'W03'!$A$3:$C$37,3, FALSE)</f>
        <v>2</v>
      </c>
      <c r="AB38">
        <f>VLOOKUP(B38,'W04'!$A$3:$C$37,3, FALSE)</f>
        <v>1</v>
      </c>
      <c r="AC38">
        <f>VLOOKUP(B38,'W05'!$A$3:$C$37,3, FALSE)</f>
        <v>1</v>
      </c>
      <c r="AD38">
        <f>VLOOKUP(B38,'W06'!$A$3:$C$37,3, FALSE)</f>
        <v>1</v>
      </c>
      <c r="AE38">
        <f>VLOOKUP(B38,'W07'!$A$3:$C$37,3, FALSE)</f>
        <v>2</v>
      </c>
      <c r="AF38">
        <f>VLOOKUP(B38,'W08'!$A$3:$C$37,3, FALSE)</f>
        <v>1</v>
      </c>
      <c r="AG38">
        <f>VLOOKUP(B38,'W09'!$A$3:$C$37,3, FALSE)</f>
        <v>0</v>
      </c>
      <c r="AH38">
        <f>VLOOKUP(B38,'W10'!$A$3:$C$37,3, FALSE)</f>
        <v>1</v>
      </c>
      <c r="AI38">
        <f>VLOOKUP(B38,'W11'!$A$3:$C$37,3, FALSE)</f>
        <v>1.5</v>
      </c>
      <c r="AJ38">
        <f>VLOOKUP(B38,'W12'!$A$3:$C$37,3, FALSE)</f>
        <v>1</v>
      </c>
      <c r="AK38">
        <f>VLOOKUP(B38,'W13'!$A$3:$C$37,3, FALSE)</f>
        <v>2</v>
      </c>
      <c r="AL38">
        <f>VLOOKUP(B38,'W14'!$A$3:$C$37,3, FALSE)</f>
        <v>1</v>
      </c>
      <c r="AM38">
        <f>VLOOKUP(B38,Bowls!$A$3:$C$37,3, FALSE)</f>
        <v>1</v>
      </c>
      <c r="AN38" s="1">
        <f>SUM(Y38:AM38)</f>
        <v>17.5</v>
      </c>
    </row>
    <row r="39" spans="1:40" x14ac:dyDescent="0.25">
      <c r="B39" s="41"/>
      <c r="C39" s="21"/>
      <c r="D39" s="21"/>
      <c r="E39" s="21"/>
      <c r="F39" s="21"/>
      <c r="H39">
        <v>17</v>
      </c>
      <c r="I39">
        <v>17</v>
      </c>
      <c r="J39">
        <v>20</v>
      </c>
      <c r="K39">
        <v>20</v>
      </c>
      <c r="L39">
        <v>20</v>
      </c>
      <c r="M39">
        <v>21</v>
      </c>
      <c r="N39">
        <v>15</v>
      </c>
      <c r="O39">
        <v>16</v>
      </c>
      <c r="P39">
        <v>22</v>
      </c>
      <c r="Q39">
        <v>22</v>
      </c>
      <c r="R39">
        <v>21</v>
      </c>
      <c r="S39">
        <v>22</v>
      </c>
      <c r="T39">
        <v>22</v>
      </c>
      <c r="U39">
        <v>7</v>
      </c>
      <c r="V39" s="54">
        <v>28</v>
      </c>
      <c r="W39" s="30">
        <f>SUM(H39:V39)</f>
        <v>290</v>
      </c>
    </row>
    <row r="40" spans="1:40" ht="19.5" thickBot="1" x14ac:dyDescent="0.35">
      <c r="B40" s="22" t="s">
        <v>184</v>
      </c>
      <c r="C40" s="21"/>
      <c r="D40" s="21"/>
      <c r="E40" s="21"/>
      <c r="F40" s="21"/>
    </row>
    <row r="41" spans="1:40" x14ac:dyDescent="0.25">
      <c r="A41" s="31">
        <v>1</v>
      </c>
      <c r="B41" s="42" t="s">
        <v>223</v>
      </c>
      <c r="C41" s="43">
        <f>D41/E41</f>
        <v>0.5234375</v>
      </c>
      <c r="D41" s="26">
        <f>VLOOKUP("Conklin, Donald *",$B$3:$F$38,2, FALSE)</f>
        <v>134</v>
      </c>
      <c r="E41" s="26">
        <f>VLOOKUP("Conklin, Donald *",$B$3:$F$38,3, FALSE)</f>
        <v>256</v>
      </c>
      <c r="F41" s="27">
        <f>VLOOKUP("Conklin, Donald *",$B$3:$F$38,5, FALSE)</f>
        <v>14</v>
      </c>
    </row>
    <row r="42" spans="1:40" ht="15.75" thickBot="1" x14ac:dyDescent="0.3">
      <c r="A42" s="31">
        <v>2</v>
      </c>
      <c r="B42" s="18" t="s">
        <v>143</v>
      </c>
      <c r="C42" s="15">
        <f>D42/E42</f>
        <v>0.47985347985347987</v>
      </c>
      <c r="D42" s="6">
        <f>VLOOKUP("Sloan, Kenneth *",$B$3:$F$38,2, FALSE)</f>
        <v>131</v>
      </c>
      <c r="E42" s="6">
        <f>VLOOKUP("Sloan, Kenneth *",$B$3:$F$38,3, FALSE)</f>
        <v>273</v>
      </c>
      <c r="F42" s="7">
        <f>VLOOKUP("Sloan, Kenneth *",$B$3:$F$38,5, FALSE)</f>
        <v>12.5</v>
      </c>
    </row>
    <row r="44" spans="1:40" x14ac:dyDescent="0.25">
      <c r="B44" s="19" t="s">
        <v>34</v>
      </c>
      <c r="C44" s="4">
        <f>$W$44</f>
        <v>147.5</v>
      </c>
      <c r="D44" s="4">
        <f>$W$39</f>
        <v>290</v>
      </c>
      <c r="E44" s="11">
        <f>C44/D44</f>
        <v>0.50862068965517238</v>
      </c>
      <c r="F44" s="4" t="s">
        <v>142</v>
      </c>
      <c r="H44">
        <v>10.5</v>
      </c>
      <c r="I44">
        <v>8</v>
      </c>
      <c r="J44">
        <v>17</v>
      </c>
      <c r="K44">
        <v>5</v>
      </c>
      <c r="L44">
        <v>8</v>
      </c>
      <c r="M44">
        <v>12.5</v>
      </c>
      <c r="N44">
        <v>6.5</v>
      </c>
      <c r="O44">
        <v>11</v>
      </c>
      <c r="P44">
        <v>11.5</v>
      </c>
      <c r="Q44">
        <v>11.5</v>
      </c>
      <c r="R44">
        <v>9.5</v>
      </c>
      <c r="S44">
        <v>11.5</v>
      </c>
      <c r="T44">
        <v>9</v>
      </c>
      <c r="U44">
        <v>4</v>
      </c>
      <c r="V44">
        <v>12</v>
      </c>
      <c r="W44" s="1">
        <f>SUM(H44:V44)</f>
        <v>147.5</v>
      </c>
    </row>
    <row r="46" spans="1:40" x14ac:dyDescent="0.25">
      <c r="B46" s="1" t="s">
        <v>54</v>
      </c>
    </row>
  </sheetData>
  <sortState ref="B3:AN36">
    <sortCondition descending="1" ref="C3:C36"/>
    <sortCondition descending="1" ref="F3:F36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9.28515625" style="3" bestFit="1" customWidth="1"/>
    <col min="5" max="5" width="9.85546875" style="3" bestFit="1" customWidth="1"/>
    <col min="6" max="6" width="8.85546875" style="3" bestFit="1" customWidth="1"/>
    <col min="7" max="7" width="10.28515625" style="3" bestFit="1" customWidth="1"/>
    <col min="8" max="8" width="9.5703125" style="3" bestFit="1" customWidth="1"/>
    <col min="9" max="9" width="11" style="3" bestFit="1" customWidth="1"/>
    <col min="10" max="10" width="9.5703125" style="3" bestFit="1" customWidth="1"/>
    <col min="11" max="11" width="7.7109375" style="3" bestFit="1" customWidth="1"/>
    <col min="12" max="12" width="9.7109375" style="3" bestFit="1" customWidth="1"/>
    <col min="13" max="13" width="12.5703125" style="3" bestFit="1" customWidth="1"/>
    <col min="14" max="14" width="9.28515625" style="3" bestFit="1" customWidth="1"/>
    <col min="15" max="15" width="10.85546875" style="3" bestFit="1" customWidth="1"/>
    <col min="16" max="16" width="9.28515625" style="3" bestFit="1" customWidth="1"/>
    <col min="17" max="17" width="9.85546875" style="3" bestFit="1" customWidth="1"/>
    <col min="18" max="18" width="11" style="3" bestFit="1" customWidth="1"/>
    <col min="19" max="19" width="2.7109375" style="3" customWidth="1"/>
    <col min="20" max="21" width="11" style="3" bestFit="1" customWidth="1"/>
    <col min="22" max="22" width="2.7109375" style="3" customWidth="1"/>
    <col min="23" max="23" width="2" style="3" bestFit="1" customWidth="1"/>
    <col min="24" max="24" width="4" style="3" bestFit="1" customWidth="1"/>
    <col min="25" max="37" width="2" style="3" bestFit="1" customWidth="1"/>
    <col min="38" max="38" width="2.7109375" style="3" customWidth="1"/>
    <col min="39" max="40" width="5.42578125" style="3" bestFit="1" customWidth="1"/>
  </cols>
  <sheetData>
    <row r="1" spans="1:40" ht="15.75" x14ac:dyDescent="0.25">
      <c r="A1" s="24" t="s">
        <v>297</v>
      </c>
      <c r="B1" s="25"/>
    </row>
    <row r="2" spans="1:40" ht="15.75" thickBot="1" x14ac:dyDescent="0.3">
      <c r="A2" s="2"/>
      <c r="B2" s="2" t="s">
        <v>0</v>
      </c>
      <c r="C2" s="2" t="s">
        <v>1</v>
      </c>
      <c r="T2" s="2" t="s">
        <v>1</v>
      </c>
    </row>
    <row r="3" spans="1:40" x14ac:dyDescent="0.25">
      <c r="A3" s="23" t="s">
        <v>63</v>
      </c>
      <c r="B3" s="26">
        <f t="shared" ref="B3:B37" si="0">SUM(W3:AK3)</f>
        <v>7.5</v>
      </c>
      <c r="C3" s="27">
        <f t="shared" ref="C3:C37" si="1">COUNT(AM3:AN3)</f>
        <v>2</v>
      </c>
      <c r="D3" s="28" t="s">
        <v>330</v>
      </c>
      <c r="E3" s="37" t="s">
        <v>331</v>
      </c>
      <c r="F3" s="4" t="s">
        <v>175</v>
      </c>
      <c r="G3" s="4" t="s">
        <v>332</v>
      </c>
      <c r="H3" s="4" t="s">
        <v>333</v>
      </c>
      <c r="I3" s="4" t="s">
        <v>334</v>
      </c>
      <c r="J3" s="4" t="s">
        <v>272</v>
      </c>
      <c r="K3" s="4" t="s">
        <v>291</v>
      </c>
      <c r="L3" s="4" t="s">
        <v>335</v>
      </c>
      <c r="M3" s="4" t="s">
        <v>336</v>
      </c>
      <c r="N3" s="4" t="s">
        <v>337</v>
      </c>
      <c r="O3" s="4" t="s">
        <v>338</v>
      </c>
      <c r="P3" s="4" t="s">
        <v>339</v>
      </c>
      <c r="Q3" s="4" t="s">
        <v>340</v>
      </c>
      <c r="R3" s="4" t="s">
        <v>341</v>
      </c>
      <c r="T3" s="4" t="s">
        <v>338</v>
      </c>
      <c r="U3" s="4" t="s">
        <v>341</v>
      </c>
      <c r="W3" s="3">
        <f t="shared" ref="W3:W37" si="2">IF(D3=$D$39,1,0)</f>
        <v>1</v>
      </c>
      <c r="X3" s="36">
        <v>0.5</v>
      </c>
      <c r="Y3" s="3">
        <f t="shared" ref="Y3:Y37" si="3">IF(F3=$F$39,1,0)</f>
        <v>0</v>
      </c>
      <c r="Z3" s="3">
        <f t="shared" ref="Z3:Z37" si="4">IF(G3=$G$39,1,0)</f>
        <v>0</v>
      </c>
      <c r="AA3" s="3">
        <f t="shared" ref="AA3:AA37" si="5">IF(H3=$H$39,1,0)</f>
        <v>1</v>
      </c>
      <c r="AB3" s="3">
        <f t="shared" ref="AB3:AB37" si="6">IF(I3=$I$39,1,0)</f>
        <v>1</v>
      </c>
      <c r="AC3" s="3">
        <f t="shared" ref="AC3:AC37" si="7">IF(J3=$J$39,1,0)</f>
        <v>1</v>
      </c>
      <c r="AD3" s="3">
        <f t="shared" ref="AD3:AD37" si="8">IF(K3=$K$39,1,0)</f>
        <v>0</v>
      </c>
      <c r="AE3" s="3">
        <f t="shared" ref="AE3:AE37" si="9">IF(L3=$L$39,1,0)</f>
        <v>1</v>
      </c>
      <c r="AF3" s="3">
        <f t="shared" ref="AF3:AF37" si="10">IF(M3=$M$39,1,0)</f>
        <v>0</v>
      </c>
      <c r="AG3" s="3">
        <f t="shared" ref="AG3:AG37" si="11">IF(N3=$N$39,1,0)</f>
        <v>0</v>
      </c>
      <c r="AH3" s="3">
        <f t="shared" ref="AH3:AH37" si="12">IF(O3=$O$39,1,0)</f>
        <v>1</v>
      </c>
      <c r="AI3" s="3">
        <f t="shared" ref="AI3:AI37" si="13">IF(P3=$P$39,1,0)</f>
        <v>0</v>
      </c>
      <c r="AJ3" s="3">
        <f t="shared" ref="AJ3:AJ37" si="14">IF(Q3=$Q$39,1,0)</f>
        <v>0</v>
      </c>
      <c r="AK3" s="3">
        <f t="shared" ref="AK3:AK37" si="15">IF(R3=$R$39,1,0)</f>
        <v>1</v>
      </c>
      <c r="AM3" s="3">
        <f t="shared" ref="AM3:AM37" si="16">HLOOKUP(T3,$D$39:$R$40,2,FALSE)</f>
        <v>1</v>
      </c>
      <c r="AN3" s="3">
        <f t="shared" ref="AN3:AN37" si="17">HLOOKUP(U3,$D$39:$R$40,2,FALSE)</f>
        <v>1</v>
      </c>
    </row>
    <row r="4" spans="1:40" x14ac:dyDescent="0.25">
      <c r="A4" s="8" t="s">
        <v>64</v>
      </c>
      <c r="B4" s="4">
        <f t="shared" si="0"/>
        <v>6.5</v>
      </c>
      <c r="C4" s="5">
        <f t="shared" si="1"/>
        <v>1</v>
      </c>
      <c r="D4" s="28" t="s">
        <v>330</v>
      </c>
      <c r="E4" s="37" t="s">
        <v>331</v>
      </c>
      <c r="F4" s="4" t="s">
        <v>342</v>
      </c>
      <c r="G4" s="4" t="s">
        <v>332</v>
      </c>
      <c r="H4" s="4" t="s">
        <v>343</v>
      </c>
      <c r="I4" s="4" t="s">
        <v>334</v>
      </c>
      <c r="J4" s="4" t="s">
        <v>344</v>
      </c>
      <c r="K4" s="4" t="s">
        <v>345</v>
      </c>
      <c r="L4" s="4" t="s">
        <v>335</v>
      </c>
      <c r="M4" s="4" t="s">
        <v>336</v>
      </c>
      <c r="N4" s="4" t="s">
        <v>337</v>
      </c>
      <c r="O4" s="4" t="s">
        <v>338</v>
      </c>
      <c r="P4" s="4" t="s">
        <v>339</v>
      </c>
      <c r="Q4" s="4" t="s">
        <v>340</v>
      </c>
      <c r="R4" s="4" t="s">
        <v>346</v>
      </c>
      <c r="T4" s="39" t="s">
        <v>332</v>
      </c>
      <c r="U4" s="4" t="s">
        <v>338</v>
      </c>
      <c r="W4" s="3">
        <f t="shared" si="2"/>
        <v>1</v>
      </c>
      <c r="X4" s="36">
        <v>0.5</v>
      </c>
      <c r="Y4" s="3">
        <f t="shared" si="3"/>
        <v>1</v>
      </c>
      <c r="Z4" s="3">
        <f t="shared" si="4"/>
        <v>0</v>
      </c>
      <c r="AA4" s="3">
        <f t="shared" si="5"/>
        <v>0</v>
      </c>
      <c r="AB4" s="3">
        <f t="shared" si="6"/>
        <v>1</v>
      </c>
      <c r="AC4" s="3">
        <f t="shared" si="7"/>
        <v>0</v>
      </c>
      <c r="AD4" s="3">
        <f t="shared" si="8"/>
        <v>1</v>
      </c>
      <c r="AE4" s="3">
        <f t="shared" si="9"/>
        <v>1</v>
      </c>
      <c r="AF4" s="3">
        <f t="shared" si="10"/>
        <v>0</v>
      </c>
      <c r="AG4" s="3">
        <f t="shared" si="11"/>
        <v>0</v>
      </c>
      <c r="AH4" s="3">
        <f t="shared" si="12"/>
        <v>1</v>
      </c>
      <c r="AI4" s="3">
        <f t="shared" si="13"/>
        <v>0</v>
      </c>
      <c r="AJ4" s="3">
        <f t="shared" si="14"/>
        <v>0</v>
      </c>
      <c r="AK4" s="3">
        <f t="shared" si="15"/>
        <v>0</v>
      </c>
      <c r="AM4" s="3" t="e">
        <f t="shared" si="16"/>
        <v>#N/A</v>
      </c>
      <c r="AN4" s="3">
        <f t="shared" si="17"/>
        <v>1</v>
      </c>
    </row>
    <row r="5" spans="1:40" x14ac:dyDescent="0.25">
      <c r="A5" s="8" t="s">
        <v>65</v>
      </c>
      <c r="B5" s="4">
        <f t="shared" si="0"/>
        <v>8.5</v>
      </c>
      <c r="C5" s="5">
        <f t="shared" si="1"/>
        <v>2</v>
      </c>
      <c r="D5" s="28" t="s">
        <v>330</v>
      </c>
      <c r="E5" s="37" t="s">
        <v>331</v>
      </c>
      <c r="F5" s="4" t="s">
        <v>342</v>
      </c>
      <c r="G5" s="4" t="s">
        <v>332</v>
      </c>
      <c r="H5" s="4" t="s">
        <v>333</v>
      </c>
      <c r="I5" s="4" t="s">
        <v>334</v>
      </c>
      <c r="J5" s="4" t="s">
        <v>344</v>
      </c>
      <c r="K5" s="4" t="s">
        <v>345</v>
      </c>
      <c r="L5" s="4" t="s">
        <v>335</v>
      </c>
      <c r="M5" s="4" t="s">
        <v>336</v>
      </c>
      <c r="N5" s="4" t="s">
        <v>337</v>
      </c>
      <c r="O5" s="4" t="s">
        <v>338</v>
      </c>
      <c r="P5" s="4" t="s">
        <v>339</v>
      </c>
      <c r="Q5" s="4" t="s">
        <v>340</v>
      </c>
      <c r="R5" s="4" t="s">
        <v>341</v>
      </c>
      <c r="T5" s="4" t="s">
        <v>341</v>
      </c>
      <c r="U5" s="4" t="s">
        <v>334</v>
      </c>
      <c r="W5" s="3">
        <f t="shared" si="2"/>
        <v>1</v>
      </c>
      <c r="X5" s="36">
        <v>0.5</v>
      </c>
      <c r="Y5" s="3">
        <f t="shared" si="3"/>
        <v>1</v>
      </c>
      <c r="Z5" s="3">
        <f t="shared" si="4"/>
        <v>0</v>
      </c>
      <c r="AA5" s="3">
        <f t="shared" si="5"/>
        <v>1</v>
      </c>
      <c r="AB5" s="3">
        <f t="shared" si="6"/>
        <v>1</v>
      </c>
      <c r="AC5" s="3">
        <f t="shared" si="7"/>
        <v>0</v>
      </c>
      <c r="AD5" s="3">
        <f t="shared" si="8"/>
        <v>1</v>
      </c>
      <c r="AE5" s="3">
        <f t="shared" si="9"/>
        <v>1</v>
      </c>
      <c r="AF5" s="3">
        <f t="shared" si="10"/>
        <v>0</v>
      </c>
      <c r="AG5" s="3">
        <f t="shared" si="11"/>
        <v>0</v>
      </c>
      <c r="AH5" s="3">
        <f t="shared" si="12"/>
        <v>1</v>
      </c>
      <c r="AI5" s="3">
        <f t="shared" si="13"/>
        <v>0</v>
      </c>
      <c r="AJ5" s="3">
        <f t="shared" si="14"/>
        <v>0</v>
      </c>
      <c r="AK5" s="3">
        <f t="shared" si="15"/>
        <v>1</v>
      </c>
      <c r="AM5" s="3">
        <f t="shared" si="16"/>
        <v>1</v>
      </c>
      <c r="AN5" s="3">
        <f t="shared" si="17"/>
        <v>1</v>
      </c>
    </row>
    <row r="6" spans="1:40" x14ac:dyDescent="0.25">
      <c r="A6" s="8" t="s">
        <v>66</v>
      </c>
      <c r="B6" s="4">
        <f t="shared" si="0"/>
        <v>9.5</v>
      </c>
      <c r="C6" s="45">
        <v>1.5</v>
      </c>
      <c r="D6" s="28" t="s">
        <v>347</v>
      </c>
      <c r="E6" s="37" t="s">
        <v>331</v>
      </c>
      <c r="F6" s="4" t="s">
        <v>175</v>
      </c>
      <c r="G6" s="4" t="s">
        <v>236</v>
      </c>
      <c r="H6" s="4" t="s">
        <v>333</v>
      </c>
      <c r="I6" s="4" t="s">
        <v>152</v>
      </c>
      <c r="J6" s="4" t="s">
        <v>272</v>
      </c>
      <c r="K6" s="4" t="s">
        <v>345</v>
      </c>
      <c r="L6" s="4" t="s">
        <v>335</v>
      </c>
      <c r="M6" s="4" t="s">
        <v>321</v>
      </c>
      <c r="N6" s="4" t="s">
        <v>337</v>
      </c>
      <c r="O6" s="4" t="s">
        <v>338</v>
      </c>
      <c r="P6" s="4" t="s">
        <v>339</v>
      </c>
      <c r="Q6" s="4" t="s">
        <v>174</v>
      </c>
      <c r="R6" s="4" t="s">
        <v>341</v>
      </c>
      <c r="T6" s="37" t="s">
        <v>331</v>
      </c>
      <c r="U6" s="4" t="s">
        <v>345</v>
      </c>
      <c r="W6" s="3">
        <f t="shared" si="2"/>
        <v>0</v>
      </c>
      <c r="X6" s="36">
        <v>0.5</v>
      </c>
      <c r="Y6" s="3">
        <f t="shared" si="3"/>
        <v>0</v>
      </c>
      <c r="Z6" s="3">
        <f t="shared" si="4"/>
        <v>1</v>
      </c>
      <c r="AA6" s="3">
        <f t="shared" si="5"/>
        <v>1</v>
      </c>
      <c r="AB6" s="3">
        <f t="shared" si="6"/>
        <v>0</v>
      </c>
      <c r="AC6" s="3">
        <f t="shared" si="7"/>
        <v>1</v>
      </c>
      <c r="AD6" s="3">
        <f t="shared" si="8"/>
        <v>1</v>
      </c>
      <c r="AE6" s="3">
        <f t="shared" si="9"/>
        <v>1</v>
      </c>
      <c r="AF6" s="3">
        <f t="shared" si="10"/>
        <v>1</v>
      </c>
      <c r="AG6" s="3">
        <f t="shared" si="11"/>
        <v>0</v>
      </c>
      <c r="AH6" s="3">
        <f t="shared" si="12"/>
        <v>1</v>
      </c>
      <c r="AI6" s="3">
        <f t="shared" si="13"/>
        <v>0</v>
      </c>
      <c r="AJ6" s="3">
        <f t="shared" si="14"/>
        <v>1</v>
      </c>
      <c r="AK6" s="3">
        <f t="shared" si="15"/>
        <v>1</v>
      </c>
      <c r="AM6" s="36">
        <v>0.5</v>
      </c>
      <c r="AN6" s="3">
        <f t="shared" si="17"/>
        <v>1</v>
      </c>
    </row>
    <row r="7" spans="1:40" x14ac:dyDescent="0.25">
      <c r="A7" s="8" t="s">
        <v>221</v>
      </c>
      <c r="B7" s="4">
        <f t="shared" si="0"/>
        <v>10.5</v>
      </c>
      <c r="C7" s="5">
        <f t="shared" si="1"/>
        <v>2</v>
      </c>
      <c r="D7" s="28" t="s">
        <v>330</v>
      </c>
      <c r="E7" s="37" t="s">
        <v>331</v>
      </c>
      <c r="F7" s="4" t="s">
        <v>175</v>
      </c>
      <c r="G7" s="4" t="s">
        <v>236</v>
      </c>
      <c r="H7" s="4" t="s">
        <v>333</v>
      </c>
      <c r="I7" s="4" t="s">
        <v>152</v>
      </c>
      <c r="J7" s="4" t="s">
        <v>272</v>
      </c>
      <c r="K7" s="4" t="s">
        <v>291</v>
      </c>
      <c r="L7" s="4" t="s">
        <v>335</v>
      </c>
      <c r="M7" s="4" t="s">
        <v>321</v>
      </c>
      <c r="N7" s="4" t="s">
        <v>337</v>
      </c>
      <c r="O7" s="4" t="s">
        <v>338</v>
      </c>
      <c r="P7" s="4" t="s">
        <v>267</v>
      </c>
      <c r="Q7" s="4" t="s">
        <v>174</v>
      </c>
      <c r="R7" s="4" t="s">
        <v>341</v>
      </c>
      <c r="T7" s="4" t="s">
        <v>341</v>
      </c>
      <c r="U7" s="4" t="s">
        <v>272</v>
      </c>
      <c r="W7" s="3">
        <f t="shared" si="2"/>
        <v>1</v>
      </c>
      <c r="X7" s="36">
        <v>0.5</v>
      </c>
      <c r="Y7" s="3">
        <f t="shared" si="3"/>
        <v>0</v>
      </c>
      <c r="Z7" s="3">
        <f t="shared" si="4"/>
        <v>1</v>
      </c>
      <c r="AA7" s="3">
        <f t="shared" si="5"/>
        <v>1</v>
      </c>
      <c r="AB7" s="3">
        <f t="shared" si="6"/>
        <v>0</v>
      </c>
      <c r="AC7" s="3">
        <f t="shared" si="7"/>
        <v>1</v>
      </c>
      <c r="AD7" s="3">
        <f t="shared" si="8"/>
        <v>0</v>
      </c>
      <c r="AE7" s="3">
        <f t="shared" si="9"/>
        <v>1</v>
      </c>
      <c r="AF7" s="3">
        <f t="shared" si="10"/>
        <v>1</v>
      </c>
      <c r="AG7" s="3">
        <f t="shared" si="11"/>
        <v>0</v>
      </c>
      <c r="AH7" s="3">
        <f t="shared" si="12"/>
        <v>1</v>
      </c>
      <c r="AI7" s="3">
        <f t="shared" si="13"/>
        <v>1</v>
      </c>
      <c r="AJ7" s="3">
        <f t="shared" si="14"/>
        <v>1</v>
      </c>
      <c r="AK7" s="3">
        <f t="shared" si="15"/>
        <v>1</v>
      </c>
      <c r="AM7" s="3">
        <f t="shared" si="16"/>
        <v>1</v>
      </c>
      <c r="AN7" s="3">
        <f t="shared" si="17"/>
        <v>1</v>
      </c>
    </row>
    <row r="8" spans="1:40" x14ac:dyDescent="0.25">
      <c r="A8" s="8" t="s">
        <v>67</v>
      </c>
      <c r="B8" s="4">
        <f t="shared" si="0"/>
        <v>8.5</v>
      </c>
      <c r="C8" s="5">
        <f t="shared" si="1"/>
        <v>2</v>
      </c>
      <c r="D8" s="28" t="s">
        <v>330</v>
      </c>
      <c r="E8" s="37" t="s">
        <v>331</v>
      </c>
      <c r="F8" s="4" t="s">
        <v>342</v>
      </c>
      <c r="G8" s="4" t="s">
        <v>332</v>
      </c>
      <c r="H8" s="4" t="s">
        <v>333</v>
      </c>
      <c r="I8" s="4" t="s">
        <v>334</v>
      </c>
      <c r="J8" s="4" t="s">
        <v>344</v>
      </c>
      <c r="K8" s="4" t="s">
        <v>291</v>
      </c>
      <c r="L8" s="4" t="s">
        <v>335</v>
      </c>
      <c r="M8" s="4" t="s">
        <v>336</v>
      </c>
      <c r="N8" s="4" t="s">
        <v>337</v>
      </c>
      <c r="O8" s="4" t="s">
        <v>338</v>
      </c>
      <c r="P8" s="4" t="s">
        <v>267</v>
      </c>
      <c r="Q8" s="4" t="s">
        <v>340</v>
      </c>
      <c r="R8" s="4" t="s">
        <v>341</v>
      </c>
      <c r="T8" s="4" t="s">
        <v>338</v>
      </c>
      <c r="U8" s="4" t="s">
        <v>335</v>
      </c>
      <c r="W8" s="3">
        <f t="shared" si="2"/>
        <v>1</v>
      </c>
      <c r="X8" s="36">
        <v>0.5</v>
      </c>
      <c r="Y8" s="3">
        <f t="shared" si="3"/>
        <v>1</v>
      </c>
      <c r="Z8" s="3">
        <f t="shared" si="4"/>
        <v>0</v>
      </c>
      <c r="AA8" s="3">
        <f t="shared" si="5"/>
        <v>1</v>
      </c>
      <c r="AB8" s="3">
        <f t="shared" si="6"/>
        <v>1</v>
      </c>
      <c r="AC8" s="3">
        <f t="shared" si="7"/>
        <v>0</v>
      </c>
      <c r="AD8" s="3">
        <f t="shared" si="8"/>
        <v>0</v>
      </c>
      <c r="AE8" s="3">
        <f t="shared" si="9"/>
        <v>1</v>
      </c>
      <c r="AF8" s="3">
        <f t="shared" si="10"/>
        <v>0</v>
      </c>
      <c r="AG8" s="3">
        <f t="shared" si="11"/>
        <v>0</v>
      </c>
      <c r="AH8" s="3">
        <f t="shared" si="12"/>
        <v>1</v>
      </c>
      <c r="AI8" s="3">
        <f t="shared" si="13"/>
        <v>1</v>
      </c>
      <c r="AJ8" s="3">
        <f t="shared" si="14"/>
        <v>0</v>
      </c>
      <c r="AK8" s="3">
        <f t="shared" si="15"/>
        <v>1</v>
      </c>
      <c r="AM8" s="3">
        <f t="shared" si="16"/>
        <v>1</v>
      </c>
      <c r="AN8" s="3">
        <f t="shared" si="17"/>
        <v>1</v>
      </c>
    </row>
    <row r="9" spans="1:40" x14ac:dyDescent="0.25">
      <c r="A9" s="8" t="s">
        <v>68</v>
      </c>
      <c r="B9" s="4">
        <f t="shared" si="0"/>
        <v>5.5</v>
      </c>
      <c r="C9" s="5">
        <f t="shared" si="1"/>
        <v>1</v>
      </c>
      <c r="D9" s="28" t="s">
        <v>330</v>
      </c>
      <c r="E9" s="37" t="s">
        <v>331</v>
      </c>
      <c r="F9" s="4" t="s">
        <v>342</v>
      </c>
      <c r="G9" s="4" t="s">
        <v>332</v>
      </c>
      <c r="H9" s="4" t="s">
        <v>343</v>
      </c>
      <c r="I9" s="4" t="s">
        <v>334</v>
      </c>
      <c r="J9" s="4" t="s">
        <v>344</v>
      </c>
      <c r="K9" s="4" t="s">
        <v>291</v>
      </c>
      <c r="L9" s="4" t="s">
        <v>335</v>
      </c>
      <c r="M9" s="4" t="s">
        <v>336</v>
      </c>
      <c r="N9" s="4" t="s">
        <v>337</v>
      </c>
      <c r="O9" s="4" t="s">
        <v>338</v>
      </c>
      <c r="P9" s="4" t="s">
        <v>339</v>
      </c>
      <c r="Q9" s="4" t="s">
        <v>340</v>
      </c>
      <c r="R9" s="4" t="s">
        <v>346</v>
      </c>
      <c r="T9" s="4" t="s">
        <v>334</v>
      </c>
      <c r="U9" s="39" t="s">
        <v>340</v>
      </c>
      <c r="W9" s="3">
        <f t="shared" si="2"/>
        <v>1</v>
      </c>
      <c r="X9" s="36">
        <v>0.5</v>
      </c>
      <c r="Y9" s="3">
        <f t="shared" si="3"/>
        <v>1</v>
      </c>
      <c r="Z9" s="3">
        <f t="shared" si="4"/>
        <v>0</v>
      </c>
      <c r="AA9" s="3">
        <f t="shared" si="5"/>
        <v>0</v>
      </c>
      <c r="AB9" s="3">
        <f t="shared" si="6"/>
        <v>1</v>
      </c>
      <c r="AC9" s="3">
        <f t="shared" si="7"/>
        <v>0</v>
      </c>
      <c r="AD9" s="3">
        <f t="shared" si="8"/>
        <v>0</v>
      </c>
      <c r="AE9" s="3">
        <f t="shared" si="9"/>
        <v>1</v>
      </c>
      <c r="AF9" s="3">
        <f t="shared" si="10"/>
        <v>0</v>
      </c>
      <c r="AG9" s="3">
        <f t="shared" si="11"/>
        <v>0</v>
      </c>
      <c r="AH9" s="3">
        <f t="shared" si="12"/>
        <v>1</v>
      </c>
      <c r="AI9" s="3">
        <f t="shared" si="13"/>
        <v>0</v>
      </c>
      <c r="AJ9" s="3">
        <f t="shared" si="14"/>
        <v>0</v>
      </c>
      <c r="AK9" s="3">
        <f t="shared" si="15"/>
        <v>0</v>
      </c>
      <c r="AM9" s="3">
        <f t="shared" si="16"/>
        <v>1</v>
      </c>
      <c r="AN9" s="3" t="e">
        <f t="shared" si="17"/>
        <v>#N/A</v>
      </c>
    </row>
    <row r="10" spans="1:40" x14ac:dyDescent="0.25">
      <c r="A10" s="8" t="s">
        <v>69</v>
      </c>
      <c r="B10" s="4">
        <f t="shared" si="0"/>
        <v>6.5</v>
      </c>
      <c r="C10" s="5">
        <f t="shared" si="1"/>
        <v>0</v>
      </c>
      <c r="D10" s="28" t="s">
        <v>347</v>
      </c>
      <c r="E10" s="37" t="s">
        <v>331</v>
      </c>
      <c r="F10" s="4" t="s">
        <v>342</v>
      </c>
      <c r="G10" s="4" t="s">
        <v>332</v>
      </c>
      <c r="H10" s="4" t="s">
        <v>333</v>
      </c>
      <c r="I10" s="4" t="s">
        <v>334</v>
      </c>
      <c r="J10" s="4" t="s">
        <v>344</v>
      </c>
      <c r="K10" s="4" t="s">
        <v>345</v>
      </c>
      <c r="L10" s="4" t="s">
        <v>188</v>
      </c>
      <c r="M10" s="4" t="s">
        <v>336</v>
      </c>
      <c r="N10" s="4" t="s">
        <v>337</v>
      </c>
      <c r="O10" s="4" t="s">
        <v>338</v>
      </c>
      <c r="P10" s="4" t="s">
        <v>267</v>
      </c>
      <c r="Q10" s="4" t="s">
        <v>340</v>
      </c>
      <c r="R10" s="4" t="s">
        <v>346</v>
      </c>
      <c r="T10" s="39" t="s">
        <v>337</v>
      </c>
      <c r="U10" s="39" t="s">
        <v>346</v>
      </c>
      <c r="W10" s="3">
        <f t="shared" si="2"/>
        <v>0</v>
      </c>
      <c r="X10" s="36">
        <v>0.5</v>
      </c>
      <c r="Y10" s="3">
        <f t="shared" si="3"/>
        <v>1</v>
      </c>
      <c r="Z10" s="3">
        <f t="shared" si="4"/>
        <v>0</v>
      </c>
      <c r="AA10" s="3">
        <f t="shared" si="5"/>
        <v>1</v>
      </c>
      <c r="AB10" s="3">
        <f t="shared" si="6"/>
        <v>1</v>
      </c>
      <c r="AC10" s="3">
        <f t="shared" si="7"/>
        <v>0</v>
      </c>
      <c r="AD10" s="3">
        <f t="shared" si="8"/>
        <v>1</v>
      </c>
      <c r="AE10" s="3">
        <f t="shared" si="9"/>
        <v>0</v>
      </c>
      <c r="AF10" s="3">
        <f t="shared" si="10"/>
        <v>0</v>
      </c>
      <c r="AG10" s="3">
        <f t="shared" si="11"/>
        <v>0</v>
      </c>
      <c r="AH10" s="3">
        <f t="shared" si="12"/>
        <v>1</v>
      </c>
      <c r="AI10" s="3">
        <f t="shared" si="13"/>
        <v>1</v>
      </c>
      <c r="AJ10" s="3">
        <f t="shared" si="14"/>
        <v>0</v>
      </c>
      <c r="AK10" s="3">
        <f t="shared" si="15"/>
        <v>0</v>
      </c>
      <c r="AM10" s="3" t="e">
        <f t="shared" si="16"/>
        <v>#N/A</v>
      </c>
      <c r="AN10" s="3" t="e">
        <f t="shared" si="17"/>
        <v>#N/A</v>
      </c>
    </row>
    <row r="11" spans="1:40" x14ac:dyDescent="0.25">
      <c r="A11" s="8" t="s">
        <v>70</v>
      </c>
      <c r="B11" s="4">
        <f t="shared" si="0"/>
        <v>8.5</v>
      </c>
      <c r="C11" s="5">
        <f t="shared" si="1"/>
        <v>1</v>
      </c>
      <c r="D11" s="28" t="s">
        <v>330</v>
      </c>
      <c r="E11" s="37" t="s">
        <v>331</v>
      </c>
      <c r="F11" s="4" t="s">
        <v>342</v>
      </c>
      <c r="G11" s="4" t="s">
        <v>332</v>
      </c>
      <c r="H11" s="4" t="s">
        <v>333</v>
      </c>
      <c r="I11" s="4" t="s">
        <v>334</v>
      </c>
      <c r="J11" s="4" t="s">
        <v>272</v>
      </c>
      <c r="K11" s="4" t="s">
        <v>291</v>
      </c>
      <c r="L11" s="4" t="s">
        <v>188</v>
      </c>
      <c r="M11" s="4" t="s">
        <v>321</v>
      </c>
      <c r="N11" s="4" t="s">
        <v>337</v>
      </c>
      <c r="O11" s="4" t="s">
        <v>338</v>
      </c>
      <c r="P11" s="4" t="s">
        <v>267</v>
      </c>
      <c r="Q11" s="4" t="s">
        <v>340</v>
      </c>
      <c r="R11" s="4" t="s">
        <v>346</v>
      </c>
      <c r="T11" s="4" t="s">
        <v>338</v>
      </c>
      <c r="U11" s="39" t="s">
        <v>337</v>
      </c>
      <c r="W11" s="3">
        <f t="shared" si="2"/>
        <v>1</v>
      </c>
      <c r="X11" s="36">
        <v>0.5</v>
      </c>
      <c r="Y11" s="3">
        <f t="shared" si="3"/>
        <v>1</v>
      </c>
      <c r="Z11" s="3">
        <f t="shared" si="4"/>
        <v>0</v>
      </c>
      <c r="AA11" s="3">
        <f t="shared" si="5"/>
        <v>1</v>
      </c>
      <c r="AB11" s="3">
        <f t="shared" si="6"/>
        <v>1</v>
      </c>
      <c r="AC11" s="3">
        <f t="shared" si="7"/>
        <v>1</v>
      </c>
      <c r="AD11" s="3">
        <f t="shared" si="8"/>
        <v>0</v>
      </c>
      <c r="AE11" s="3">
        <f t="shared" si="9"/>
        <v>0</v>
      </c>
      <c r="AF11" s="3">
        <f t="shared" si="10"/>
        <v>1</v>
      </c>
      <c r="AG11" s="3">
        <f t="shared" si="11"/>
        <v>0</v>
      </c>
      <c r="AH11" s="3">
        <f t="shared" si="12"/>
        <v>1</v>
      </c>
      <c r="AI11" s="3">
        <f t="shared" si="13"/>
        <v>1</v>
      </c>
      <c r="AJ11" s="3">
        <f t="shared" si="14"/>
        <v>0</v>
      </c>
      <c r="AK11" s="3">
        <f t="shared" si="15"/>
        <v>0</v>
      </c>
      <c r="AM11" s="3">
        <f t="shared" si="16"/>
        <v>1</v>
      </c>
      <c r="AN11" s="3" t="e">
        <f t="shared" si="17"/>
        <v>#N/A</v>
      </c>
    </row>
    <row r="12" spans="1:40" x14ac:dyDescent="0.25">
      <c r="A12" s="8" t="s">
        <v>71</v>
      </c>
      <c r="B12" s="4">
        <f t="shared" si="0"/>
        <v>7.5</v>
      </c>
      <c r="C12" s="5">
        <f t="shared" si="1"/>
        <v>1</v>
      </c>
      <c r="D12" s="28" t="s">
        <v>330</v>
      </c>
      <c r="E12" s="37" t="s">
        <v>331</v>
      </c>
      <c r="F12" s="4" t="s">
        <v>175</v>
      </c>
      <c r="G12" s="4" t="s">
        <v>236</v>
      </c>
      <c r="H12" s="4" t="s">
        <v>333</v>
      </c>
      <c r="I12" s="4" t="s">
        <v>334</v>
      </c>
      <c r="J12" s="4" t="s">
        <v>344</v>
      </c>
      <c r="K12" s="4" t="s">
        <v>291</v>
      </c>
      <c r="L12" s="4" t="s">
        <v>335</v>
      </c>
      <c r="M12" s="4" t="s">
        <v>336</v>
      </c>
      <c r="N12" s="4" t="s">
        <v>337</v>
      </c>
      <c r="O12" s="4" t="s">
        <v>338</v>
      </c>
      <c r="P12" s="4" t="s">
        <v>339</v>
      </c>
      <c r="Q12" s="4" t="s">
        <v>340</v>
      </c>
      <c r="R12" s="4" t="s">
        <v>341</v>
      </c>
      <c r="T12" s="4" t="s">
        <v>236</v>
      </c>
      <c r="U12" s="39" t="s">
        <v>291</v>
      </c>
      <c r="W12" s="3">
        <f t="shared" si="2"/>
        <v>1</v>
      </c>
      <c r="X12" s="36">
        <v>0.5</v>
      </c>
      <c r="Y12" s="3">
        <f t="shared" si="3"/>
        <v>0</v>
      </c>
      <c r="Z12" s="3">
        <f t="shared" si="4"/>
        <v>1</v>
      </c>
      <c r="AA12" s="3">
        <f t="shared" si="5"/>
        <v>1</v>
      </c>
      <c r="AB12" s="3">
        <f t="shared" si="6"/>
        <v>1</v>
      </c>
      <c r="AC12" s="3">
        <f t="shared" si="7"/>
        <v>0</v>
      </c>
      <c r="AD12" s="3">
        <f t="shared" si="8"/>
        <v>0</v>
      </c>
      <c r="AE12" s="3">
        <f t="shared" si="9"/>
        <v>1</v>
      </c>
      <c r="AF12" s="3">
        <f t="shared" si="10"/>
        <v>0</v>
      </c>
      <c r="AG12" s="3">
        <f t="shared" si="11"/>
        <v>0</v>
      </c>
      <c r="AH12" s="3">
        <f t="shared" si="12"/>
        <v>1</v>
      </c>
      <c r="AI12" s="3">
        <f t="shared" si="13"/>
        <v>0</v>
      </c>
      <c r="AJ12" s="3">
        <f t="shared" si="14"/>
        <v>0</v>
      </c>
      <c r="AK12" s="3">
        <f t="shared" si="15"/>
        <v>1</v>
      </c>
      <c r="AM12" s="3">
        <f t="shared" si="16"/>
        <v>1</v>
      </c>
      <c r="AN12" s="3" t="e">
        <f t="shared" si="17"/>
        <v>#N/A</v>
      </c>
    </row>
    <row r="13" spans="1:40" x14ac:dyDescent="0.25">
      <c r="A13" s="8" t="s">
        <v>72</v>
      </c>
      <c r="B13" s="4">
        <f t="shared" si="0"/>
        <v>5.5</v>
      </c>
      <c r="C13" s="5">
        <f t="shared" si="1"/>
        <v>0</v>
      </c>
      <c r="D13" s="28" t="s">
        <v>330</v>
      </c>
      <c r="E13" s="37" t="s">
        <v>331</v>
      </c>
      <c r="F13" s="4" t="s">
        <v>175</v>
      </c>
      <c r="G13" s="4" t="s">
        <v>332</v>
      </c>
      <c r="H13" s="4" t="s">
        <v>343</v>
      </c>
      <c r="I13" s="4" t="s">
        <v>334</v>
      </c>
      <c r="J13" s="4" t="s">
        <v>344</v>
      </c>
      <c r="K13" s="4" t="s">
        <v>345</v>
      </c>
      <c r="L13" s="4" t="s">
        <v>335</v>
      </c>
      <c r="M13" s="4" t="s">
        <v>336</v>
      </c>
      <c r="N13" s="4" t="s">
        <v>337</v>
      </c>
      <c r="O13" s="4" t="s">
        <v>338</v>
      </c>
      <c r="P13" s="4" t="s">
        <v>339</v>
      </c>
      <c r="Q13" s="4" t="s">
        <v>340</v>
      </c>
      <c r="R13" s="4" t="s">
        <v>346</v>
      </c>
      <c r="T13" s="39" t="s">
        <v>175</v>
      </c>
      <c r="U13" s="39" t="s">
        <v>344</v>
      </c>
      <c r="W13" s="3">
        <f t="shared" si="2"/>
        <v>1</v>
      </c>
      <c r="X13" s="36">
        <v>0.5</v>
      </c>
      <c r="Y13" s="3">
        <f t="shared" si="3"/>
        <v>0</v>
      </c>
      <c r="Z13" s="3">
        <f t="shared" si="4"/>
        <v>0</v>
      </c>
      <c r="AA13" s="3">
        <f t="shared" si="5"/>
        <v>0</v>
      </c>
      <c r="AB13" s="3">
        <f t="shared" si="6"/>
        <v>1</v>
      </c>
      <c r="AC13" s="3">
        <f t="shared" si="7"/>
        <v>0</v>
      </c>
      <c r="AD13" s="3">
        <f t="shared" si="8"/>
        <v>1</v>
      </c>
      <c r="AE13" s="3">
        <f t="shared" si="9"/>
        <v>1</v>
      </c>
      <c r="AF13" s="3">
        <f t="shared" si="10"/>
        <v>0</v>
      </c>
      <c r="AG13" s="3">
        <f t="shared" si="11"/>
        <v>0</v>
      </c>
      <c r="AH13" s="3">
        <f t="shared" si="12"/>
        <v>1</v>
      </c>
      <c r="AI13" s="3">
        <f t="shared" si="13"/>
        <v>0</v>
      </c>
      <c r="AJ13" s="3">
        <f t="shared" si="14"/>
        <v>0</v>
      </c>
      <c r="AK13" s="3">
        <f t="shared" si="15"/>
        <v>0</v>
      </c>
      <c r="AM13" s="3" t="e">
        <f t="shared" si="16"/>
        <v>#N/A</v>
      </c>
      <c r="AN13" s="3" t="e">
        <f t="shared" si="17"/>
        <v>#N/A</v>
      </c>
    </row>
    <row r="14" spans="1:40" x14ac:dyDescent="0.25">
      <c r="A14" s="8" t="s">
        <v>73</v>
      </c>
      <c r="B14" s="4">
        <f t="shared" si="0"/>
        <v>7.5</v>
      </c>
      <c r="C14" s="5">
        <f t="shared" si="1"/>
        <v>0</v>
      </c>
      <c r="D14" s="28" t="s">
        <v>330</v>
      </c>
      <c r="E14" s="37" t="s">
        <v>216</v>
      </c>
      <c r="F14" s="4" t="s">
        <v>175</v>
      </c>
      <c r="G14" s="4" t="s">
        <v>236</v>
      </c>
      <c r="H14" s="4" t="s">
        <v>343</v>
      </c>
      <c r="I14" s="4" t="s">
        <v>152</v>
      </c>
      <c r="J14" s="4" t="s">
        <v>344</v>
      </c>
      <c r="K14" s="4" t="s">
        <v>345</v>
      </c>
      <c r="L14" s="4" t="s">
        <v>188</v>
      </c>
      <c r="M14" s="4" t="s">
        <v>336</v>
      </c>
      <c r="N14" s="4" t="s">
        <v>337</v>
      </c>
      <c r="O14" s="4" t="s">
        <v>338</v>
      </c>
      <c r="P14" s="4" t="s">
        <v>267</v>
      </c>
      <c r="Q14" s="4" t="s">
        <v>174</v>
      </c>
      <c r="R14" s="4" t="s">
        <v>341</v>
      </c>
      <c r="T14" s="39" t="s">
        <v>344</v>
      </c>
      <c r="U14" s="39" t="s">
        <v>343</v>
      </c>
      <c r="W14" s="3">
        <f t="shared" si="2"/>
        <v>1</v>
      </c>
      <c r="X14" s="36">
        <v>0.5</v>
      </c>
      <c r="Y14" s="3">
        <f t="shared" si="3"/>
        <v>0</v>
      </c>
      <c r="Z14" s="3">
        <f t="shared" si="4"/>
        <v>1</v>
      </c>
      <c r="AA14" s="3">
        <f t="shared" si="5"/>
        <v>0</v>
      </c>
      <c r="AB14" s="3">
        <f t="shared" si="6"/>
        <v>0</v>
      </c>
      <c r="AC14" s="3">
        <f t="shared" si="7"/>
        <v>0</v>
      </c>
      <c r="AD14" s="3">
        <f t="shared" si="8"/>
        <v>1</v>
      </c>
      <c r="AE14" s="3">
        <f t="shared" si="9"/>
        <v>0</v>
      </c>
      <c r="AF14" s="3">
        <f t="shared" si="10"/>
        <v>0</v>
      </c>
      <c r="AG14" s="3">
        <f t="shared" si="11"/>
        <v>0</v>
      </c>
      <c r="AH14" s="3">
        <f t="shared" si="12"/>
        <v>1</v>
      </c>
      <c r="AI14" s="3">
        <f t="shared" si="13"/>
        <v>1</v>
      </c>
      <c r="AJ14" s="3">
        <f t="shared" si="14"/>
        <v>1</v>
      </c>
      <c r="AK14" s="3">
        <f t="shared" si="15"/>
        <v>1</v>
      </c>
      <c r="AM14" s="3" t="e">
        <f t="shared" si="16"/>
        <v>#N/A</v>
      </c>
      <c r="AN14" s="3" t="e">
        <f t="shared" si="17"/>
        <v>#N/A</v>
      </c>
    </row>
    <row r="15" spans="1:40" x14ac:dyDescent="0.25">
      <c r="A15" s="8" t="s">
        <v>74</v>
      </c>
      <c r="B15" s="4">
        <f t="shared" si="0"/>
        <v>7.5</v>
      </c>
      <c r="C15" s="5">
        <f t="shared" si="1"/>
        <v>1</v>
      </c>
      <c r="D15" s="28" t="s">
        <v>330</v>
      </c>
      <c r="E15" s="37" t="s">
        <v>331</v>
      </c>
      <c r="F15" s="4" t="s">
        <v>175</v>
      </c>
      <c r="G15" s="4" t="s">
        <v>236</v>
      </c>
      <c r="H15" s="4" t="s">
        <v>343</v>
      </c>
      <c r="I15" s="4" t="s">
        <v>334</v>
      </c>
      <c r="J15" s="4" t="s">
        <v>344</v>
      </c>
      <c r="K15" s="4" t="s">
        <v>291</v>
      </c>
      <c r="L15" s="4" t="s">
        <v>335</v>
      </c>
      <c r="M15" s="4" t="s">
        <v>321</v>
      </c>
      <c r="N15" s="4" t="s">
        <v>337</v>
      </c>
      <c r="O15" s="4" t="s">
        <v>338</v>
      </c>
      <c r="P15" s="4" t="s">
        <v>339</v>
      </c>
      <c r="Q15" s="4" t="s">
        <v>340</v>
      </c>
      <c r="R15" s="4" t="s">
        <v>341</v>
      </c>
      <c r="T15" s="4" t="s">
        <v>338</v>
      </c>
      <c r="U15" s="39" t="s">
        <v>343</v>
      </c>
      <c r="W15" s="3">
        <f t="shared" si="2"/>
        <v>1</v>
      </c>
      <c r="X15" s="36">
        <v>0.5</v>
      </c>
      <c r="Y15" s="3">
        <f t="shared" si="3"/>
        <v>0</v>
      </c>
      <c r="Z15" s="3">
        <f t="shared" si="4"/>
        <v>1</v>
      </c>
      <c r="AA15" s="3">
        <f t="shared" si="5"/>
        <v>0</v>
      </c>
      <c r="AB15" s="3">
        <f t="shared" si="6"/>
        <v>1</v>
      </c>
      <c r="AC15" s="3">
        <f t="shared" si="7"/>
        <v>0</v>
      </c>
      <c r="AD15" s="3">
        <f t="shared" si="8"/>
        <v>0</v>
      </c>
      <c r="AE15" s="3">
        <f t="shared" si="9"/>
        <v>1</v>
      </c>
      <c r="AF15" s="3">
        <f t="shared" si="10"/>
        <v>1</v>
      </c>
      <c r="AG15" s="3">
        <f t="shared" si="11"/>
        <v>0</v>
      </c>
      <c r="AH15" s="3">
        <f t="shared" si="12"/>
        <v>1</v>
      </c>
      <c r="AI15" s="3">
        <f t="shared" si="13"/>
        <v>0</v>
      </c>
      <c r="AJ15" s="3">
        <f t="shared" si="14"/>
        <v>0</v>
      </c>
      <c r="AK15" s="3">
        <f t="shared" si="15"/>
        <v>1</v>
      </c>
      <c r="AM15" s="3">
        <f t="shared" si="16"/>
        <v>1</v>
      </c>
      <c r="AN15" s="3" t="e">
        <f t="shared" si="17"/>
        <v>#N/A</v>
      </c>
    </row>
    <row r="16" spans="1:40" x14ac:dyDescent="0.25">
      <c r="A16" s="8" t="s">
        <v>75</v>
      </c>
      <c r="B16" s="4">
        <f t="shared" si="0"/>
        <v>7.5</v>
      </c>
      <c r="C16" s="45">
        <v>0.5</v>
      </c>
      <c r="D16" s="28" t="s">
        <v>347</v>
      </c>
      <c r="E16" s="37" t="s">
        <v>331</v>
      </c>
      <c r="F16" s="4" t="s">
        <v>175</v>
      </c>
      <c r="G16" s="4" t="s">
        <v>332</v>
      </c>
      <c r="H16" s="4" t="s">
        <v>333</v>
      </c>
      <c r="I16" s="4" t="s">
        <v>334</v>
      </c>
      <c r="J16" s="4" t="s">
        <v>272</v>
      </c>
      <c r="K16" s="4" t="s">
        <v>345</v>
      </c>
      <c r="L16" s="4" t="s">
        <v>188</v>
      </c>
      <c r="M16" s="4" t="s">
        <v>336</v>
      </c>
      <c r="N16" s="4" t="s">
        <v>337</v>
      </c>
      <c r="O16" s="4" t="s">
        <v>338</v>
      </c>
      <c r="P16" s="4" t="s">
        <v>267</v>
      </c>
      <c r="Q16" s="4" t="s">
        <v>340</v>
      </c>
      <c r="R16" s="4" t="s">
        <v>341</v>
      </c>
      <c r="T16" s="37" t="s">
        <v>331</v>
      </c>
      <c r="U16" s="39" t="s">
        <v>188</v>
      </c>
      <c r="W16" s="3">
        <f t="shared" si="2"/>
        <v>0</v>
      </c>
      <c r="X16" s="36">
        <v>0.5</v>
      </c>
      <c r="Y16" s="3">
        <f t="shared" si="3"/>
        <v>0</v>
      </c>
      <c r="Z16" s="3">
        <f t="shared" si="4"/>
        <v>0</v>
      </c>
      <c r="AA16" s="3">
        <f t="shared" si="5"/>
        <v>1</v>
      </c>
      <c r="AB16" s="3">
        <f t="shared" si="6"/>
        <v>1</v>
      </c>
      <c r="AC16" s="3">
        <f t="shared" si="7"/>
        <v>1</v>
      </c>
      <c r="AD16" s="3">
        <f t="shared" si="8"/>
        <v>1</v>
      </c>
      <c r="AE16" s="3">
        <f t="shared" si="9"/>
        <v>0</v>
      </c>
      <c r="AF16" s="3">
        <f t="shared" si="10"/>
        <v>0</v>
      </c>
      <c r="AG16" s="3">
        <f t="shared" si="11"/>
        <v>0</v>
      </c>
      <c r="AH16" s="3">
        <f t="shared" si="12"/>
        <v>1</v>
      </c>
      <c r="AI16" s="3">
        <f t="shared" si="13"/>
        <v>1</v>
      </c>
      <c r="AJ16" s="3">
        <f t="shared" si="14"/>
        <v>0</v>
      </c>
      <c r="AK16" s="3">
        <f t="shared" si="15"/>
        <v>1</v>
      </c>
      <c r="AM16" s="36">
        <v>0.5</v>
      </c>
      <c r="AN16" s="3" t="e">
        <f t="shared" si="17"/>
        <v>#N/A</v>
      </c>
    </row>
    <row r="17" spans="1:40" x14ac:dyDescent="0.25">
      <c r="A17" s="8" t="s">
        <v>76</v>
      </c>
      <c r="B17" s="4">
        <f t="shared" si="0"/>
        <v>5.5</v>
      </c>
      <c r="C17" s="45">
        <v>0.5</v>
      </c>
      <c r="D17" s="28" t="s">
        <v>330</v>
      </c>
      <c r="E17" s="37" t="s">
        <v>331</v>
      </c>
      <c r="F17" s="4" t="s">
        <v>175</v>
      </c>
      <c r="G17" s="4" t="s">
        <v>332</v>
      </c>
      <c r="H17" s="4" t="s">
        <v>343</v>
      </c>
      <c r="I17" s="4" t="s">
        <v>334</v>
      </c>
      <c r="J17" s="4" t="s">
        <v>344</v>
      </c>
      <c r="K17" s="4" t="s">
        <v>291</v>
      </c>
      <c r="L17" s="4" t="s">
        <v>188</v>
      </c>
      <c r="M17" s="4" t="s">
        <v>336</v>
      </c>
      <c r="N17" s="4" t="s">
        <v>337</v>
      </c>
      <c r="O17" s="4" t="s">
        <v>338</v>
      </c>
      <c r="P17" s="4" t="s">
        <v>267</v>
      </c>
      <c r="Q17" s="4" t="s">
        <v>340</v>
      </c>
      <c r="R17" s="4" t="s">
        <v>341</v>
      </c>
      <c r="T17" s="37" t="s">
        <v>331</v>
      </c>
      <c r="U17" s="39" t="s">
        <v>340</v>
      </c>
      <c r="W17" s="3">
        <f t="shared" si="2"/>
        <v>1</v>
      </c>
      <c r="X17" s="36">
        <v>0.5</v>
      </c>
      <c r="Y17" s="3">
        <f t="shared" si="3"/>
        <v>0</v>
      </c>
      <c r="Z17" s="3">
        <f t="shared" si="4"/>
        <v>0</v>
      </c>
      <c r="AA17" s="3">
        <f t="shared" si="5"/>
        <v>0</v>
      </c>
      <c r="AB17" s="3">
        <f t="shared" si="6"/>
        <v>1</v>
      </c>
      <c r="AC17" s="3">
        <f t="shared" si="7"/>
        <v>0</v>
      </c>
      <c r="AD17" s="3">
        <f t="shared" si="8"/>
        <v>0</v>
      </c>
      <c r="AE17" s="3">
        <f t="shared" si="9"/>
        <v>0</v>
      </c>
      <c r="AF17" s="3">
        <f t="shared" si="10"/>
        <v>0</v>
      </c>
      <c r="AG17" s="3">
        <f t="shared" si="11"/>
        <v>0</v>
      </c>
      <c r="AH17" s="3">
        <f t="shared" si="12"/>
        <v>1</v>
      </c>
      <c r="AI17" s="3">
        <f t="shared" si="13"/>
        <v>1</v>
      </c>
      <c r="AJ17" s="3">
        <f t="shared" si="14"/>
        <v>0</v>
      </c>
      <c r="AK17" s="3">
        <f t="shared" si="15"/>
        <v>1</v>
      </c>
      <c r="AM17" s="36">
        <v>0.5</v>
      </c>
      <c r="AN17" s="3" t="e">
        <f t="shared" si="17"/>
        <v>#N/A</v>
      </c>
    </row>
    <row r="18" spans="1:40" x14ac:dyDescent="0.25">
      <c r="A18" s="8" t="s">
        <v>77</v>
      </c>
      <c r="B18" s="4">
        <f t="shared" si="0"/>
        <v>10.5</v>
      </c>
      <c r="C18" s="5">
        <f t="shared" si="1"/>
        <v>2</v>
      </c>
      <c r="D18" s="28" t="s">
        <v>347</v>
      </c>
      <c r="E18" s="37" t="s">
        <v>216</v>
      </c>
      <c r="F18" s="4" t="s">
        <v>175</v>
      </c>
      <c r="G18" s="4" t="s">
        <v>236</v>
      </c>
      <c r="H18" s="4" t="s">
        <v>333</v>
      </c>
      <c r="I18" s="4" t="s">
        <v>334</v>
      </c>
      <c r="J18" s="4" t="s">
        <v>272</v>
      </c>
      <c r="K18" s="4" t="s">
        <v>345</v>
      </c>
      <c r="L18" s="4" t="s">
        <v>188</v>
      </c>
      <c r="M18" s="4" t="s">
        <v>321</v>
      </c>
      <c r="N18" s="4" t="s">
        <v>325</v>
      </c>
      <c r="O18" s="4" t="s">
        <v>338</v>
      </c>
      <c r="P18" s="4" t="s">
        <v>267</v>
      </c>
      <c r="Q18" s="4" t="s">
        <v>174</v>
      </c>
      <c r="R18" s="4" t="s">
        <v>346</v>
      </c>
      <c r="T18" s="4" t="s">
        <v>338</v>
      </c>
      <c r="U18" s="4" t="s">
        <v>174</v>
      </c>
      <c r="W18" s="3">
        <f t="shared" si="2"/>
        <v>0</v>
      </c>
      <c r="X18" s="36">
        <v>0.5</v>
      </c>
      <c r="Y18" s="3">
        <f t="shared" si="3"/>
        <v>0</v>
      </c>
      <c r="Z18" s="3">
        <f t="shared" si="4"/>
        <v>1</v>
      </c>
      <c r="AA18" s="3">
        <f t="shared" si="5"/>
        <v>1</v>
      </c>
      <c r="AB18" s="3">
        <f t="shared" si="6"/>
        <v>1</v>
      </c>
      <c r="AC18" s="3">
        <f t="shared" si="7"/>
        <v>1</v>
      </c>
      <c r="AD18" s="3">
        <f t="shared" si="8"/>
        <v>1</v>
      </c>
      <c r="AE18" s="3">
        <f t="shared" si="9"/>
        <v>0</v>
      </c>
      <c r="AF18" s="3">
        <f t="shared" si="10"/>
        <v>1</v>
      </c>
      <c r="AG18" s="3">
        <f t="shared" si="11"/>
        <v>1</v>
      </c>
      <c r="AH18" s="3">
        <f t="shared" si="12"/>
        <v>1</v>
      </c>
      <c r="AI18" s="3">
        <f t="shared" si="13"/>
        <v>1</v>
      </c>
      <c r="AJ18" s="3">
        <f t="shared" si="14"/>
        <v>1</v>
      </c>
      <c r="AK18" s="3">
        <f t="shared" si="15"/>
        <v>0</v>
      </c>
      <c r="AM18" s="3">
        <f t="shared" si="16"/>
        <v>1</v>
      </c>
      <c r="AN18" s="3">
        <f t="shared" si="17"/>
        <v>1</v>
      </c>
    </row>
    <row r="19" spans="1:40" x14ac:dyDescent="0.25">
      <c r="A19" s="8" t="s">
        <v>78</v>
      </c>
      <c r="B19" s="4">
        <f t="shared" si="0"/>
        <v>4.5</v>
      </c>
      <c r="C19" s="5">
        <f t="shared" si="1"/>
        <v>1</v>
      </c>
      <c r="D19" s="28" t="s">
        <v>330</v>
      </c>
      <c r="E19" s="37" t="s">
        <v>331</v>
      </c>
      <c r="F19" s="4" t="s">
        <v>175</v>
      </c>
      <c r="G19" s="4" t="s">
        <v>332</v>
      </c>
      <c r="H19" s="4" t="s">
        <v>343</v>
      </c>
      <c r="I19" s="4" t="s">
        <v>152</v>
      </c>
      <c r="J19" s="4" t="s">
        <v>272</v>
      </c>
      <c r="K19" s="4" t="s">
        <v>291</v>
      </c>
      <c r="L19" s="4" t="s">
        <v>188</v>
      </c>
      <c r="M19" s="4" t="s">
        <v>336</v>
      </c>
      <c r="N19" s="4" t="s">
        <v>337</v>
      </c>
      <c r="O19" s="4" t="s">
        <v>338</v>
      </c>
      <c r="P19" s="4" t="s">
        <v>339</v>
      </c>
      <c r="Q19" s="4" t="s">
        <v>340</v>
      </c>
      <c r="R19" s="4" t="s">
        <v>341</v>
      </c>
      <c r="T19" s="4" t="s">
        <v>341</v>
      </c>
      <c r="U19" s="39" t="s">
        <v>332</v>
      </c>
      <c r="W19" s="3">
        <f t="shared" si="2"/>
        <v>1</v>
      </c>
      <c r="X19" s="36">
        <v>0.5</v>
      </c>
      <c r="Y19" s="3">
        <f t="shared" si="3"/>
        <v>0</v>
      </c>
      <c r="Z19" s="3">
        <f t="shared" si="4"/>
        <v>0</v>
      </c>
      <c r="AA19" s="3">
        <f t="shared" si="5"/>
        <v>0</v>
      </c>
      <c r="AB19" s="3">
        <f t="shared" si="6"/>
        <v>0</v>
      </c>
      <c r="AC19" s="3">
        <f t="shared" si="7"/>
        <v>1</v>
      </c>
      <c r="AD19" s="3">
        <f t="shared" si="8"/>
        <v>0</v>
      </c>
      <c r="AE19" s="3">
        <f t="shared" si="9"/>
        <v>0</v>
      </c>
      <c r="AF19" s="3">
        <f t="shared" si="10"/>
        <v>0</v>
      </c>
      <c r="AG19" s="3">
        <f t="shared" si="11"/>
        <v>0</v>
      </c>
      <c r="AH19" s="3">
        <f t="shared" si="12"/>
        <v>1</v>
      </c>
      <c r="AI19" s="3">
        <f t="shared" si="13"/>
        <v>0</v>
      </c>
      <c r="AJ19" s="3">
        <f t="shared" si="14"/>
        <v>0</v>
      </c>
      <c r="AK19" s="3">
        <f t="shared" si="15"/>
        <v>1</v>
      </c>
      <c r="AM19" s="3">
        <f t="shared" si="16"/>
        <v>1</v>
      </c>
      <c r="AN19" s="3" t="e">
        <f t="shared" si="17"/>
        <v>#N/A</v>
      </c>
    </row>
    <row r="20" spans="1:40" x14ac:dyDescent="0.25">
      <c r="A20" s="8" t="s">
        <v>79</v>
      </c>
      <c r="B20" s="4">
        <f t="shared" si="0"/>
        <v>6.5</v>
      </c>
      <c r="C20" s="45">
        <v>1.5</v>
      </c>
      <c r="D20" s="28" t="s">
        <v>330</v>
      </c>
      <c r="E20" s="37" t="s">
        <v>331</v>
      </c>
      <c r="F20" s="4" t="s">
        <v>175</v>
      </c>
      <c r="G20" s="4" t="s">
        <v>236</v>
      </c>
      <c r="H20" s="4" t="s">
        <v>343</v>
      </c>
      <c r="I20" s="4" t="s">
        <v>152</v>
      </c>
      <c r="J20" s="4" t="s">
        <v>272</v>
      </c>
      <c r="K20" s="4" t="s">
        <v>291</v>
      </c>
      <c r="L20" s="4" t="s">
        <v>188</v>
      </c>
      <c r="M20" s="4" t="s">
        <v>336</v>
      </c>
      <c r="N20" s="4" t="s">
        <v>337</v>
      </c>
      <c r="O20" s="4" t="s">
        <v>338</v>
      </c>
      <c r="P20" s="4" t="s">
        <v>267</v>
      </c>
      <c r="Q20" s="4" t="s">
        <v>340</v>
      </c>
      <c r="R20" s="4" t="s">
        <v>341</v>
      </c>
      <c r="T20" s="37" t="s">
        <v>331</v>
      </c>
      <c r="U20" s="4" t="s">
        <v>272</v>
      </c>
      <c r="W20" s="3">
        <f t="shared" si="2"/>
        <v>1</v>
      </c>
      <c r="X20" s="36">
        <v>0.5</v>
      </c>
      <c r="Y20" s="3">
        <f t="shared" si="3"/>
        <v>0</v>
      </c>
      <c r="Z20" s="3">
        <f t="shared" si="4"/>
        <v>1</v>
      </c>
      <c r="AA20" s="3">
        <f t="shared" si="5"/>
        <v>0</v>
      </c>
      <c r="AB20" s="3">
        <f t="shared" si="6"/>
        <v>0</v>
      </c>
      <c r="AC20" s="3">
        <f t="shared" si="7"/>
        <v>1</v>
      </c>
      <c r="AD20" s="3">
        <f t="shared" si="8"/>
        <v>0</v>
      </c>
      <c r="AE20" s="3">
        <f t="shared" si="9"/>
        <v>0</v>
      </c>
      <c r="AF20" s="3">
        <f t="shared" si="10"/>
        <v>0</v>
      </c>
      <c r="AG20" s="3">
        <f t="shared" si="11"/>
        <v>0</v>
      </c>
      <c r="AH20" s="3">
        <f t="shared" si="12"/>
        <v>1</v>
      </c>
      <c r="AI20" s="3">
        <f t="shared" si="13"/>
        <v>1</v>
      </c>
      <c r="AJ20" s="3">
        <f t="shared" si="14"/>
        <v>0</v>
      </c>
      <c r="AK20" s="3">
        <f t="shared" si="15"/>
        <v>1</v>
      </c>
      <c r="AM20" s="36">
        <v>0.5</v>
      </c>
      <c r="AN20" s="3">
        <f t="shared" si="17"/>
        <v>1</v>
      </c>
    </row>
    <row r="21" spans="1:40" x14ac:dyDescent="0.25">
      <c r="A21" s="8" t="s">
        <v>80</v>
      </c>
      <c r="B21" s="4">
        <f t="shared" si="0"/>
        <v>9.5</v>
      </c>
      <c r="C21" s="5">
        <f t="shared" si="1"/>
        <v>1</v>
      </c>
      <c r="D21" s="28" t="s">
        <v>330</v>
      </c>
      <c r="E21" s="37" t="s">
        <v>216</v>
      </c>
      <c r="F21" s="4" t="s">
        <v>175</v>
      </c>
      <c r="G21" s="4" t="s">
        <v>236</v>
      </c>
      <c r="H21" s="4" t="s">
        <v>343</v>
      </c>
      <c r="I21" s="4" t="s">
        <v>152</v>
      </c>
      <c r="J21" s="4" t="s">
        <v>272</v>
      </c>
      <c r="K21" s="4" t="s">
        <v>291</v>
      </c>
      <c r="L21" s="4" t="s">
        <v>335</v>
      </c>
      <c r="M21" s="4" t="s">
        <v>321</v>
      </c>
      <c r="N21" s="4" t="s">
        <v>325</v>
      </c>
      <c r="O21" s="4" t="s">
        <v>338</v>
      </c>
      <c r="P21" s="4" t="s">
        <v>339</v>
      </c>
      <c r="Q21" s="4" t="s">
        <v>174</v>
      </c>
      <c r="R21" s="4" t="s">
        <v>341</v>
      </c>
      <c r="T21" s="4" t="s">
        <v>341</v>
      </c>
      <c r="U21" s="39" t="s">
        <v>152</v>
      </c>
      <c r="W21" s="3">
        <f t="shared" si="2"/>
        <v>1</v>
      </c>
      <c r="X21" s="36">
        <v>0.5</v>
      </c>
      <c r="Y21" s="3">
        <f t="shared" si="3"/>
        <v>0</v>
      </c>
      <c r="Z21" s="3">
        <f t="shared" si="4"/>
        <v>1</v>
      </c>
      <c r="AA21" s="3">
        <f t="shared" si="5"/>
        <v>0</v>
      </c>
      <c r="AB21" s="3">
        <f t="shared" si="6"/>
        <v>0</v>
      </c>
      <c r="AC21" s="3">
        <f t="shared" si="7"/>
        <v>1</v>
      </c>
      <c r="AD21" s="3">
        <f t="shared" si="8"/>
        <v>0</v>
      </c>
      <c r="AE21" s="3">
        <f t="shared" si="9"/>
        <v>1</v>
      </c>
      <c r="AF21" s="3">
        <f t="shared" si="10"/>
        <v>1</v>
      </c>
      <c r="AG21" s="3">
        <f t="shared" si="11"/>
        <v>1</v>
      </c>
      <c r="AH21" s="3">
        <f t="shared" si="12"/>
        <v>1</v>
      </c>
      <c r="AI21" s="3">
        <f t="shared" si="13"/>
        <v>0</v>
      </c>
      <c r="AJ21" s="3">
        <f t="shared" si="14"/>
        <v>1</v>
      </c>
      <c r="AK21" s="3">
        <f t="shared" si="15"/>
        <v>1</v>
      </c>
      <c r="AM21" s="3">
        <f t="shared" si="16"/>
        <v>1</v>
      </c>
      <c r="AN21" s="3" t="e">
        <f t="shared" si="17"/>
        <v>#N/A</v>
      </c>
    </row>
    <row r="22" spans="1:40" x14ac:dyDescent="0.25">
      <c r="A22" s="8" t="s">
        <v>141</v>
      </c>
      <c r="B22" s="4">
        <f t="shared" si="0"/>
        <v>8.5</v>
      </c>
      <c r="C22" s="5">
        <f t="shared" si="1"/>
        <v>1</v>
      </c>
      <c r="D22" s="28" t="s">
        <v>330</v>
      </c>
      <c r="E22" s="37" t="s">
        <v>331</v>
      </c>
      <c r="F22" s="4" t="s">
        <v>342</v>
      </c>
      <c r="G22" s="4" t="s">
        <v>332</v>
      </c>
      <c r="H22" s="4" t="s">
        <v>343</v>
      </c>
      <c r="I22" s="4" t="s">
        <v>334</v>
      </c>
      <c r="J22" s="4" t="s">
        <v>344</v>
      </c>
      <c r="K22" s="4" t="s">
        <v>291</v>
      </c>
      <c r="L22" s="4" t="s">
        <v>335</v>
      </c>
      <c r="M22" s="4" t="s">
        <v>321</v>
      </c>
      <c r="N22" s="4" t="s">
        <v>337</v>
      </c>
      <c r="O22" s="4" t="s">
        <v>338</v>
      </c>
      <c r="P22" s="4" t="s">
        <v>267</v>
      </c>
      <c r="Q22" s="4" t="s">
        <v>340</v>
      </c>
      <c r="R22" s="4" t="s">
        <v>341</v>
      </c>
      <c r="T22" s="4" t="s">
        <v>341</v>
      </c>
      <c r="U22" s="39" t="s">
        <v>343</v>
      </c>
      <c r="W22" s="3">
        <f t="shared" si="2"/>
        <v>1</v>
      </c>
      <c r="X22" s="36">
        <v>0.5</v>
      </c>
      <c r="Y22" s="3">
        <f t="shared" si="3"/>
        <v>1</v>
      </c>
      <c r="Z22" s="3">
        <f t="shared" si="4"/>
        <v>0</v>
      </c>
      <c r="AA22" s="3">
        <f t="shared" si="5"/>
        <v>0</v>
      </c>
      <c r="AB22" s="3">
        <f t="shared" si="6"/>
        <v>1</v>
      </c>
      <c r="AC22" s="3">
        <f t="shared" si="7"/>
        <v>0</v>
      </c>
      <c r="AD22" s="3">
        <f t="shared" si="8"/>
        <v>0</v>
      </c>
      <c r="AE22" s="3">
        <f t="shared" si="9"/>
        <v>1</v>
      </c>
      <c r="AF22" s="3">
        <f t="shared" si="10"/>
        <v>1</v>
      </c>
      <c r="AG22" s="3">
        <f t="shared" si="11"/>
        <v>0</v>
      </c>
      <c r="AH22" s="3">
        <f t="shared" si="12"/>
        <v>1</v>
      </c>
      <c r="AI22" s="3">
        <f t="shared" si="13"/>
        <v>1</v>
      </c>
      <c r="AJ22" s="3">
        <f t="shared" si="14"/>
        <v>0</v>
      </c>
      <c r="AK22" s="3">
        <f t="shared" si="15"/>
        <v>1</v>
      </c>
      <c r="AM22" s="3">
        <f t="shared" si="16"/>
        <v>1</v>
      </c>
      <c r="AN22" s="3" t="e">
        <f t="shared" si="17"/>
        <v>#N/A</v>
      </c>
    </row>
    <row r="23" spans="1:40" x14ac:dyDescent="0.25">
      <c r="A23" s="8" t="s">
        <v>81</v>
      </c>
      <c r="B23" s="4">
        <f t="shared" si="0"/>
        <v>8.5</v>
      </c>
      <c r="C23" s="5">
        <f t="shared" si="1"/>
        <v>2</v>
      </c>
      <c r="D23" s="28" t="s">
        <v>330</v>
      </c>
      <c r="E23" s="37" t="s">
        <v>331</v>
      </c>
      <c r="F23" s="4" t="s">
        <v>175</v>
      </c>
      <c r="G23" s="4" t="s">
        <v>332</v>
      </c>
      <c r="H23" s="4" t="s">
        <v>333</v>
      </c>
      <c r="I23" s="4" t="s">
        <v>334</v>
      </c>
      <c r="J23" s="4" t="s">
        <v>272</v>
      </c>
      <c r="K23" s="4" t="s">
        <v>345</v>
      </c>
      <c r="L23" s="4" t="s">
        <v>188</v>
      </c>
      <c r="M23" s="4" t="s">
        <v>321</v>
      </c>
      <c r="N23" s="4" t="s">
        <v>337</v>
      </c>
      <c r="O23" s="4" t="s">
        <v>338</v>
      </c>
      <c r="P23" s="4" t="s">
        <v>339</v>
      </c>
      <c r="Q23" s="4" t="s">
        <v>340</v>
      </c>
      <c r="R23" s="4" t="s">
        <v>341</v>
      </c>
      <c r="T23" s="4" t="s">
        <v>341</v>
      </c>
      <c r="U23" s="4" t="s">
        <v>338</v>
      </c>
      <c r="W23" s="3">
        <f t="shared" si="2"/>
        <v>1</v>
      </c>
      <c r="X23" s="36">
        <v>0.5</v>
      </c>
      <c r="Y23" s="3">
        <f t="shared" si="3"/>
        <v>0</v>
      </c>
      <c r="Z23" s="3">
        <f t="shared" si="4"/>
        <v>0</v>
      </c>
      <c r="AA23" s="3">
        <f t="shared" si="5"/>
        <v>1</v>
      </c>
      <c r="AB23" s="3">
        <f t="shared" si="6"/>
        <v>1</v>
      </c>
      <c r="AC23" s="3">
        <f t="shared" si="7"/>
        <v>1</v>
      </c>
      <c r="AD23" s="3">
        <f t="shared" si="8"/>
        <v>1</v>
      </c>
      <c r="AE23" s="3">
        <f t="shared" si="9"/>
        <v>0</v>
      </c>
      <c r="AF23" s="3">
        <f t="shared" si="10"/>
        <v>1</v>
      </c>
      <c r="AG23" s="3">
        <f t="shared" si="11"/>
        <v>0</v>
      </c>
      <c r="AH23" s="3">
        <f t="shared" si="12"/>
        <v>1</v>
      </c>
      <c r="AI23" s="3">
        <f t="shared" si="13"/>
        <v>0</v>
      </c>
      <c r="AJ23" s="3">
        <f t="shared" si="14"/>
        <v>0</v>
      </c>
      <c r="AK23" s="3">
        <f t="shared" si="15"/>
        <v>1</v>
      </c>
      <c r="AM23" s="3">
        <f t="shared" si="16"/>
        <v>1</v>
      </c>
      <c r="AN23" s="3">
        <f t="shared" si="17"/>
        <v>1</v>
      </c>
    </row>
    <row r="24" spans="1:40" x14ac:dyDescent="0.25">
      <c r="A24" s="8" t="s">
        <v>82</v>
      </c>
      <c r="B24" s="4">
        <f t="shared" si="0"/>
        <v>8.5</v>
      </c>
      <c r="C24" s="5">
        <f t="shared" si="1"/>
        <v>0</v>
      </c>
      <c r="D24" s="28" t="s">
        <v>330</v>
      </c>
      <c r="E24" s="37" t="s">
        <v>331</v>
      </c>
      <c r="F24" s="4" t="s">
        <v>342</v>
      </c>
      <c r="G24" s="4" t="s">
        <v>332</v>
      </c>
      <c r="H24" s="4" t="s">
        <v>343</v>
      </c>
      <c r="I24" s="4" t="s">
        <v>152</v>
      </c>
      <c r="J24" s="4" t="s">
        <v>344</v>
      </c>
      <c r="K24" s="4" t="s">
        <v>345</v>
      </c>
      <c r="L24" s="4" t="s">
        <v>335</v>
      </c>
      <c r="M24" s="4" t="s">
        <v>321</v>
      </c>
      <c r="N24" s="4" t="s">
        <v>337</v>
      </c>
      <c r="O24" s="4" t="s">
        <v>338</v>
      </c>
      <c r="P24" s="4" t="s">
        <v>267</v>
      </c>
      <c r="Q24" s="4" t="s">
        <v>340</v>
      </c>
      <c r="R24" s="4" t="s">
        <v>341</v>
      </c>
      <c r="T24" s="39" t="s">
        <v>332</v>
      </c>
      <c r="U24" s="39" t="s">
        <v>343</v>
      </c>
      <c r="W24" s="3">
        <f t="shared" si="2"/>
        <v>1</v>
      </c>
      <c r="X24" s="36">
        <v>0.5</v>
      </c>
      <c r="Y24" s="3">
        <f t="shared" si="3"/>
        <v>1</v>
      </c>
      <c r="Z24" s="3">
        <f t="shared" si="4"/>
        <v>0</v>
      </c>
      <c r="AA24" s="3">
        <f t="shared" si="5"/>
        <v>0</v>
      </c>
      <c r="AB24" s="3">
        <f t="shared" si="6"/>
        <v>0</v>
      </c>
      <c r="AC24" s="3">
        <f t="shared" si="7"/>
        <v>0</v>
      </c>
      <c r="AD24" s="3">
        <f t="shared" si="8"/>
        <v>1</v>
      </c>
      <c r="AE24" s="3">
        <f t="shared" si="9"/>
        <v>1</v>
      </c>
      <c r="AF24" s="3">
        <f t="shared" si="10"/>
        <v>1</v>
      </c>
      <c r="AG24" s="3">
        <f t="shared" si="11"/>
        <v>0</v>
      </c>
      <c r="AH24" s="3">
        <f t="shared" si="12"/>
        <v>1</v>
      </c>
      <c r="AI24" s="3">
        <f t="shared" si="13"/>
        <v>1</v>
      </c>
      <c r="AJ24" s="3">
        <f t="shared" si="14"/>
        <v>0</v>
      </c>
      <c r="AK24" s="3">
        <f t="shared" si="15"/>
        <v>1</v>
      </c>
      <c r="AM24" s="3" t="e">
        <f t="shared" si="16"/>
        <v>#N/A</v>
      </c>
      <c r="AN24" s="3" t="e">
        <f t="shared" si="17"/>
        <v>#N/A</v>
      </c>
    </row>
    <row r="25" spans="1:40" x14ac:dyDescent="0.25">
      <c r="A25" s="8" t="s">
        <v>83</v>
      </c>
      <c r="B25" s="4">
        <f t="shared" si="0"/>
        <v>7.5</v>
      </c>
      <c r="C25" s="5">
        <f t="shared" si="1"/>
        <v>1</v>
      </c>
      <c r="D25" s="28" t="s">
        <v>330</v>
      </c>
      <c r="E25" s="37" t="s">
        <v>331</v>
      </c>
      <c r="F25" s="4" t="s">
        <v>175</v>
      </c>
      <c r="G25" s="4" t="s">
        <v>332</v>
      </c>
      <c r="H25" s="4" t="s">
        <v>333</v>
      </c>
      <c r="I25" s="4" t="s">
        <v>152</v>
      </c>
      <c r="J25" s="4" t="s">
        <v>272</v>
      </c>
      <c r="K25" s="4" t="s">
        <v>345</v>
      </c>
      <c r="L25" s="4" t="s">
        <v>335</v>
      </c>
      <c r="M25" s="4" t="s">
        <v>336</v>
      </c>
      <c r="N25" s="4" t="s">
        <v>337</v>
      </c>
      <c r="O25" s="4" t="s">
        <v>338</v>
      </c>
      <c r="P25" s="4" t="s">
        <v>339</v>
      </c>
      <c r="Q25" s="4" t="s">
        <v>340</v>
      </c>
      <c r="R25" s="4" t="s">
        <v>341</v>
      </c>
      <c r="T25" s="4" t="s">
        <v>341</v>
      </c>
      <c r="U25" s="39" t="s">
        <v>332</v>
      </c>
      <c r="W25" s="3">
        <f t="shared" si="2"/>
        <v>1</v>
      </c>
      <c r="X25" s="36">
        <v>0.5</v>
      </c>
      <c r="Y25" s="3">
        <f t="shared" si="3"/>
        <v>0</v>
      </c>
      <c r="Z25" s="3">
        <f t="shared" si="4"/>
        <v>0</v>
      </c>
      <c r="AA25" s="3">
        <f t="shared" si="5"/>
        <v>1</v>
      </c>
      <c r="AB25" s="3">
        <f t="shared" si="6"/>
        <v>0</v>
      </c>
      <c r="AC25" s="3">
        <f t="shared" si="7"/>
        <v>1</v>
      </c>
      <c r="AD25" s="3">
        <f t="shared" si="8"/>
        <v>1</v>
      </c>
      <c r="AE25" s="3">
        <f t="shared" si="9"/>
        <v>1</v>
      </c>
      <c r="AF25" s="3">
        <f t="shared" si="10"/>
        <v>0</v>
      </c>
      <c r="AG25" s="3">
        <f t="shared" si="11"/>
        <v>0</v>
      </c>
      <c r="AH25" s="3">
        <f t="shared" si="12"/>
        <v>1</v>
      </c>
      <c r="AI25" s="3">
        <f t="shared" si="13"/>
        <v>0</v>
      </c>
      <c r="AJ25" s="3">
        <f t="shared" si="14"/>
        <v>0</v>
      </c>
      <c r="AK25" s="3">
        <f t="shared" si="15"/>
        <v>1</v>
      </c>
      <c r="AM25" s="3">
        <f t="shared" si="16"/>
        <v>1</v>
      </c>
      <c r="AN25" s="3" t="e">
        <f t="shared" si="17"/>
        <v>#N/A</v>
      </c>
    </row>
    <row r="26" spans="1:40" x14ac:dyDescent="0.25">
      <c r="A26" s="8" t="s">
        <v>84</v>
      </c>
      <c r="B26" s="4">
        <f t="shared" si="0"/>
        <v>7.5</v>
      </c>
      <c r="C26" s="5">
        <f t="shared" si="1"/>
        <v>1</v>
      </c>
      <c r="D26" s="28" t="s">
        <v>330</v>
      </c>
      <c r="E26" s="37" t="s">
        <v>331</v>
      </c>
      <c r="F26" s="4" t="s">
        <v>175</v>
      </c>
      <c r="G26" s="4" t="s">
        <v>332</v>
      </c>
      <c r="H26" s="4" t="s">
        <v>343</v>
      </c>
      <c r="I26" s="4" t="s">
        <v>334</v>
      </c>
      <c r="J26" s="4" t="s">
        <v>344</v>
      </c>
      <c r="K26" s="4" t="s">
        <v>345</v>
      </c>
      <c r="L26" s="4" t="s">
        <v>335</v>
      </c>
      <c r="M26" s="4" t="s">
        <v>336</v>
      </c>
      <c r="N26" s="4" t="s">
        <v>337</v>
      </c>
      <c r="O26" s="4" t="s">
        <v>338</v>
      </c>
      <c r="P26" s="4" t="s">
        <v>267</v>
      </c>
      <c r="Q26" s="4" t="s">
        <v>340</v>
      </c>
      <c r="R26" s="4" t="s">
        <v>341</v>
      </c>
      <c r="T26" s="4" t="s">
        <v>341</v>
      </c>
      <c r="U26" s="39" t="s">
        <v>337</v>
      </c>
      <c r="W26" s="3">
        <f t="shared" si="2"/>
        <v>1</v>
      </c>
      <c r="X26" s="36">
        <v>0.5</v>
      </c>
      <c r="Y26" s="3">
        <f t="shared" si="3"/>
        <v>0</v>
      </c>
      <c r="Z26" s="3">
        <f t="shared" si="4"/>
        <v>0</v>
      </c>
      <c r="AA26" s="3">
        <f t="shared" si="5"/>
        <v>0</v>
      </c>
      <c r="AB26" s="3">
        <f t="shared" si="6"/>
        <v>1</v>
      </c>
      <c r="AC26" s="3">
        <f t="shared" si="7"/>
        <v>0</v>
      </c>
      <c r="AD26" s="3">
        <f t="shared" si="8"/>
        <v>1</v>
      </c>
      <c r="AE26" s="3">
        <f t="shared" si="9"/>
        <v>1</v>
      </c>
      <c r="AF26" s="3">
        <f t="shared" si="10"/>
        <v>0</v>
      </c>
      <c r="AG26" s="3">
        <f t="shared" si="11"/>
        <v>0</v>
      </c>
      <c r="AH26" s="3">
        <f t="shared" si="12"/>
        <v>1</v>
      </c>
      <c r="AI26" s="3">
        <f t="shared" si="13"/>
        <v>1</v>
      </c>
      <c r="AJ26" s="3">
        <f t="shared" si="14"/>
        <v>0</v>
      </c>
      <c r="AK26" s="3">
        <f t="shared" si="15"/>
        <v>1</v>
      </c>
      <c r="AM26" s="3">
        <f t="shared" si="16"/>
        <v>1</v>
      </c>
      <c r="AN26" s="3" t="e">
        <f t="shared" si="17"/>
        <v>#N/A</v>
      </c>
    </row>
    <row r="27" spans="1:40" x14ac:dyDescent="0.25">
      <c r="A27" s="8" t="s">
        <v>85</v>
      </c>
      <c r="B27" s="47">
        <v>3.5</v>
      </c>
      <c r="C27" s="5">
        <f t="shared" si="1"/>
        <v>0</v>
      </c>
      <c r="D27" s="28" t="s">
        <v>129</v>
      </c>
      <c r="E27" s="37" t="s">
        <v>129</v>
      </c>
      <c r="F27" s="4" t="s">
        <v>129</v>
      </c>
      <c r="G27" s="4" t="s">
        <v>129</v>
      </c>
      <c r="H27" s="4" t="s">
        <v>129</v>
      </c>
      <c r="I27" s="4" t="s">
        <v>129</v>
      </c>
      <c r="J27" s="4" t="s">
        <v>129</v>
      </c>
      <c r="K27" s="4" t="s">
        <v>129</v>
      </c>
      <c r="L27" s="4" t="s">
        <v>129</v>
      </c>
      <c r="M27" s="4" t="s">
        <v>129</v>
      </c>
      <c r="N27" s="4" t="s">
        <v>129</v>
      </c>
      <c r="O27" s="4" t="s">
        <v>129</v>
      </c>
      <c r="P27" s="4" t="s">
        <v>129</v>
      </c>
      <c r="Q27" s="4" t="s">
        <v>129</v>
      </c>
      <c r="R27" s="4" t="s">
        <v>129</v>
      </c>
      <c r="T27" s="39" t="s">
        <v>129</v>
      </c>
      <c r="U27" s="39" t="s">
        <v>129</v>
      </c>
      <c r="W27" s="3">
        <f t="shared" si="2"/>
        <v>0</v>
      </c>
      <c r="X27" s="36">
        <v>0.5</v>
      </c>
      <c r="Y27" s="3">
        <f t="shared" si="3"/>
        <v>0</v>
      </c>
      <c r="Z27" s="3">
        <f t="shared" si="4"/>
        <v>0</v>
      </c>
      <c r="AA27" s="3">
        <f t="shared" si="5"/>
        <v>0</v>
      </c>
      <c r="AB27" s="3">
        <f t="shared" si="6"/>
        <v>0</v>
      </c>
      <c r="AC27" s="3">
        <f t="shared" si="7"/>
        <v>0</v>
      </c>
      <c r="AD27" s="3">
        <f t="shared" si="8"/>
        <v>0</v>
      </c>
      <c r="AE27" s="3">
        <f t="shared" si="9"/>
        <v>0</v>
      </c>
      <c r="AF27" s="3">
        <f t="shared" si="10"/>
        <v>0</v>
      </c>
      <c r="AG27" s="3">
        <f t="shared" si="11"/>
        <v>0</v>
      </c>
      <c r="AH27" s="3">
        <f t="shared" si="12"/>
        <v>0</v>
      </c>
      <c r="AI27" s="3">
        <f t="shared" si="13"/>
        <v>0</v>
      </c>
      <c r="AJ27" s="3">
        <f t="shared" si="14"/>
        <v>0</v>
      </c>
      <c r="AK27" s="3">
        <f t="shared" si="15"/>
        <v>0</v>
      </c>
      <c r="AM27" s="3" t="e">
        <f t="shared" si="16"/>
        <v>#N/A</v>
      </c>
      <c r="AN27" s="3" t="e">
        <f t="shared" si="17"/>
        <v>#N/A</v>
      </c>
    </row>
    <row r="28" spans="1:40" x14ac:dyDescent="0.25">
      <c r="A28" s="8" t="s">
        <v>86</v>
      </c>
      <c r="B28" s="4">
        <f t="shared" si="0"/>
        <v>10.5</v>
      </c>
      <c r="C28" s="5">
        <f t="shared" si="1"/>
        <v>2</v>
      </c>
      <c r="D28" s="28" t="s">
        <v>347</v>
      </c>
      <c r="E28" s="37" t="s">
        <v>216</v>
      </c>
      <c r="F28" s="4" t="s">
        <v>175</v>
      </c>
      <c r="G28" s="4" t="s">
        <v>236</v>
      </c>
      <c r="H28" s="4" t="s">
        <v>333</v>
      </c>
      <c r="I28" s="4" t="s">
        <v>334</v>
      </c>
      <c r="J28" s="4" t="s">
        <v>272</v>
      </c>
      <c r="K28" s="4" t="s">
        <v>345</v>
      </c>
      <c r="L28" s="4" t="s">
        <v>335</v>
      </c>
      <c r="M28" s="4" t="s">
        <v>321</v>
      </c>
      <c r="N28" s="4" t="s">
        <v>337</v>
      </c>
      <c r="O28" s="4" t="s">
        <v>338</v>
      </c>
      <c r="P28" s="4" t="s">
        <v>339</v>
      </c>
      <c r="Q28" s="4" t="s">
        <v>174</v>
      </c>
      <c r="R28" s="4" t="s">
        <v>341</v>
      </c>
      <c r="T28" s="4" t="s">
        <v>341</v>
      </c>
      <c r="U28" s="4" t="s">
        <v>338</v>
      </c>
      <c r="W28" s="3">
        <f t="shared" si="2"/>
        <v>0</v>
      </c>
      <c r="X28" s="36">
        <v>0.5</v>
      </c>
      <c r="Y28" s="3">
        <f t="shared" si="3"/>
        <v>0</v>
      </c>
      <c r="Z28" s="3">
        <f t="shared" si="4"/>
        <v>1</v>
      </c>
      <c r="AA28" s="3">
        <f t="shared" si="5"/>
        <v>1</v>
      </c>
      <c r="AB28" s="3">
        <f t="shared" si="6"/>
        <v>1</v>
      </c>
      <c r="AC28" s="3">
        <f t="shared" si="7"/>
        <v>1</v>
      </c>
      <c r="AD28" s="3">
        <f t="shared" si="8"/>
        <v>1</v>
      </c>
      <c r="AE28" s="3">
        <f t="shared" si="9"/>
        <v>1</v>
      </c>
      <c r="AF28" s="3">
        <f t="shared" si="10"/>
        <v>1</v>
      </c>
      <c r="AG28" s="3">
        <f t="shared" si="11"/>
        <v>0</v>
      </c>
      <c r="AH28" s="3">
        <f t="shared" si="12"/>
        <v>1</v>
      </c>
      <c r="AI28" s="3">
        <f t="shared" si="13"/>
        <v>0</v>
      </c>
      <c r="AJ28" s="3">
        <f t="shared" si="14"/>
        <v>1</v>
      </c>
      <c r="AK28" s="3">
        <f t="shared" si="15"/>
        <v>1</v>
      </c>
      <c r="AM28" s="3">
        <f t="shared" si="16"/>
        <v>1</v>
      </c>
      <c r="AN28" s="3">
        <f t="shared" si="17"/>
        <v>1</v>
      </c>
    </row>
    <row r="29" spans="1:40" x14ac:dyDescent="0.25">
      <c r="A29" s="8" t="s">
        <v>87</v>
      </c>
      <c r="B29" s="4">
        <f t="shared" si="0"/>
        <v>8.5</v>
      </c>
      <c r="C29" s="5">
        <f t="shared" si="1"/>
        <v>2</v>
      </c>
      <c r="D29" s="28" t="s">
        <v>347</v>
      </c>
      <c r="E29" s="37" t="s">
        <v>216</v>
      </c>
      <c r="F29" s="4" t="s">
        <v>175</v>
      </c>
      <c r="G29" s="4" t="s">
        <v>236</v>
      </c>
      <c r="H29" s="4" t="s">
        <v>343</v>
      </c>
      <c r="I29" s="4" t="s">
        <v>334</v>
      </c>
      <c r="J29" s="4" t="s">
        <v>272</v>
      </c>
      <c r="K29" s="4" t="s">
        <v>291</v>
      </c>
      <c r="L29" s="4" t="s">
        <v>335</v>
      </c>
      <c r="M29" s="4" t="s">
        <v>321</v>
      </c>
      <c r="N29" s="4" t="s">
        <v>337</v>
      </c>
      <c r="O29" s="4" t="s">
        <v>338</v>
      </c>
      <c r="P29" s="4" t="s">
        <v>339</v>
      </c>
      <c r="Q29" s="4" t="s">
        <v>174</v>
      </c>
      <c r="R29" s="4" t="s">
        <v>341</v>
      </c>
      <c r="T29" s="4" t="s">
        <v>341</v>
      </c>
      <c r="U29" s="4" t="s">
        <v>338</v>
      </c>
      <c r="W29" s="3">
        <f t="shared" si="2"/>
        <v>0</v>
      </c>
      <c r="X29" s="36">
        <v>0.5</v>
      </c>
      <c r="Y29" s="3">
        <f t="shared" si="3"/>
        <v>0</v>
      </c>
      <c r="Z29" s="3">
        <f t="shared" si="4"/>
        <v>1</v>
      </c>
      <c r="AA29" s="3">
        <f t="shared" si="5"/>
        <v>0</v>
      </c>
      <c r="AB29" s="3">
        <f t="shared" si="6"/>
        <v>1</v>
      </c>
      <c r="AC29" s="3">
        <f t="shared" si="7"/>
        <v>1</v>
      </c>
      <c r="AD29" s="3">
        <f t="shared" si="8"/>
        <v>0</v>
      </c>
      <c r="AE29" s="3">
        <f t="shared" si="9"/>
        <v>1</v>
      </c>
      <c r="AF29" s="3">
        <f t="shared" si="10"/>
        <v>1</v>
      </c>
      <c r="AG29" s="3">
        <f t="shared" si="11"/>
        <v>0</v>
      </c>
      <c r="AH29" s="3">
        <f t="shared" si="12"/>
        <v>1</v>
      </c>
      <c r="AI29" s="3">
        <f t="shared" si="13"/>
        <v>0</v>
      </c>
      <c r="AJ29" s="3">
        <f t="shared" si="14"/>
        <v>1</v>
      </c>
      <c r="AK29" s="3">
        <f t="shared" si="15"/>
        <v>1</v>
      </c>
      <c r="AM29" s="3">
        <f t="shared" si="16"/>
        <v>1</v>
      </c>
      <c r="AN29" s="3">
        <f t="shared" si="17"/>
        <v>1</v>
      </c>
    </row>
    <row r="30" spans="1:40" x14ac:dyDescent="0.25">
      <c r="A30" s="8" t="s">
        <v>88</v>
      </c>
      <c r="B30" s="4">
        <f t="shared" si="0"/>
        <v>5.5</v>
      </c>
      <c r="C30" s="5">
        <f t="shared" si="1"/>
        <v>2</v>
      </c>
      <c r="D30" s="28" t="s">
        <v>347</v>
      </c>
      <c r="E30" s="37" t="s">
        <v>216</v>
      </c>
      <c r="F30" s="4" t="s">
        <v>175</v>
      </c>
      <c r="G30" s="4" t="s">
        <v>332</v>
      </c>
      <c r="H30" s="4" t="s">
        <v>333</v>
      </c>
      <c r="I30" s="4" t="s">
        <v>152</v>
      </c>
      <c r="J30" s="4" t="s">
        <v>344</v>
      </c>
      <c r="K30" s="4" t="s">
        <v>291</v>
      </c>
      <c r="L30" s="4" t="s">
        <v>335</v>
      </c>
      <c r="M30" s="4" t="s">
        <v>336</v>
      </c>
      <c r="N30" s="4" t="s">
        <v>337</v>
      </c>
      <c r="O30" s="4" t="s">
        <v>338</v>
      </c>
      <c r="P30" s="4" t="s">
        <v>267</v>
      </c>
      <c r="Q30" s="4" t="s">
        <v>340</v>
      </c>
      <c r="R30" s="4" t="s">
        <v>341</v>
      </c>
      <c r="T30" s="4" t="s">
        <v>330</v>
      </c>
      <c r="U30" s="4" t="s">
        <v>334</v>
      </c>
      <c r="W30" s="3">
        <f t="shared" si="2"/>
        <v>0</v>
      </c>
      <c r="X30" s="36">
        <v>0.5</v>
      </c>
      <c r="Y30" s="3">
        <f t="shared" si="3"/>
        <v>0</v>
      </c>
      <c r="Z30" s="3">
        <f t="shared" si="4"/>
        <v>0</v>
      </c>
      <c r="AA30" s="3">
        <f t="shared" si="5"/>
        <v>1</v>
      </c>
      <c r="AB30" s="3">
        <f t="shared" si="6"/>
        <v>0</v>
      </c>
      <c r="AC30" s="3">
        <f t="shared" si="7"/>
        <v>0</v>
      </c>
      <c r="AD30" s="3">
        <f t="shared" si="8"/>
        <v>0</v>
      </c>
      <c r="AE30" s="3">
        <f t="shared" si="9"/>
        <v>1</v>
      </c>
      <c r="AF30" s="3">
        <f t="shared" si="10"/>
        <v>0</v>
      </c>
      <c r="AG30" s="3">
        <f t="shared" si="11"/>
        <v>0</v>
      </c>
      <c r="AH30" s="3">
        <f t="shared" si="12"/>
        <v>1</v>
      </c>
      <c r="AI30" s="3">
        <f t="shared" si="13"/>
        <v>1</v>
      </c>
      <c r="AJ30" s="3">
        <f t="shared" si="14"/>
        <v>0</v>
      </c>
      <c r="AK30" s="3">
        <f t="shared" si="15"/>
        <v>1</v>
      </c>
      <c r="AM30" s="3">
        <f t="shared" si="16"/>
        <v>1</v>
      </c>
      <c r="AN30" s="3">
        <f t="shared" si="17"/>
        <v>1</v>
      </c>
    </row>
    <row r="31" spans="1:40" x14ac:dyDescent="0.25">
      <c r="A31" s="8" t="s">
        <v>89</v>
      </c>
      <c r="B31" s="4">
        <f t="shared" si="0"/>
        <v>7.5</v>
      </c>
      <c r="C31" s="5">
        <f t="shared" si="1"/>
        <v>2</v>
      </c>
      <c r="D31" s="28" t="s">
        <v>330</v>
      </c>
      <c r="E31" s="37" t="s">
        <v>331</v>
      </c>
      <c r="F31" s="4" t="s">
        <v>342</v>
      </c>
      <c r="G31" s="4" t="s">
        <v>332</v>
      </c>
      <c r="H31" s="4" t="s">
        <v>333</v>
      </c>
      <c r="I31" s="4" t="s">
        <v>334</v>
      </c>
      <c r="J31" s="4" t="s">
        <v>344</v>
      </c>
      <c r="K31" s="4" t="s">
        <v>345</v>
      </c>
      <c r="L31" s="4" t="s">
        <v>335</v>
      </c>
      <c r="M31" s="4" t="s">
        <v>336</v>
      </c>
      <c r="N31" s="4" t="s">
        <v>337</v>
      </c>
      <c r="O31" s="4" t="s">
        <v>338</v>
      </c>
      <c r="P31" s="4" t="s">
        <v>339</v>
      </c>
      <c r="Q31" s="4" t="s">
        <v>340</v>
      </c>
      <c r="R31" s="4" t="s">
        <v>346</v>
      </c>
      <c r="T31" s="4" t="s">
        <v>333</v>
      </c>
      <c r="U31" s="4" t="s">
        <v>338</v>
      </c>
      <c r="W31" s="3">
        <f t="shared" si="2"/>
        <v>1</v>
      </c>
      <c r="X31" s="36">
        <v>0.5</v>
      </c>
      <c r="Y31" s="3">
        <f t="shared" si="3"/>
        <v>1</v>
      </c>
      <c r="Z31" s="3">
        <f t="shared" si="4"/>
        <v>0</v>
      </c>
      <c r="AA31" s="3">
        <f t="shared" si="5"/>
        <v>1</v>
      </c>
      <c r="AB31" s="3">
        <f t="shared" si="6"/>
        <v>1</v>
      </c>
      <c r="AC31" s="3">
        <f t="shared" si="7"/>
        <v>0</v>
      </c>
      <c r="AD31" s="3">
        <f t="shared" si="8"/>
        <v>1</v>
      </c>
      <c r="AE31" s="3">
        <f t="shared" si="9"/>
        <v>1</v>
      </c>
      <c r="AF31" s="3">
        <f t="shared" si="10"/>
        <v>0</v>
      </c>
      <c r="AG31" s="3">
        <f t="shared" si="11"/>
        <v>0</v>
      </c>
      <c r="AH31" s="3">
        <f t="shared" si="12"/>
        <v>1</v>
      </c>
      <c r="AI31" s="3">
        <f t="shared" si="13"/>
        <v>0</v>
      </c>
      <c r="AJ31" s="3">
        <f t="shared" si="14"/>
        <v>0</v>
      </c>
      <c r="AK31" s="3">
        <f t="shared" si="15"/>
        <v>0</v>
      </c>
      <c r="AM31" s="3">
        <f t="shared" si="16"/>
        <v>1</v>
      </c>
      <c r="AN31" s="3">
        <f t="shared" si="17"/>
        <v>1</v>
      </c>
    </row>
    <row r="32" spans="1:40" x14ac:dyDescent="0.25">
      <c r="A32" s="8" t="s">
        <v>145</v>
      </c>
      <c r="B32" s="4">
        <f t="shared" si="0"/>
        <v>8.5</v>
      </c>
      <c r="C32" s="5">
        <f t="shared" si="1"/>
        <v>1</v>
      </c>
      <c r="D32" s="28" t="s">
        <v>330</v>
      </c>
      <c r="E32" s="37" t="s">
        <v>331</v>
      </c>
      <c r="F32" s="4" t="s">
        <v>175</v>
      </c>
      <c r="G32" s="4" t="s">
        <v>332</v>
      </c>
      <c r="H32" s="4" t="s">
        <v>333</v>
      </c>
      <c r="I32" s="4" t="s">
        <v>334</v>
      </c>
      <c r="J32" s="4" t="s">
        <v>344</v>
      </c>
      <c r="K32" s="4" t="s">
        <v>345</v>
      </c>
      <c r="L32" s="4" t="s">
        <v>335</v>
      </c>
      <c r="M32" s="4" t="s">
        <v>336</v>
      </c>
      <c r="N32" s="4" t="s">
        <v>337</v>
      </c>
      <c r="O32" s="4" t="s">
        <v>338</v>
      </c>
      <c r="P32" s="4" t="s">
        <v>267</v>
      </c>
      <c r="Q32" s="4" t="s">
        <v>340</v>
      </c>
      <c r="R32" s="4" t="s">
        <v>341</v>
      </c>
      <c r="T32" s="39" t="s">
        <v>344</v>
      </c>
      <c r="U32" s="4" t="s">
        <v>335</v>
      </c>
      <c r="W32" s="3">
        <f t="shared" si="2"/>
        <v>1</v>
      </c>
      <c r="X32" s="36">
        <v>0.5</v>
      </c>
      <c r="Y32" s="3">
        <f t="shared" si="3"/>
        <v>0</v>
      </c>
      <c r="Z32" s="3">
        <f t="shared" si="4"/>
        <v>0</v>
      </c>
      <c r="AA32" s="3">
        <f t="shared" si="5"/>
        <v>1</v>
      </c>
      <c r="AB32" s="3">
        <f t="shared" si="6"/>
        <v>1</v>
      </c>
      <c r="AC32" s="3">
        <f t="shared" si="7"/>
        <v>0</v>
      </c>
      <c r="AD32" s="3">
        <f t="shared" si="8"/>
        <v>1</v>
      </c>
      <c r="AE32" s="3">
        <f t="shared" si="9"/>
        <v>1</v>
      </c>
      <c r="AF32" s="3">
        <f t="shared" si="10"/>
        <v>0</v>
      </c>
      <c r="AG32" s="3">
        <f t="shared" si="11"/>
        <v>0</v>
      </c>
      <c r="AH32" s="3">
        <f t="shared" si="12"/>
        <v>1</v>
      </c>
      <c r="AI32" s="3">
        <f t="shared" si="13"/>
        <v>1</v>
      </c>
      <c r="AJ32" s="3">
        <f t="shared" si="14"/>
        <v>0</v>
      </c>
      <c r="AK32" s="3">
        <f t="shared" si="15"/>
        <v>1</v>
      </c>
      <c r="AM32" s="3" t="e">
        <f t="shared" si="16"/>
        <v>#N/A</v>
      </c>
      <c r="AN32" s="3">
        <f t="shared" si="17"/>
        <v>1</v>
      </c>
    </row>
    <row r="33" spans="1:40" x14ac:dyDescent="0.25">
      <c r="A33" s="8" t="s">
        <v>90</v>
      </c>
      <c r="B33" s="47">
        <v>3.5</v>
      </c>
      <c r="C33" s="5">
        <f t="shared" si="1"/>
        <v>0</v>
      </c>
      <c r="D33" s="28" t="s">
        <v>129</v>
      </c>
      <c r="E33" s="37" t="s">
        <v>129</v>
      </c>
      <c r="F33" s="4" t="s">
        <v>129</v>
      </c>
      <c r="G33" s="4" t="s">
        <v>129</v>
      </c>
      <c r="H33" s="4" t="s">
        <v>129</v>
      </c>
      <c r="I33" s="4" t="s">
        <v>129</v>
      </c>
      <c r="J33" s="4" t="s">
        <v>129</v>
      </c>
      <c r="K33" s="4" t="s">
        <v>129</v>
      </c>
      <c r="L33" s="4" t="s">
        <v>129</v>
      </c>
      <c r="M33" s="4" t="s">
        <v>129</v>
      </c>
      <c r="N33" s="4" t="s">
        <v>129</v>
      </c>
      <c r="O33" s="4" t="s">
        <v>129</v>
      </c>
      <c r="P33" s="4" t="s">
        <v>129</v>
      </c>
      <c r="Q33" s="4" t="s">
        <v>129</v>
      </c>
      <c r="R33" s="4" t="s">
        <v>129</v>
      </c>
      <c r="T33" s="39" t="s">
        <v>129</v>
      </c>
      <c r="U33" s="39" t="s">
        <v>129</v>
      </c>
      <c r="W33" s="3">
        <f t="shared" si="2"/>
        <v>0</v>
      </c>
      <c r="X33" s="36">
        <v>0.5</v>
      </c>
      <c r="Y33" s="3">
        <f t="shared" si="3"/>
        <v>0</v>
      </c>
      <c r="Z33" s="3">
        <f t="shared" si="4"/>
        <v>0</v>
      </c>
      <c r="AA33" s="3">
        <f t="shared" si="5"/>
        <v>0</v>
      </c>
      <c r="AB33" s="3">
        <f t="shared" si="6"/>
        <v>0</v>
      </c>
      <c r="AC33" s="3">
        <f t="shared" si="7"/>
        <v>0</v>
      </c>
      <c r="AD33" s="3">
        <f t="shared" si="8"/>
        <v>0</v>
      </c>
      <c r="AE33" s="3">
        <f t="shared" si="9"/>
        <v>0</v>
      </c>
      <c r="AF33" s="3">
        <f t="shared" si="10"/>
        <v>0</v>
      </c>
      <c r="AG33" s="3">
        <f t="shared" si="11"/>
        <v>0</v>
      </c>
      <c r="AH33" s="3">
        <f t="shared" si="12"/>
        <v>0</v>
      </c>
      <c r="AI33" s="3">
        <f t="shared" si="13"/>
        <v>0</v>
      </c>
      <c r="AJ33" s="3">
        <f t="shared" si="14"/>
        <v>0</v>
      </c>
      <c r="AK33" s="3">
        <f t="shared" si="15"/>
        <v>0</v>
      </c>
      <c r="AM33" s="3" t="e">
        <f t="shared" si="16"/>
        <v>#N/A</v>
      </c>
      <c r="AN33" s="3" t="e">
        <f t="shared" si="17"/>
        <v>#N/A</v>
      </c>
    </row>
    <row r="34" spans="1:40" x14ac:dyDescent="0.25">
      <c r="A34" s="8" t="s">
        <v>91</v>
      </c>
      <c r="B34" s="4">
        <f t="shared" si="0"/>
        <v>7.5</v>
      </c>
      <c r="C34" s="5">
        <f t="shared" si="1"/>
        <v>1</v>
      </c>
      <c r="D34" s="28" t="s">
        <v>330</v>
      </c>
      <c r="E34" s="37" t="s">
        <v>331</v>
      </c>
      <c r="F34" s="4" t="s">
        <v>175</v>
      </c>
      <c r="G34" s="4" t="s">
        <v>332</v>
      </c>
      <c r="H34" s="4" t="s">
        <v>343</v>
      </c>
      <c r="I34" s="4" t="s">
        <v>334</v>
      </c>
      <c r="J34" s="4" t="s">
        <v>272</v>
      </c>
      <c r="K34" s="4" t="s">
        <v>345</v>
      </c>
      <c r="L34" s="4" t="s">
        <v>335</v>
      </c>
      <c r="M34" s="4" t="s">
        <v>336</v>
      </c>
      <c r="N34" s="4" t="s">
        <v>337</v>
      </c>
      <c r="O34" s="4" t="s">
        <v>338</v>
      </c>
      <c r="P34" s="4" t="s">
        <v>339</v>
      </c>
      <c r="Q34" s="4" t="s">
        <v>340</v>
      </c>
      <c r="R34" s="4" t="s">
        <v>341</v>
      </c>
      <c r="T34" s="39" t="s">
        <v>337</v>
      </c>
      <c r="U34" s="4" t="s">
        <v>338</v>
      </c>
      <c r="W34" s="3">
        <f t="shared" si="2"/>
        <v>1</v>
      </c>
      <c r="X34" s="36">
        <v>0.5</v>
      </c>
      <c r="Y34" s="3">
        <f t="shared" si="3"/>
        <v>0</v>
      </c>
      <c r="Z34" s="3">
        <f t="shared" si="4"/>
        <v>0</v>
      </c>
      <c r="AA34" s="3">
        <f t="shared" si="5"/>
        <v>0</v>
      </c>
      <c r="AB34" s="3">
        <f t="shared" si="6"/>
        <v>1</v>
      </c>
      <c r="AC34" s="3">
        <f t="shared" si="7"/>
        <v>1</v>
      </c>
      <c r="AD34" s="3">
        <f t="shared" si="8"/>
        <v>1</v>
      </c>
      <c r="AE34" s="3">
        <f t="shared" si="9"/>
        <v>1</v>
      </c>
      <c r="AF34" s="3">
        <f t="shared" si="10"/>
        <v>0</v>
      </c>
      <c r="AG34" s="3">
        <f t="shared" si="11"/>
        <v>0</v>
      </c>
      <c r="AH34" s="3">
        <f t="shared" si="12"/>
        <v>1</v>
      </c>
      <c r="AI34" s="3">
        <f t="shared" si="13"/>
        <v>0</v>
      </c>
      <c r="AJ34" s="3">
        <f t="shared" si="14"/>
        <v>0</v>
      </c>
      <c r="AK34" s="3">
        <f t="shared" si="15"/>
        <v>1</v>
      </c>
      <c r="AM34" s="3" t="e">
        <f t="shared" si="16"/>
        <v>#N/A</v>
      </c>
      <c r="AN34" s="3">
        <f t="shared" si="17"/>
        <v>1</v>
      </c>
    </row>
    <row r="35" spans="1:40" x14ac:dyDescent="0.25">
      <c r="A35" s="8" t="s">
        <v>92</v>
      </c>
      <c r="B35" s="47">
        <v>3.5</v>
      </c>
      <c r="C35" s="5">
        <f t="shared" si="1"/>
        <v>0</v>
      </c>
      <c r="D35" s="28" t="s">
        <v>129</v>
      </c>
      <c r="E35" s="37" t="s">
        <v>129</v>
      </c>
      <c r="F35" s="4" t="s">
        <v>129</v>
      </c>
      <c r="G35" s="4" t="s">
        <v>129</v>
      </c>
      <c r="H35" s="4" t="s">
        <v>129</v>
      </c>
      <c r="I35" s="4" t="s">
        <v>129</v>
      </c>
      <c r="J35" s="4" t="s">
        <v>129</v>
      </c>
      <c r="K35" s="4" t="s">
        <v>129</v>
      </c>
      <c r="L35" s="4" t="s">
        <v>129</v>
      </c>
      <c r="M35" s="4" t="s">
        <v>129</v>
      </c>
      <c r="N35" s="4" t="s">
        <v>129</v>
      </c>
      <c r="O35" s="4" t="s">
        <v>129</v>
      </c>
      <c r="P35" s="4" t="s">
        <v>129</v>
      </c>
      <c r="Q35" s="4" t="s">
        <v>129</v>
      </c>
      <c r="R35" s="4" t="s">
        <v>129</v>
      </c>
      <c r="T35" s="39" t="s">
        <v>129</v>
      </c>
      <c r="U35" s="39" t="s">
        <v>129</v>
      </c>
      <c r="W35" s="3">
        <f t="shared" si="2"/>
        <v>0</v>
      </c>
      <c r="X35" s="36">
        <v>0.5</v>
      </c>
      <c r="Y35" s="3">
        <f t="shared" si="3"/>
        <v>0</v>
      </c>
      <c r="Z35" s="3">
        <f t="shared" si="4"/>
        <v>0</v>
      </c>
      <c r="AA35" s="3">
        <f t="shared" si="5"/>
        <v>0</v>
      </c>
      <c r="AB35" s="3">
        <f t="shared" si="6"/>
        <v>0</v>
      </c>
      <c r="AC35" s="3">
        <f t="shared" si="7"/>
        <v>0</v>
      </c>
      <c r="AD35" s="3">
        <f t="shared" si="8"/>
        <v>0</v>
      </c>
      <c r="AE35" s="3">
        <f t="shared" si="9"/>
        <v>0</v>
      </c>
      <c r="AF35" s="3">
        <f t="shared" si="10"/>
        <v>0</v>
      </c>
      <c r="AG35" s="3">
        <f t="shared" si="11"/>
        <v>0</v>
      </c>
      <c r="AH35" s="3">
        <f t="shared" si="12"/>
        <v>0</v>
      </c>
      <c r="AI35" s="3">
        <f t="shared" si="13"/>
        <v>0</v>
      </c>
      <c r="AJ35" s="3">
        <f t="shared" si="14"/>
        <v>0</v>
      </c>
      <c r="AK35" s="3">
        <f t="shared" si="15"/>
        <v>0</v>
      </c>
      <c r="AM35" s="3" t="e">
        <f t="shared" si="16"/>
        <v>#N/A</v>
      </c>
      <c r="AN35" s="3" t="e">
        <f t="shared" si="17"/>
        <v>#N/A</v>
      </c>
    </row>
    <row r="36" spans="1:40" x14ac:dyDescent="0.25">
      <c r="A36" s="35" t="s">
        <v>131</v>
      </c>
      <c r="B36" s="4">
        <f t="shared" si="0"/>
        <v>7.5</v>
      </c>
      <c r="C36" s="5">
        <f t="shared" si="1"/>
        <v>2</v>
      </c>
      <c r="D36" s="28" t="s">
        <v>330</v>
      </c>
      <c r="E36" s="37" t="s">
        <v>331</v>
      </c>
      <c r="F36" s="4" t="s">
        <v>342</v>
      </c>
      <c r="G36" s="4" t="s">
        <v>332</v>
      </c>
      <c r="H36" s="4" t="s">
        <v>343</v>
      </c>
      <c r="I36" s="4" t="s">
        <v>334</v>
      </c>
      <c r="J36" s="4" t="s">
        <v>272</v>
      </c>
      <c r="K36" s="4" t="s">
        <v>345</v>
      </c>
      <c r="L36" s="4" t="s">
        <v>335</v>
      </c>
      <c r="M36" s="4" t="s">
        <v>336</v>
      </c>
      <c r="N36" s="4" t="s">
        <v>337</v>
      </c>
      <c r="O36" s="4" t="s">
        <v>338</v>
      </c>
      <c r="P36" s="4" t="s">
        <v>339</v>
      </c>
      <c r="Q36" s="4" t="s">
        <v>340</v>
      </c>
      <c r="R36" s="4" t="s">
        <v>346</v>
      </c>
      <c r="T36" s="4" t="s">
        <v>335</v>
      </c>
      <c r="U36" s="4" t="s">
        <v>338</v>
      </c>
      <c r="W36" s="3">
        <f t="shared" si="2"/>
        <v>1</v>
      </c>
      <c r="X36" s="36">
        <v>0.5</v>
      </c>
      <c r="Y36" s="3">
        <f t="shared" si="3"/>
        <v>1</v>
      </c>
      <c r="Z36" s="3">
        <f t="shared" si="4"/>
        <v>0</v>
      </c>
      <c r="AA36" s="3">
        <f t="shared" si="5"/>
        <v>0</v>
      </c>
      <c r="AB36" s="3">
        <f t="shared" si="6"/>
        <v>1</v>
      </c>
      <c r="AC36" s="3">
        <f t="shared" si="7"/>
        <v>1</v>
      </c>
      <c r="AD36" s="3">
        <f t="shared" si="8"/>
        <v>1</v>
      </c>
      <c r="AE36" s="3">
        <f t="shared" si="9"/>
        <v>1</v>
      </c>
      <c r="AF36" s="3">
        <f t="shared" si="10"/>
        <v>0</v>
      </c>
      <c r="AG36" s="3">
        <f t="shared" si="11"/>
        <v>0</v>
      </c>
      <c r="AH36" s="3">
        <f t="shared" si="12"/>
        <v>1</v>
      </c>
      <c r="AI36" s="3">
        <f t="shared" si="13"/>
        <v>0</v>
      </c>
      <c r="AJ36" s="3">
        <f t="shared" si="14"/>
        <v>0</v>
      </c>
      <c r="AK36" s="3">
        <f t="shared" si="15"/>
        <v>0</v>
      </c>
      <c r="AM36" s="3">
        <f t="shared" si="16"/>
        <v>1</v>
      </c>
      <c r="AN36" s="3">
        <f t="shared" si="17"/>
        <v>1</v>
      </c>
    </row>
    <row r="37" spans="1:40" ht="15.75" thickBot="1" x14ac:dyDescent="0.3">
      <c r="A37" s="29" t="s">
        <v>60</v>
      </c>
      <c r="B37" s="6">
        <f t="shared" si="0"/>
        <v>7.5</v>
      </c>
      <c r="C37" s="7">
        <f t="shared" si="1"/>
        <v>2</v>
      </c>
      <c r="D37" s="28" t="s">
        <v>330</v>
      </c>
      <c r="E37" s="37" t="s">
        <v>331</v>
      </c>
      <c r="F37" s="4" t="s">
        <v>175</v>
      </c>
      <c r="G37" s="4" t="s">
        <v>332</v>
      </c>
      <c r="H37" s="4" t="s">
        <v>333</v>
      </c>
      <c r="I37" s="4" t="s">
        <v>334</v>
      </c>
      <c r="J37" s="4" t="s">
        <v>344</v>
      </c>
      <c r="K37" s="4" t="s">
        <v>345</v>
      </c>
      <c r="L37" s="4" t="s">
        <v>335</v>
      </c>
      <c r="M37" s="4" t="s">
        <v>336</v>
      </c>
      <c r="N37" s="4" t="s">
        <v>337</v>
      </c>
      <c r="O37" s="4" t="s">
        <v>338</v>
      </c>
      <c r="P37" s="4" t="s">
        <v>339</v>
      </c>
      <c r="Q37" s="4" t="s">
        <v>340</v>
      </c>
      <c r="R37" s="4" t="s">
        <v>341</v>
      </c>
      <c r="T37" s="4" t="s">
        <v>338</v>
      </c>
      <c r="U37" s="4" t="s">
        <v>341</v>
      </c>
      <c r="W37" s="3">
        <f t="shared" si="2"/>
        <v>1</v>
      </c>
      <c r="X37" s="36">
        <v>0.5</v>
      </c>
      <c r="Y37" s="3">
        <f t="shared" si="3"/>
        <v>0</v>
      </c>
      <c r="Z37" s="3">
        <f t="shared" si="4"/>
        <v>0</v>
      </c>
      <c r="AA37" s="3">
        <f t="shared" si="5"/>
        <v>1</v>
      </c>
      <c r="AB37" s="3">
        <f t="shared" si="6"/>
        <v>1</v>
      </c>
      <c r="AC37" s="3">
        <f t="shared" si="7"/>
        <v>0</v>
      </c>
      <c r="AD37" s="3">
        <f t="shared" si="8"/>
        <v>1</v>
      </c>
      <c r="AE37" s="3">
        <f t="shared" si="9"/>
        <v>1</v>
      </c>
      <c r="AF37" s="3">
        <f t="shared" si="10"/>
        <v>0</v>
      </c>
      <c r="AG37" s="3">
        <f t="shared" si="11"/>
        <v>0</v>
      </c>
      <c r="AH37" s="3">
        <f t="shared" si="12"/>
        <v>1</v>
      </c>
      <c r="AI37" s="3">
        <f t="shared" si="13"/>
        <v>0</v>
      </c>
      <c r="AJ37" s="3">
        <f t="shared" si="14"/>
        <v>0</v>
      </c>
      <c r="AK37" s="3">
        <f t="shared" si="15"/>
        <v>1</v>
      </c>
      <c r="AM37" s="3">
        <f t="shared" si="16"/>
        <v>1</v>
      </c>
      <c r="AN37" s="3">
        <f t="shared" si="17"/>
        <v>1</v>
      </c>
    </row>
    <row r="38" spans="1:40" x14ac:dyDescent="0.25">
      <c r="A38" s="3" t="s">
        <v>222</v>
      </c>
    </row>
    <row r="39" spans="1:40" x14ac:dyDescent="0.25">
      <c r="D39" s="4" t="s">
        <v>330</v>
      </c>
      <c r="E39" s="37" t="s">
        <v>130</v>
      </c>
      <c r="F39" s="4" t="s">
        <v>342</v>
      </c>
      <c r="G39" s="4" t="s">
        <v>236</v>
      </c>
      <c r="H39" s="4" t="s">
        <v>333</v>
      </c>
      <c r="I39" s="4" t="s">
        <v>334</v>
      </c>
      <c r="J39" s="4" t="s">
        <v>272</v>
      </c>
      <c r="K39" s="4" t="s">
        <v>345</v>
      </c>
      <c r="L39" s="4" t="s">
        <v>335</v>
      </c>
      <c r="M39" s="4" t="s">
        <v>321</v>
      </c>
      <c r="N39" s="4" t="s">
        <v>325</v>
      </c>
      <c r="O39" s="4" t="s">
        <v>338</v>
      </c>
      <c r="P39" s="4" t="s">
        <v>267</v>
      </c>
      <c r="Q39" s="4" t="s">
        <v>174</v>
      </c>
      <c r="R39" s="4" t="s">
        <v>341</v>
      </c>
    </row>
    <row r="40" spans="1:40" x14ac:dyDescent="0.25">
      <c r="A40"/>
      <c r="D40" s="3">
        <v>1</v>
      </c>
      <c r="E40" s="3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</row>
  </sheetData>
  <conditionalFormatting sqref="D3:D37">
    <cfRule type="cellIs" dxfId="169" priority="8" operator="notEqual">
      <formula>$D$39</formula>
    </cfRule>
  </conditionalFormatting>
  <conditionalFormatting sqref="F3:F37">
    <cfRule type="cellIs" dxfId="168" priority="10" operator="notEqual">
      <formula>$F$39</formula>
    </cfRule>
  </conditionalFormatting>
  <conditionalFormatting sqref="G3:G37">
    <cfRule type="cellIs" dxfId="167" priority="11" operator="notEqual">
      <formula>$G$39</formula>
    </cfRule>
  </conditionalFormatting>
  <conditionalFormatting sqref="H3:H37">
    <cfRule type="cellIs" dxfId="166" priority="12" operator="notEqual">
      <formula>$H$39</formula>
    </cfRule>
  </conditionalFormatting>
  <conditionalFormatting sqref="I3:I37">
    <cfRule type="cellIs" dxfId="165" priority="13" operator="notEqual">
      <formula>$I$39</formula>
    </cfRule>
  </conditionalFormatting>
  <conditionalFormatting sqref="J3:J37">
    <cfRule type="cellIs" dxfId="164" priority="14" operator="notEqual">
      <formula>$J$39</formula>
    </cfRule>
  </conditionalFormatting>
  <conditionalFormatting sqref="K3:K37">
    <cfRule type="cellIs" dxfId="163" priority="15" operator="notEqual">
      <formula>$K$39</formula>
    </cfRule>
  </conditionalFormatting>
  <conditionalFormatting sqref="L3:L37">
    <cfRule type="cellIs" dxfId="162" priority="16" operator="notEqual">
      <formula>$L$39</formula>
    </cfRule>
  </conditionalFormatting>
  <conditionalFormatting sqref="M3:M37">
    <cfRule type="cellIs" dxfId="161" priority="17" operator="notEqual">
      <formula>$M$39</formula>
    </cfRule>
  </conditionalFormatting>
  <conditionalFormatting sqref="N3:N37">
    <cfRule type="cellIs" dxfId="160" priority="18" operator="notEqual">
      <formula>$N$39</formula>
    </cfRule>
  </conditionalFormatting>
  <conditionalFormatting sqref="O3:O37">
    <cfRule type="cellIs" dxfId="159" priority="19" operator="notEqual">
      <formula>$O$39</formula>
    </cfRule>
  </conditionalFormatting>
  <conditionalFormatting sqref="P3:P37">
    <cfRule type="cellIs" dxfId="158" priority="20" operator="notEqual">
      <formula>$P$39</formula>
    </cfRule>
  </conditionalFormatting>
  <conditionalFormatting sqref="Q3:Q37">
    <cfRule type="cellIs" dxfId="157" priority="21" operator="notEqual">
      <formula>$Q$39</formula>
    </cfRule>
  </conditionalFormatting>
  <conditionalFormatting sqref="R3:R37">
    <cfRule type="cellIs" dxfId="156" priority="22" operator="notEqual">
      <formula>$R$39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0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9.28515625" style="3" bestFit="1" customWidth="1"/>
    <col min="5" max="5" width="11.85546875" style="3" bestFit="1" customWidth="1"/>
    <col min="6" max="6" width="7.7109375" style="3" bestFit="1" customWidth="1"/>
    <col min="7" max="7" width="8" style="3" bestFit="1" customWidth="1"/>
    <col min="8" max="8" width="7.85546875" style="3" bestFit="1" customWidth="1"/>
    <col min="9" max="9" width="9.28515625" style="3" bestFit="1" customWidth="1"/>
    <col min="10" max="10" width="8.140625" style="3" bestFit="1" customWidth="1"/>
    <col min="11" max="11" width="7.7109375" style="3" bestFit="1" customWidth="1"/>
    <col min="12" max="12" width="8.42578125" style="3" bestFit="1" customWidth="1"/>
    <col min="13" max="13" width="7.7109375" style="3" bestFit="1" customWidth="1"/>
    <col min="14" max="14" width="8" style="3" bestFit="1" customWidth="1"/>
    <col min="15" max="15" width="9" style="3" bestFit="1" customWidth="1"/>
    <col min="16" max="16" width="8" style="3" bestFit="1" customWidth="1"/>
    <col min="17" max="17" width="11.42578125" style="3" bestFit="1" customWidth="1"/>
    <col min="18" max="18" width="9.5703125" style="3" bestFit="1" customWidth="1"/>
    <col min="19" max="19" width="11.5703125" style="3" bestFit="1" customWidth="1"/>
    <col min="20" max="20" width="2.7109375" style="3" customWidth="1"/>
    <col min="21" max="22" width="11.42578125" style="3" bestFit="1" customWidth="1"/>
    <col min="23" max="23" width="2.7109375" style="3" customWidth="1"/>
    <col min="24" max="38" width="2" style="3" bestFit="1" customWidth="1"/>
    <col min="39" max="39" width="2" style="3" customWidth="1"/>
    <col min="40" max="40" width="2.7109375" style="3" customWidth="1"/>
    <col min="41" max="42" width="5.42578125" style="3" bestFit="1" customWidth="1"/>
  </cols>
  <sheetData>
    <row r="1" spans="1:42" ht="15.75" x14ac:dyDescent="0.25">
      <c r="A1" s="24" t="s">
        <v>349</v>
      </c>
      <c r="B1" s="25"/>
    </row>
    <row r="2" spans="1:42" ht="15.75" thickBot="1" x14ac:dyDescent="0.3">
      <c r="A2" s="2"/>
      <c r="B2" s="2" t="s">
        <v>0</v>
      </c>
      <c r="C2" s="2" t="s">
        <v>1</v>
      </c>
      <c r="U2" s="2" t="s">
        <v>1</v>
      </c>
    </row>
    <row r="3" spans="1:42" x14ac:dyDescent="0.25">
      <c r="A3" s="23" t="s">
        <v>63</v>
      </c>
      <c r="B3" s="26">
        <f t="shared" ref="B3:B37" si="0">SUM(X3:AM3)</f>
        <v>6</v>
      </c>
      <c r="C3" s="27">
        <f t="shared" ref="C3:C37" si="1">COUNT(AO3:AP3)</f>
        <v>1</v>
      </c>
      <c r="D3" s="28" t="s">
        <v>294</v>
      </c>
      <c r="E3" s="4" t="s">
        <v>352</v>
      </c>
      <c r="F3" s="4" t="s">
        <v>353</v>
      </c>
      <c r="G3" s="4" t="s">
        <v>175</v>
      </c>
      <c r="H3" s="4" t="s">
        <v>121</v>
      </c>
      <c r="I3" s="4" t="s">
        <v>354</v>
      </c>
      <c r="J3" s="4" t="s">
        <v>292</v>
      </c>
      <c r="K3" s="4" t="s">
        <v>272</v>
      </c>
      <c r="L3" s="4" t="s">
        <v>355</v>
      </c>
      <c r="M3" s="4" t="s">
        <v>356</v>
      </c>
      <c r="N3" s="4" t="s">
        <v>357</v>
      </c>
      <c r="O3" s="4" t="s">
        <v>358</v>
      </c>
      <c r="P3" s="4" t="s">
        <v>359</v>
      </c>
      <c r="Q3" s="4" t="s">
        <v>360</v>
      </c>
      <c r="R3" s="4" t="s">
        <v>245</v>
      </c>
      <c r="S3" s="4" t="s">
        <v>361</v>
      </c>
      <c r="U3" s="4" t="s">
        <v>357</v>
      </c>
      <c r="V3" s="39" t="s">
        <v>175</v>
      </c>
      <c r="X3" s="3">
        <f t="shared" ref="X3:X37" si="2">IF(D3=$D$39,1,0)</f>
        <v>0</v>
      </c>
      <c r="Y3" s="3">
        <f t="shared" ref="Y3:Y37" si="3">IF(E3=$E$39,1,0)</f>
        <v>0</v>
      </c>
      <c r="Z3" s="3">
        <f t="shared" ref="Z3:Z37" si="4">IF(F3=$F$39,1,0)</f>
        <v>1</v>
      </c>
      <c r="AA3" s="3">
        <f t="shared" ref="AA3:AA37" si="5">IF(G3=$G$39,1,0)</f>
        <v>0</v>
      </c>
      <c r="AB3" s="3">
        <f t="shared" ref="AB3:AB37" si="6">IF(H3=$H$39,1,0)</f>
        <v>0</v>
      </c>
      <c r="AC3" s="3">
        <f t="shared" ref="AC3:AC37" si="7">IF(I3=$I$39,1,0)</f>
        <v>0</v>
      </c>
      <c r="AD3" s="3">
        <f t="shared" ref="AD3:AD37" si="8">IF(J3=$J$39,1,0)</f>
        <v>0</v>
      </c>
      <c r="AE3" s="3">
        <f t="shared" ref="AE3:AE37" si="9">IF(K3=$K$39,1,0)</f>
        <v>1</v>
      </c>
      <c r="AF3" s="3">
        <f t="shared" ref="AF3:AF37" si="10">IF(L3=$L$39,1,0)</f>
        <v>1</v>
      </c>
      <c r="AG3" s="3">
        <f t="shared" ref="AG3:AG37" si="11">IF(M3=$M$39,1,0)</f>
        <v>0</v>
      </c>
      <c r="AH3" s="3">
        <f t="shared" ref="AH3:AH37" si="12">IF(N3=$N$39,1,0)</f>
        <v>1</v>
      </c>
      <c r="AI3" s="3">
        <f t="shared" ref="AI3:AI37" si="13">IF(O3=$O$39,1,0)</f>
        <v>0</v>
      </c>
      <c r="AJ3" s="3">
        <f t="shared" ref="AJ3:AJ37" si="14">IF(P3=$P$39,1,0)</f>
        <v>1</v>
      </c>
      <c r="AK3" s="3">
        <f t="shared" ref="AK3:AK37" si="15">IF(Q3=$Q$39,1,0)</f>
        <v>0</v>
      </c>
      <c r="AL3" s="3">
        <f t="shared" ref="AL3:AL37" si="16">IF(R3=$R$39,1,0)</f>
        <v>0</v>
      </c>
      <c r="AM3" s="3">
        <f t="shared" ref="AM3:AM37" si="17">IF(S3=$S$39,1,0)</f>
        <v>1</v>
      </c>
      <c r="AO3" s="3">
        <f t="shared" ref="AO3:AO37" si="18">HLOOKUP(U3,$D$39:$S$40,2,FALSE)</f>
        <v>1</v>
      </c>
      <c r="AP3" s="3" t="e">
        <f t="shared" ref="AP3:AP37" si="19">HLOOKUP(V3,$D$39:$S$40,2,FALSE)</f>
        <v>#N/A</v>
      </c>
    </row>
    <row r="4" spans="1:42" x14ac:dyDescent="0.25">
      <c r="A4" s="8" t="s">
        <v>64</v>
      </c>
      <c r="B4" s="4">
        <f t="shared" si="0"/>
        <v>8</v>
      </c>
      <c r="C4" s="5">
        <f t="shared" si="1"/>
        <v>2</v>
      </c>
      <c r="D4" s="28" t="s">
        <v>294</v>
      </c>
      <c r="E4" s="4" t="s">
        <v>352</v>
      </c>
      <c r="F4" s="4" t="s">
        <v>362</v>
      </c>
      <c r="G4" s="4" t="s">
        <v>363</v>
      </c>
      <c r="H4" s="4" t="s">
        <v>364</v>
      </c>
      <c r="I4" s="4" t="s">
        <v>354</v>
      </c>
      <c r="J4" s="4" t="s">
        <v>292</v>
      </c>
      <c r="K4" s="4" t="s">
        <v>365</v>
      </c>
      <c r="L4" s="4" t="s">
        <v>355</v>
      </c>
      <c r="M4" s="4" t="s">
        <v>366</v>
      </c>
      <c r="N4" s="4" t="s">
        <v>357</v>
      </c>
      <c r="O4" s="4" t="s">
        <v>367</v>
      </c>
      <c r="P4" s="4" t="s">
        <v>359</v>
      </c>
      <c r="Q4" s="4" t="s">
        <v>360</v>
      </c>
      <c r="R4" s="4" t="s">
        <v>344</v>
      </c>
      <c r="S4" s="4" t="s">
        <v>368</v>
      </c>
      <c r="U4" s="4" t="s">
        <v>367</v>
      </c>
      <c r="V4" s="4" t="s">
        <v>344</v>
      </c>
      <c r="X4" s="3">
        <f t="shared" si="2"/>
        <v>0</v>
      </c>
      <c r="Y4" s="3">
        <f t="shared" si="3"/>
        <v>0</v>
      </c>
      <c r="Z4" s="3">
        <f t="shared" si="4"/>
        <v>0</v>
      </c>
      <c r="AA4" s="3">
        <f t="shared" si="5"/>
        <v>1</v>
      </c>
      <c r="AB4" s="3">
        <f t="shared" si="6"/>
        <v>1</v>
      </c>
      <c r="AC4" s="3">
        <f t="shared" si="7"/>
        <v>0</v>
      </c>
      <c r="AD4" s="3">
        <f t="shared" si="8"/>
        <v>0</v>
      </c>
      <c r="AE4" s="3">
        <f t="shared" si="9"/>
        <v>0</v>
      </c>
      <c r="AF4" s="3">
        <f t="shared" si="10"/>
        <v>1</v>
      </c>
      <c r="AG4" s="3">
        <f t="shared" si="11"/>
        <v>1</v>
      </c>
      <c r="AH4" s="3">
        <f t="shared" si="12"/>
        <v>1</v>
      </c>
      <c r="AI4" s="3">
        <f t="shared" si="13"/>
        <v>1</v>
      </c>
      <c r="AJ4" s="3">
        <f t="shared" si="14"/>
        <v>1</v>
      </c>
      <c r="AK4" s="3">
        <f t="shared" si="15"/>
        <v>0</v>
      </c>
      <c r="AL4" s="3">
        <f t="shared" si="16"/>
        <v>1</v>
      </c>
      <c r="AM4" s="3">
        <f t="shared" si="17"/>
        <v>0</v>
      </c>
      <c r="AO4" s="3">
        <f t="shared" si="18"/>
        <v>1</v>
      </c>
      <c r="AP4" s="3">
        <f t="shared" si="19"/>
        <v>1</v>
      </c>
    </row>
    <row r="5" spans="1:42" x14ac:dyDescent="0.25">
      <c r="A5" s="8" t="s">
        <v>65</v>
      </c>
      <c r="B5" s="4">
        <f t="shared" si="0"/>
        <v>11</v>
      </c>
      <c r="C5" s="5">
        <f t="shared" si="1"/>
        <v>2</v>
      </c>
      <c r="D5" s="28" t="s">
        <v>369</v>
      </c>
      <c r="E5" s="4" t="s">
        <v>352</v>
      </c>
      <c r="F5" s="4" t="s">
        <v>362</v>
      </c>
      <c r="G5" s="4" t="s">
        <v>363</v>
      </c>
      <c r="H5" s="4" t="s">
        <v>364</v>
      </c>
      <c r="I5" s="4" t="s">
        <v>354</v>
      </c>
      <c r="J5" s="4" t="s">
        <v>239</v>
      </c>
      <c r="K5" s="4" t="s">
        <v>365</v>
      </c>
      <c r="L5" s="4" t="s">
        <v>355</v>
      </c>
      <c r="M5" s="4" t="s">
        <v>366</v>
      </c>
      <c r="N5" s="4" t="s">
        <v>357</v>
      </c>
      <c r="O5" s="4" t="s">
        <v>367</v>
      </c>
      <c r="P5" s="4" t="s">
        <v>359</v>
      </c>
      <c r="Q5" s="4" t="s">
        <v>178</v>
      </c>
      <c r="R5" s="4" t="s">
        <v>344</v>
      </c>
      <c r="S5" s="4" t="s">
        <v>368</v>
      </c>
      <c r="U5" s="4" t="s">
        <v>369</v>
      </c>
      <c r="V5" s="4" t="s">
        <v>355</v>
      </c>
      <c r="X5" s="3">
        <f t="shared" si="2"/>
        <v>1</v>
      </c>
      <c r="Y5" s="3">
        <f t="shared" si="3"/>
        <v>0</v>
      </c>
      <c r="Z5" s="3">
        <f t="shared" si="4"/>
        <v>0</v>
      </c>
      <c r="AA5" s="3">
        <f t="shared" si="5"/>
        <v>1</v>
      </c>
      <c r="AB5" s="3">
        <f t="shared" si="6"/>
        <v>1</v>
      </c>
      <c r="AC5" s="3">
        <f t="shared" si="7"/>
        <v>0</v>
      </c>
      <c r="AD5" s="3">
        <f t="shared" si="8"/>
        <v>1</v>
      </c>
      <c r="AE5" s="3">
        <f t="shared" si="9"/>
        <v>0</v>
      </c>
      <c r="AF5" s="3">
        <f t="shared" si="10"/>
        <v>1</v>
      </c>
      <c r="AG5" s="3">
        <f t="shared" si="11"/>
        <v>1</v>
      </c>
      <c r="AH5" s="3">
        <f t="shared" si="12"/>
        <v>1</v>
      </c>
      <c r="AI5" s="3">
        <f t="shared" si="13"/>
        <v>1</v>
      </c>
      <c r="AJ5" s="3">
        <f t="shared" si="14"/>
        <v>1</v>
      </c>
      <c r="AK5" s="3">
        <f t="shared" si="15"/>
        <v>1</v>
      </c>
      <c r="AL5" s="3">
        <f t="shared" si="16"/>
        <v>1</v>
      </c>
      <c r="AM5" s="3">
        <f t="shared" si="17"/>
        <v>0</v>
      </c>
      <c r="AO5" s="3">
        <f t="shared" si="18"/>
        <v>1</v>
      </c>
      <c r="AP5" s="3">
        <f t="shared" si="19"/>
        <v>1</v>
      </c>
    </row>
    <row r="6" spans="1:42" x14ac:dyDescent="0.25">
      <c r="A6" s="8" t="s">
        <v>66</v>
      </c>
      <c r="B6" s="4">
        <f t="shared" si="0"/>
        <v>11</v>
      </c>
      <c r="C6" s="5">
        <f t="shared" si="1"/>
        <v>1</v>
      </c>
      <c r="D6" s="28" t="s">
        <v>369</v>
      </c>
      <c r="E6" s="4" t="s">
        <v>352</v>
      </c>
      <c r="F6" s="4" t="s">
        <v>362</v>
      </c>
      <c r="G6" s="4" t="s">
        <v>363</v>
      </c>
      <c r="H6" s="4" t="s">
        <v>364</v>
      </c>
      <c r="I6" s="4" t="s">
        <v>354</v>
      </c>
      <c r="J6" s="4" t="s">
        <v>239</v>
      </c>
      <c r="K6" s="4" t="s">
        <v>272</v>
      </c>
      <c r="L6" s="4" t="s">
        <v>355</v>
      </c>
      <c r="M6" s="4" t="s">
        <v>366</v>
      </c>
      <c r="N6" s="4" t="s">
        <v>357</v>
      </c>
      <c r="O6" s="4" t="s">
        <v>358</v>
      </c>
      <c r="P6" s="4" t="s">
        <v>359</v>
      </c>
      <c r="Q6" s="4" t="s">
        <v>178</v>
      </c>
      <c r="R6" s="4" t="s">
        <v>344</v>
      </c>
      <c r="S6" s="4" t="s">
        <v>368</v>
      </c>
      <c r="U6" s="4" t="s">
        <v>239</v>
      </c>
      <c r="V6" s="39" t="s">
        <v>354</v>
      </c>
      <c r="X6" s="3">
        <f t="shared" si="2"/>
        <v>1</v>
      </c>
      <c r="Y6" s="3">
        <f t="shared" si="3"/>
        <v>0</v>
      </c>
      <c r="Z6" s="3">
        <f t="shared" si="4"/>
        <v>0</v>
      </c>
      <c r="AA6" s="3">
        <f t="shared" si="5"/>
        <v>1</v>
      </c>
      <c r="AB6" s="3">
        <f t="shared" si="6"/>
        <v>1</v>
      </c>
      <c r="AC6" s="3">
        <f t="shared" si="7"/>
        <v>0</v>
      </c>
      <c r="AD6" s="3">
        <f t="shared" si="8"/>
        <v>1</v>
      </c>
      <c r="AE6" s="3">
        <f t="shared" si="9"/>
        <v>1</v>
      </c>
      <c r="AF6" s="3">
        <f t="shared" si="10"/>
        <v>1</v>
      </c>
      <c r="AG6" s="3">
        <f t="shared" si="11"/>
        <v>1</v>
      </c>
      <c r="AH6" s="3">
        <f t="shared" si="12"/>
        <v>1</v>
      </c>
      <c r="AI6" s="3">
        <f t="shared" si="13"/>
        <v>0</v>
      </c>
      <c r="AJ6" s="3">
        <f t="shared" si="14"/>
        <v>1</v>
      </c>
      <c r="AK6" s="3">
        <f t="shared" si="15"/>
        <v>1</v>
      </c>
      <c r="AL6" s="3">
        <f t="shared" si="16"/>
        <v>1</v>
      </c>
      <c r="AM6" s="3">
        <f t="shared" si="17"/>
        <v>0</v>
      </c>
      <c r="AO6" s="3">
        <f t="shared" si="18"/>
        <v>1</v>
      </c>
      <c r="AP6" s="3" t="e">
        <f t="shared" si="19"/>
        <v>#N/A</v>
      </c>
    </row>
    <row r="7" spans="1:42" x14ac:dyDescent="0.25">
      <c r="A7" s="8" t="s">
        <v>221</v>
      </c>
      <c r="B7" s="4">
        <f t="shared" si="0"/>
        <v>9</v>
      </c>
      <c r="C7" s="5">
        <f t="shared" si="1"/>
        <v>2</v>
      </c>
      <c r="D7" s="28" t="s">
        <v>369</v>
      </c>
      <c r="E7" s="4" t="s">
        <v>352</v>
      </c>
      <c r="F7" s="4" t="s">
        <v>362</v>
      </c>
      <c r="G7" s="4" t="s">
        <v>363</v>
      </c>
      <c r="H7" s="4" t="s">
        <v>364</v>
      </c>
      <c r="I7" s="4" t="s">
        <v>354</v>
      </c>
      <c r="J7" s="4" t="s">
        <v>239</v>
      </c>
      <c r="K7" s="4" t="s">
        <v>272</v>
      </c>
      <c r="L7" s="4" t="s">
        <v>355</v>
      </c>
      <c r="M7" s="4" t="s">
        <v>366</v>
      </c>
      <c r="N7" s="4" t="s">
        <v>290</v>
      </c>
      <c r="O7" s="4" t="s">
        <v>358</v>
      </c>
      <c r="P7" s="4" t="s">
        <v>359</v>
      </c>
      <c r="Q7" s="4" t="s">
        <v>178</v>
      </c>
      <c r="R7" s="4" t="s">
        <v>245</v>
      </c>
      <c r="S7" s="4" t="s">
        <v>368</v>
      </c>
      <c r="U7" s="4" t="s">
        <v>369</v>
      </c>
      <c r="V7" s="4" t="s">
        <v>272</v>
      </c>
      <c r="X7" s="3">
        <f t="shared" si="2"/>
        <v>1</v>
      </c>
      <c r="Y7" s="3">
        <f t="shared" si="3"/>
        <v>0</v>
      </c>
      <c r="Z7" s="3">
        <f t="shared" si="4"/>
        <v>0</v>
      </c>
      <c r="AA7" s="3">
        <f t="shared" si="5"/>
        <v>1</v>
      </c>
      <c r="AB7" s="3">
        <f t="shared" si="6"/>
        <v>1</v>
      </c>
      <c r="AC7" s="3">
        <f t="shared" si="7"/>
        <v>0</v>
      </c>
      <c r="AD7" s="3">
        <f t="shared" si="8"/>
        <v>1</v>
      </c>
      <c r="AE7" s="3">
        <f t="shared" si="9"/>
        <v>1</v>
      </c>
      <c r="AF7" s="3">
        <f t="shared" si="10"/>
        <v>1</v>
      </c>
      <c r="AG7" s="3">
        <f t="shared" si="11"/>
        <v>1</v>
      </c>
      <c r="AH7" s="3">
        <f t="shared" si="12"/>
        <v>0</v>
      </c>
      <c r="AI7" s="3">
        <f t="shared" si="13"/>
        <v>0</v>
      </c>
      <c r="AJ7" s="3">
        <f t="shared" si="14"/>
        <v>1</v>
      </c>
      <c r="AK7" s="3">
        <f t="shared" si="15"/>
        <v>1</v>
      </c>
      <c r="AL7" s="3">
        <f t="shared" si="16"/>
        <v>0</v>
      </c>
      <c r="AM7" s="3">
        <f t="shared" si="17"/>
        <v>0</v>
      </c>
      <c r="AO7" s="3">
        <f t="shared" si="18"/>
        <v>1</v>
      </c>
      <c r="AP7" s="3">
        <f t="shared" si="19"/>
        <v>1</v>
      </c>
    </row>
    <row r="8" spans="1:42" x14ac:dyDescent="0.25">
      <c r="A8" s="8" t="s">
        <v>67</v>
      </c>
      <c r="B8" s="4">
        <f t="shared" si="0"/>
        <v>14</v>
      </c>
      <c r="C8" s="5">
        <f t="shared" si="1"/>
        <v>2</v>
      </c>
      <c r="D8" s="28" t="s">
        <v>369</v>
      </c>
      <c r="E8" s="4" t="s">
        <v>370</v>
      </c>
      <c r="F8" s="4" t="s">
        <v>362</v>
      </c>
      <c r="G8" s="4" t="s">
        <v>363</v>
      </c>
      <c r="H8" s="4" t="s">
        <v>364</v>
      </c>
      <c r="I8" s="4" t="s">
        <v>371</v>
      </c>
      <c r="J8" s="4" t="s">
        <v>239</v>
      </c>
      <c r="K8" s="4" t="s">
        <v>272</v>
      </c>
      <c r="L8" s="4" t="s">
        <v>355</v>
      </c>
      <c r="M8" s="4" t="s">
        <v>366</v>
      </c>
      <c r="N8" s="4" t="s">
        <v>357</v>
      </c>
      <c r="O8" s="4" t="s">
        <v>367</v>
      </c>
      <c r="P8" s="4" t="s">
        <v>359</v>
      </c>
      <c r="Q8" s="4" t="s">
        <v>178</v>
      </c>
      <c r="R8" s="4" t="s">
        <v>344</v>
      </c>
      <c r="S8" s="4" t="s">
        <v>368</v>
      </c>
      <c r="U8" s="4" t="s">
        <v>367</v>
      </c>
      <c r="V8" s="4" t="s">
        <v>359</v>
      </c>
      <c r="X8" s="3">
        <f t="shared" si="2"/>
        <v>1</v>
      </c>
      <c r="Y8" s="3">
        <f t="shared" si="3"/>
        <v>1</v>
      </c>
      <c r="Z8" s="3">
        <f t="shared" si="4"/>
        <v>0</v>
      </c>
      <c r="AA8" s="3">
        <f t="shared" si="5"/>
        <v>1</v>
      </c>
      <c r="AB8" s="3">
        <f t="shared" si="6"/>
        <v>1</v>
      </c>
      <c r="AC8" s="3">
        <f t="shared" si="7"/>
        <v>1</v>
      </c>
      <c r="AD8" s="3">
        <f t="shared" si="8"/>
        <v>1</v>
      </c>
      <c r="AE8" s="3">
        <f t="shared" si="9"/>
        <v>1</v>
      </c>
      <c r="AF8" s="3">
        <f t="shared" si="10"/>
        <v>1</v>
      </c>
      <c r="AG8" s="3">
        <f t="shared" si="11"/>
        <v>1</v>
      </c>
      <c r="AH8" s="3">
        <f t="shared" si="12"/>
        <v>1</v>
      </c>
      <c r="AI8" s="3">
        <f t="shared" si="13"/>
        <v>1</v>
      </c>
      <c r="AJ8" s="3">
        <f t="shared" si="14"/>
        <v>1</v>
      </c>
      <c r="AK8" s="3">
        <f t="shared" si="15"/>
        <v>1</v>
      </c>
      <c r="AL8" s="3">
        <f t="shared" si="16"/>
        <v>1</v>
      </c>
      <c r="AM8" s="3">
        <f t="shared" si="17"/>
        <v>0</v>
      </c>
      <c r="AO8" s="3">
        <f t="shared" si="18"/>
        <v>1</v>
      </c>
      <c r="AP8" s="3">
        <f t="shared" si="19"/>
        <v>1</v>
      </c>
    </row>
    <row r="9" spans="1:42" x14ac:dyDescent="0.25">
      <c r="A9" s="8" t="s">
        <v>68</v>
      </c>
      <c r="B9" s="4">
        <f t="shared" si="0"/>
        <v>10</v>
      </c>
      <c r="C9" s="5">
        <f t="shared" si="1"/>
        <v>2</v>
      </c>
      <c r="D9" s="28" t="s">
        <v>369</v>
      </c>
      <c r="E9" s="4" t="s">
        <v>352</v>
      </c>
      <c r="F9" s="4" t="s">
        <v>362</v>
      </c>
      <c r="G9" s="4" t="s">
        <v>363</v>
      </c>
      <c r="H9" s="4" t="s">
        <v>364</v>
      </c>
      <c r="I9" s="4" t="s">
        <v>354</v>
      </c>
      <c r="J9" s="4" t="s">
        <v>239</v>
      </c>
      <c r="K9" s="4" t="s">
        <v>365</v>
      </c>
      <c r="L9" s="4" t="s">
        <v>355</v>
      </c>
      <c r="M9" s="4" t="s">
        <v>366</v>
      </c>
      <c r="N9" s="4" t="s">
        <v>357</v>
      </c>
      <c r="O9" s="4" t="s">
        <v>367</v>
      </c>
      <c r="P9" s="4" t="s">
        <v>359</v>
      </c>
      <c r="Q9" s="4" t="s">
        <v>360</v>
      </c>
      <c r="R9" s="4" t="s">
        <v>344</v>
      </c>
      <c r="S9" s="4" t="s">
        <v>368</v>
      </c>
      <c r="U9" s="4" t="s">
        <v>369</v>
      </c>
      <c r="V9" s="4" t="s">
        <v>367</v>
      </c>
      <c r="X9" s="3">
        <f t="shared" si="2"/>
        <v>1</v>
      </c>
      <c r="Y9" s="3">
        <f t="shared" si="3"/>
        <v>0</v>
      </c>
      <c r="Z9" s="3">
        <f t="shared" si="4"/>
        <v>0</v>
      </c>
      <c r="AA9" s="3">
        <f t="shared" si="5"/>
        <v>1</v>
      </c>
      <c r="AB9" s="3">
        <f t="shared" si="6"/>
        <v>1</v>
      </c>
      <c r="AC9" s="3">
        <f t="shared" si="7"/>
        <v>0</v>
      </c>
      <c r="AD9" s="3">
        <f t="shared" si="8"/>
        <v>1</v>
      </c>
      <c r="AE9" s="3">
        <f t="shared" si="9"/>
        <v>0</v>
      </c>
      <c r="AF9" s="3">
        <f t="shared" si="10"/>
        <v>1</v>
      </c>
      <c r="AG9" s="3">
        <f t="shared" si="11"/>
        <v>1</v>
      </c>
      <c r="AH9" s="3">
        <f t="shared" si="12"/>
        <v>1</v>
      </c>
      <c r="AI9" s="3">
        <f t="shared" si="13"/>
        <v>1</v>
      </c>
      <c r="AJ9" s="3">
        <f t="shared" si="14"/>
        <v>1</v>
      </c>
      <c r="AK9" s="3">
        <f t="shared" si="15"/>
        <v>0</v>
      </c>
      <c r="AL9" s="3">
        <f t="shared" si="16"/>
        <v>1</v>
      </c>
      <c r="AM9" s="3">
        <f t="shared" si="17"/>
        <v>0</v>
      </c>
      <c r="AO9" s="3">
        <f t="shared" si="18"/>
        <v>1</v>
      </c>
      <c r="AP9" s="3">
        <f t="shared" si="19"/>
        <v>1</v>
      </c>
    </row>
    <row r="10" spans="1:42" x14ac:dyDescent="0.25">
      <c r="A10" s="8" t="s">
        <v>69</v>
      </c>
      <c r="B10" s="4">
        <f t="shared" si="0"/>
        <v>13</v>
      </c>
      <c r="C10" s="5">
        <f t="shared" si="1"/>
        <v>1</v>
      </c>
      <c r="D10" s="28" t="s">
        <v>369</v>
      </c>
      <c r="E10" s="4" t="s">
        <v>370</v>
      </c>
      <c r="F10" s="4" t="s">
        <v>362</v>
      </c>
      <c r="G10" s="4" t="s">
        <v>363</v>
      </c>
      <c r="H10" s="4" t="s">
        <v>364</v>
      </c>
      <c r="I10" s="4" t="s">
        <v>371</v>
      </c>
      <c r="J10" s="4" t="s">
        <v>239</v>
      </c>
      <c r="K10" s="4" t="s">
        <v>365</v>
      </c>
      <c r="L10" s="4" t="s">
        <v>355</v>
      </c>
      <c r="M10" s="4" t="s">
        <v>366</v>
      </c>
      <c r="N10" s="4" t="s">
        <v>357</v>
      </c>
      <c r="O10" s="4" t="s">
        <v>367</v>
      </c>
      <c r="P10" s="4" t="s">
        <v>359</v>
      </c>
      <c r="Q10" s="4" t="s">
        <v>360</v>
      </c>
      <c r="R10" s="4" t="s">
        <v>344</v>
      </c>
      <c r="S10" s="4" t="s">
        <v>361</v>
      </c>
      <c r="U10" s="39" t="s">
        <v>360</v>
      </c>
      <c r="V10" s="4" t="s">
        <v>367</v>
      </c>
      <c r="X10" s="3">
        <f t="shared" si="2"/>
        <v>1</v>
      </c>
      <c r="Y10" s="3">
        <f t="shared" si="3"/>
        <v>1</v>
      </c>
      <c r="Z10" s="3">
        <f t="shared" si="4"/>
        <v>0</v>
      </c>
      <c r="AA10" s="3">
        <f t="shared" si="5"/>
        <v>1</v>
      </c>
      <c r="AB10" s="3">
        <f t="shared" si="6"/>
        <v>1</v>
      </c>
      <c r="AC10" s="3">
        <f t="shared" si="7"/>
        <v>1</v>
      </c>
      <c r="AD10" s="3">
        <f t="shared" si="8"/>
        <v>1</v>
      </c>
      <c r="AE10" s="3">
        <f t="shared" si="9"/>
        <v>0</v>
      </c>
      <c r="AF10" s="3">
        <f t="shared" si="10"/>
        <v>1</v>
      </c>
      <c r="AG10" s="3">
        <f t="shared" si="11"/>
        <v>1</v>
      </c>
      <c r="AH10" s="3">
        <f t="shared" si="12"/>
        <v>1</v>
      </c>
      <c r="AI10" s="3">
        <f t="shared" si="13"/>
        <v>1</v>
      </c>
      <c r="AJ10" s="3">
        <f t="shared" si="14"/>
        <v>1</v>
      </c>
      <c r="AK10" s="3">
        <f t="shared" si="15"/>
        <v>0</v>
      </c>
      <c r="AL10" s="3">
        <f t="shared" si="16"/>
        <v>1</v>
      </c>
      <c r="AM10" s="3">
        <f t="shared" si="17"/>
        <v>1</v>
      </c>
      <c r="AO10" s="3" t="e">
        <f t="shared" si="18"/>
        <v>#N/A</v>
      </c>
      <c r="AP10" s="3">
        <f t="shared" si="19"/>
        <v>1</v>
      </c>
    </row>
    <row r="11" spans="1:42" x14ac:dyDescent="0.25">
      <c r="A11" s="8" t="s">
        <v>70</v>
      </c>
      <c r="B11" s="4">
        <f t="shared" si="0"/>
        <v>8</v>
      </c>
      <c r="C11" s="5">
        <f t="shared" si="1"/>
        <v>0</v>
      </c>
      <c r="D11" s="28" t="s">
        <v>369</v>
      </c>
      <c r="E11" s="4" t="s">
        <v>352</v>
      </c>
      <c r="F11" s="4" t="s">
        <v>353</v>
      </c>
      <c r="G11" s="4" t="s">
        <v>175</v>
      </c>
      <c r="H11" s="4" t="s">
        <v>364</v>
      </c>
      <c r="I11" s="4" t="s">
        <v>354</v>
      </c>
      <c r="J11" s="4" t="s">
        <v>292</v>
      </c>
      <c r="K11" s="4" t="s">
        <v>272</v>
      </c>
      <c r="L11" s="4" t="s">
        <v>355</v>
      </c>
      <c r="M11" s="4" t="s">
        <v>366</v>
      </c>
      <c r="N11" s="4" t="s">
        <v>290</v>
      </c>
      <c r="O11" s="4" t="s">
        <v>358</v>
      </c>
      <c r="P11" s="4" t="s">
        <v>372</v>
      </c>
      <c r="Q11" s="4" t="s">
        <v>360</v>
      </c>
      <c r="R11" s="4" t="s">
        <v>344</v>
      </c>
      <c r="S11" s="4" t="s">
        <v>361</v>
      </c>
      <c r="U11" s="39" t="s">
        <v>354</v>
      </c>
      <c r="V11" s="39" t="s">
        <v>360</v>
      </c>
      <c r="X11" s="3">
        <f t="shared" si="2"/>
        <v>1</v>
      </c>
      <c r="Y11" s="3">
        <f t="shared" si="3"/>
        <v>0</v>
      </c>
      <c r="Z11" s="3">
        <f t="shared" si="4"/>
        <v>1</v>
      </c>
      <c r="AA11" s="3">
        <f t="shared" si="5"/>
        <v>0</v>
      </c>
      <c r="AB11" s="3">
        <f t="shared" si="6"/>
        <v>1</v>
      </c>
      <c r="AC11" s="3">
        <f t="shared" si="7"/>
        <v>0</v>
      </c>
      <c r="AD11" s="3">
        <f t="shared" si="8"/>
        <v>0</v>
      </c>
      <c r="AE11" s="3">
        <f t="shared" si="9"/>
        <v>1</v>
      </c>
      <c r="AF11" s="3">
        <f t="shared" si="10"/>
        <v>1</v>
      </c>
      <c r="AG11" s="3">
        <f t="shared" si="11"/>
        <v>1</v>
      </c>
      <c r="AH11" s="3">
        <f t="shared" si="12"/>
        <v>0</v>
      </c>
      <c r="AI11" s="3">
        <f t="shared" si="13"/>
        <v>0</v>
      </c>
      <c r="AJ11" s="3">
        <f t="shared" si="14"/>
        <v>0</v>
      </c>
      <c r="AK11" s="3">
        <f t="shared" si="15"/>
        <v>0</v>
      </c>
      <c r="AL11" s="3">
        <f t="shared" si="16"/>
        <v>1</v>
      </c>
      <c r="AM11" s="3">
        <f t="shared" si="17"/>
        <v>1</v>
      </c>
      <c r="AO11" s="3" t="e">
        <f t="shared" si="18"/>
        <v>#N/A</v>
      </c>
      <c r="AP11" s="3" t="e">
        <f t="shared" si="19"/>
        <v>#N/A</v>
      </c>
    </row>
    <row r="12" spans="1:42" x14ac:dyDescent="0.25">
      <c r="A12" s="8" t="s">
        <v>71</v>
      </c>
      <c r="B12" s="4">
        <f t="shared" si="0"/>
        <v>7</v>
      </c>
      <c r="C12" s="5">
        <f t="shared" si="1"/>
        <v>0</v>
      </c>
      <c r="D12" s="28" t="s">
        <v>294</v>
      </c>
      <c r="E12" s="4" t="s">
        <v>352</v>
      </c>
      <c r="F12" s="4" t="s">
        <v>362</v>
      </c>
      <c r="G12" s="4" t="s">
        <v>363</v>
      </c>
      <c r="H12" s="4" t="s">
        <v>121</v>
      </c>
      <c r="I12" s="4" t="s">
        <v>354</v>
      </c>
      <c r="J12" s="4" t="s">
        <v>292</v>
      </c>
      <c r="K12" s="4" t="s">
        <v>272</v>
      </c>
      <c r="L12" s="4" t="s">
        <v>355</v>
      </c>
      <c r="M12" s="4" t="s">
        <v>366</v>
      </c>
      <c r="N12" s="4" t="s">
        <v>290</v>
      </c>
      <c r="O12" s="4" t="s">
        <v>367</v>
      </c>
      <c r="P12" s="4" t="s">
        <v>359</v>
      </c>
      <c r="Q12" s="4" t="s">
        <v>360</v>
      </c>
      <c r="R12" s="4" t="s">
        <v>245</v>
      </c>
      <c r="S12" s="4" t="s">
        <v>361</v>
      </c>
      <c r="U12" s="39" t="s">
        <v>294</v>
      </c>
      <c r="V12" s="39" t="s">
        <v>245</v>
      </c>
      <c r="X12" s="3">
        <f t="shared" si="2"/>
        <v>0</v>
      </c>
      <c r="Y12" s="3">
        <f t="shared" si="3"/>
        <v>0</v>
      </c>
      <c r="Z12" s="3">
        <f t="shared" si="4"/>
        <v>0</v>
      </c>
      <c r="AA12" s="3">
        <f t="shared" si="5"/>
        <v>1</v>
      </c>
      <c r="AB12" s="3">
        <f t="shared" si="6"/>
        <v>0</v>
      </c>
      <c r="AC12" s="3">
        <f t="shared" si="7"/>
        <v>0</v>
      </c>
      <c r="AD12" s="3">
        <f t="shared" si="8"/>
        <v>0</v>
      </c>
      <c r="AE12" s="3">
        <f t="shared" si="9"/>
        <v>1</v>
      </c>
      <c r="AF12" s="3">
        <f t="shared" si="10"/>
        <v>1</v>
      </c>
      <c r="AG12" s="3">
        <f t="shared" si="11"/>
        <v>1</v>
      </c>
      <c r="AH12" s="3">
        <f t="shared" si="12"/>
        <v>0</v>
      </c>
      <c r="AI12" s="3">
        <f t="shared" si="13"/>
        <v>1</v>
      </c>
      <c r="AJ12" s="3">
        <f t="shared" si="14"/>
        <v>1</v>
      </c>
      <c r="AK12" s="3">
        <f t="shared" si="15"/>
        <v>0</v>
      </c>
      <c r="AL12" s="3">
        <f t="shared" si="16"/>
        <v>0</v>
      </c>
      <c r="AM12" s="3">
        <f t="shared" si="17"/>
        <v>1</v>
      </c>
      <c r="AO12" s="3" t="e">
        <f t="shared" si="18"/>
        <v>#N/A</v>
      </c>
      <c r="AP12" s="3" t="e">
        <f t="shared" si="19"/>
        <v>#N/A</v>
      </c>
    </row>
    <row r="13" spans="1:42" x14ac:dyDescent="0.25">
      <c r="A13" s="8" t="s">
        <v>72</v>
      </c>
      <c r="B13" s="4">
        <f t="shared" si="0"/>
        <v>11</v>
      </c>
      <c r="C13" s="5">
        <f t="shared" si="1"/>
        <v>2</v>
      </c>
      <c r="D13" s="28" t="s">
        <v>369</v>
      </c>
      <c r="E13" s="4" t="s">
        <v>352</v>
      </c>
      <c r="F13" s="4" t="s">
        <v>362</v>
      </c>
      <c r="G13" s="4" t="s">
        <v>363</v>
      </c>
      <c r="H13" s="4" t="s">
        <v>364</v>
      </c>
      <c r="I13" s="4" t="s">
        <v>354</v>
      </c>
      <c r="J13" s="4" t="s">
        <v>239</v>
      </c>
      <c r="K13" s="4" t="s">
        <v>272</v>
      </c>
      <c r="L13" s="4" t="s">
        <v>355</v>
      </c>
      <c r="M13" s="4" t="s">
        <v>366</v>
      </c>
      <c r="N13" s="4" t="s">
        <v>357</v>
      </c>
      <c r="O13" s="4" t="s">
        <v>367</v>
      </c>
      <c r="P13" s="4" t="s">
        <v>359</v>
      </c>
      <c r="Q13" s="4" t="s">
        <v>360</v>
      </c>
      <c r="R13" s="4" t="s">
        <v>344</v>
      </c>
      <c r="S13" s="4" t="s">
        <v>368</v>
      </c>
      <c r="U13" s="4" t="s">
        <v>364</v>
      </c>
      <c r="V13" s="4" t="s">
        <v>272</v>
      </c>
      <c r="X13" s="3">
        <f t="shared" si="2"/>
        <v>1</v>
      </c>
      <c r="Y13" s="3">
        <f t="shared" si="3"/>
        <v>0</v>
      </c>
      <c r="Z13" s="3">
        <f t="shared" si="4"/>
        <v>0</v>
      </c>
      <c r="AA13" s="3">
        <f t="shared" si="5"/>
        <v>1</v>
      </c>
      <c r="AB13" s="3">
        <f t="shared" si="6"/>
        <v>1</v>
      </c>
      <c r="AC13" s="3">
        <f t="shared" si="7"/>
        <v>0</v>
      </c>
      <c r="AD13" s="3">
        <f t="shared" si="8"/>
        <v>1</v>
      </c>
      <c r="AE13" s="3">
        <f t="shared" si="9"/>
        <v>1</v>
      </c>
      <c r="AF13" s="3">
        <f t="shared" si="10"/>
        <v>1</v>
      </c>
      <c r="AG13" s="3">
        <f t="shared" si="11"/>
        <v>1</v>
      </c>
      <c r="AH13" s="3">
        <f t="shared" si="12"/>
        <v>1</v>
      </c>
      <c r="AI13" s="3">
        <f t="shared" si="13"/>
        <v>1</v>
      </c>
      <c r="AJ13" s="3">
        <f t="shared" si="14"/>
        <v>1</v>
      </c>
      <c r="AK13" s="3">
        <f t="shared" si="15"/>
        <v>0</v>
      </c>
      <c r="AL13" s="3">
        <f t="shared" si="16"/>
        <v>1</v>
      </c>
      <c r="AM13" s="3">
        <f t="shared" si="17"/>
        <v>0</v>
      </c>
      <c r="AO13" s="3">
        <f t="shared" si="18"/>
        <v>1</v>
      </c>
      <c r="AP13" s="3">
        <f t="shared" si="19"/>
        <v>1</v>
      </c>
    </row>
    <row r="14" spans="1:42" x14ac:dyDescent="0.25">
      <c r="A14" s="8" t="s">
        <v>73</v>
      </c>
      <c r="B14" s="4">
        <f t="shared" si="0"/>
        <v>8</v>
      </c>
      <c r="C14" s="5">
        <f t="shared" si="1"/>
        <v>2</v>
      </c>
      <c r="D14" s="28" t="s">
        <v>294</v>
      </c>
      <c r="E14" s="4" t="s">
        <v>352</v>
      </c>
      <c r="F14" s="4" t="s">
        <v>362</v>
      </c>
      <c r="G14" s="4" t="s">
        <v>175</v>
      </c>
      <c r="H14" s="4" t="s">
        <v>121</v>
      </c>
      <c r="I14" s="4" t="s">
        <v>371</v>
      </c>
      <c r="J14" s="4" t="s">
        <v>239</v>
      </c>
      <c r="K14" s="4" t="s">
        <v>272</v>
      </c>
      <c r="L14" s="4" t="s">
        <v>320</v>
      </c>
      <c r="M14" s="4" t="s">
        <v>366</v>
      </c>
      <c r="N14" s="4" t="s">
        <v>357</v>
      </c>
      <c r="O14" s="4" t="s">
        <v>358</v>
      </c>
      <c r="P14" s="4" t="s">
        <v>359</v>
      </c>
      <c r="Q14" s="4" t="s">
        <v>360</v>
      </c>
      <c r="R14" s="4" t="s">
        <v>344</v>
      </c>
      <c r="S14" s="4" t="s">
        <v>361</v>
      </c>
      <c r="U14" s="4" t="s">
        <v>239</v>
      </c>
      <c r="V14" s="4" t="s">
        <v>344</v>
      </c>
      <c r="X14" s="3">
        <f t="shared" si="2"/>
        <v>0</v>
      </c>
      <c r="Y14" s="3">
        <f t="shared" si="3"/>
        <v>0</v>
      </c>
      <c r="Z14" s="3">
        <f t="shared" si="4"/>
        <v>0</v>
      </c>
      <c r="AA14" s="3">
        <f t="shared" si="5"/>
        <v>0</v>
      </c>
      <c r="AB14" s="3">
        <f t="shared" si="6"/>
        <v>0</v>
      </c>
      <c r="AC14" s="3">
        <f t="shared" si="7"/>
        <v>1</v>
      </c>
      <c r="AD14" s="3">
        <f t="shared" si="8"/>
        <v>1</v>
      </c>
      <c r="AE14" s="3">
        <f t="shared" si="9"/>
        <v>1</v>
      </c>
      <c r="AF14" s="3">
        <f t="shared" si="10"/>
        <v>0</v>
      </c>
      <c r="AG14" s="3">
        <f t="shared" si="11"/>
        <v>1</v>
      </c>
      <c r="AH14" s="3">
        <f t="shared" si="12"/>
        <v>1</v>
      </c>
      <c r="AI14" s="3">
        <f t="shared" si="13"/>
        <v>0</v>
      </c>
      <c r="AJ14" s="3">
        <f t="shared" si="14"/>
        <v>1</v>
      </c>
      <c r="AK14" s="3">
        <f t="shared" si="15"/>
        <v>0</v>
      </c>
      <c r="AL14" s="3">
        <f t="shared" si="16"/>
        <v>1</v>
      </c>
      <c r="AM14" s="3">
        <f t="shared" si="17"/>
        <v>1</v>
      </c>
      <c r="AO14" s="3">
        <f t="shared" si="18"/>
        <v>1</v>
      </c>
      <c r="AP14" s="3">
        <f t="shared" si="19"/>
        <v>1</v>
      </c>
    </row>
    <row r="15" spans="1:42" x14ac:dyDescent="0.25">
      <c r="A15" s="8" t="s">
        <v>74</v>
      </c>
      <c r="B15" s="4">
        <f t="shared" si="0"/>
        <v>8</v>
      </c>
      <c r="C15" s="5">
        <f t="shared" si="1"/>
        <v>1</v>
      </c>
      <c r="D15" s="28" t="s">
        <v>369</v>
      </c>
      <c r="E15" s="4" t="s">
        <v>370</v>
      </c>
      <c r="F15" s="4" t="s">
        <v>362</v>
      </c>
      <c r="G15" s="4" t="s">
        <v>175</v>
      </c>
      <c r="H15" s="4" t="s">
        <v>364</v>
      </c>
      <c r="I15" s="4" t="s">
        <v>354</v>
      </c>
      <c r="J15" s="4" t="s">
        <v>292</v>
      </c>
      <c r="K15" s="4" t="s">
        <v>365</v>
      </c>
      <c r="L15" s="4" t="s">
        <v>355</v>
      </c>
      <c r="M15" s="4" t="s">
        <v>366</v>
      </c>
      <c r="N15" s="4" t="s">
        <v>290</v>
      </c>
      <c r="O15" s="4" t="s">
        <v>358</v>
      </c>
      <c r="P15" s="4" t="s">
        <v>359</v>
      </c>
      <c r="Q15" s="4" t="s">
        <v>178</v>
      </c>
      <c r="R15" s="4" t="s">
        <v>344</v>
      </c>
      <c r="S15" s="4" t="s">
        <v>368</v>
      </c>
      <c r="U15" s="4" t="s">
        <v>359</v>
      </c>
      <c r="V15" s="39" t="s">
        <v>354</v>
      </c>
      <c r="X15" s="3">
        <f t="shared" si="2"/>
        <v>1</v>
      </c>
      <c r="Y15" s="3">
        <f t="shared" si="3"/>
        <v>1</v>
      </c>
      <c r="Z15" s="3">
        <f t="shared" si="4"/>
        <v>0</v>
      </c>
      <c r="AA15" s="3">
        <f t="shared" si="5"/>
        <v>0</v>
      </c>
      <c r="AB15" s="3">
        <f t="shared" si="6"/>
        <v>1</v>
      </c>
      <c r="AC15" s="3">
        <f t="shared" si="7"/>
        <v>0</v>
      </c>
      <c r="AD15" s="3">
        <f t="shared" si="8"/>
        <v>0</v>
      </c>
      <c r="AE15" s="3">
        <f t="shared" si="9"/>
        <v>0</v>
      </c>
      <c r="AF15" s="3">
        <f t="shared" si="10"/>
        <v>1</v>
      </c>
      <c r="AG15" s="3">
        <f t="shared" si="11"/>
        <v>1</v>
      </c>
      <c r="AH15" s="3">
        <f t="shared" si="12"/>
        <v>0</v>
      </c>
      <c r="AI15" s="3">
        <f t="shared" si="13"/>
        <v>0</v>
      </c>
      <c r="AJ15" s="3">
        <f t="shared" si="14"/>
        <v>1</v>
      </c>
      <c r="AK15" s="3">
        <f t="shared" si="15"/>
        <v>1</v>
      </c>
      <c r="AL15" s="3">
        <f t="shared" si="16"/>
        <v>1</v>
      </c>
      <c r="AM15" s="3">
        <f t="shared" si="17"/>
        <v>0</v>
      </c>
      <c r="AO15" s="3">
        <f t="shared" si="18"/>
        <v>1</v>
      </c>
      <c r="AP15" s="3" t="e">
        <f t="shared" si="19"/>
        <v>#N/A</v>
      </c>
    </row>
    <row r="16" spans="1:42" x14ac:dyDescent="0.25">
      <c r="A16" s="8" t="s">
        <v>75</v>
      </c>
      <c r="B16" s="4">
        <f t="shared" si="0"/>
        <v>9</v>
      </c>
      <c r="C16" s="5">
        <f t="shared" si="1"/>
        <v>2</v>
      </c>
      <c r="D16" s="28" t="s">
        <v>369</v>
      </c>
      <c r="E16" s="4" t="s">
        <v>370</v>
      </c>
      <c r="F16" s="4" t="s">
        <v>362</v>
      </c>
      <c r="G16" s="4" t="s">
        <v>175</v>
      </c>
      <c r="H16" s="4" t="s">
        <v>364</v>
      </c>
      <c r="I16" s="4" t="s">
        <v>354</v>
      </c>
      <c r="J16" s="4" t="s">
        <v>292</v>
      </c>
      <c r="K16" s="4" t="s">
        <v>272</v>
      </c>
      <c r="L16" s="4" t="s">
        <v>355</v>
      </c>
      <c r="M16" s="4" t="s">
        <v>366</v>
      </c>
      <c r="N16" s="4" t="s">
        <v>290</v>
      </c>
      <c r="O16" s="4" t="s">
        <v>358</v>
      </c>
      <c r="P16" s="4" t="s">
        <v>359</v>
      </c>
      <c r="Q16" s="4" t="s">
        <v>178</v>
      </c>
      <c r="R16" s="4" t="s">
        <v>344</v>
      </c>
      <c r="S16" s="4" t="s">
        <v>368</v>
      </c>
      <c r="U16" s="4" t="s">
        <v>369</v>
      </c>
      <c r="V16" s="4" t="s">
        <v>359</v>
      </c>
      <c r="X16" s="3">
        <f t="shared" si="2"/>
        <v>1</v>
      </c>
      <c r="Y16" s="3">
        <f t="shared" si="3"/>
        <v>1</v>
      </c>
      <c r="Z16" s="3">
        <f t="shared" si="4"/>
        <v>0</v>
      </c>
      <c r="AA16" s="3">
        <f t="shared" si="5"/>
        <v>0</v>
      </c>
      <c r="AB16" s="3">
        <f t="shared" si="6"/>
        <v>1</v>
      </c>
      <c r="AC16" s="3">
        <f t="shared" si="7"/>
        <v>0</v>
      </c>
      <c r="AD16" s="3">
        <f t="shared" si="8"/>
        <v>0</v>
      </c>
      <c r="AE16" s="3">
        <f t="shared" si="9"/>
        <v>1</v>
      </c>
      <c r="AF16" s="3">
        <f t="shared" si="10"/>
        <v>1</v>
      </c>
      <c r="AG16" s="3">
        <f t="shared" si="11"/>
        <v>1</v>
      </c>
      <c r="AH16" s="3">
        <f t="shared" si="12"/>
        <v>0</v>
      </c>
      <c r="AI16" s="3">
        <f t="shared" si="13"/>
        <v>0</v>
      </c>
      <c r="AJ16" s="3">
        <f t="shared" si="14"/>
        <v>1</v>
      </c>
      <c r="AK16" s="3">
        <f t="shared" si="15"/>
        <v>1</v>
      </c>
      <c r="AL16" s="3">
        <f t="shared" si="16"/>
        <v>1</v>
      </c>
      <c r="AM16" s="3">
        <f t="shared" si="17"/>
        <v>0</v>
      </c>
      <c r="AO16" s="3">
        <f t="shared" si="18"/>
        <v>1</v>
      </c>
      <c r="AP16" s="3">
        <f t="shared" si="19"/>
        <v>1</v>
      </c>
    </row>
    <row r="17" spans="1:42" x14ac:dyDescent="0.25">
      <c r="A17" s="8" t="s">
        <v>76</v>
      </c>
      <c r="B17" s="4">
        <f t="shared" si="0"/>
        <v>8</v>
      </c>
      <c r="C17" s="5">
        <f t="shared" si="1"/>
        <v>2</v>
      </c>
      <c r="D17" s="28" t="s">
        <v>369</v>
      </c>
      <c r="E17" s="4" t="s">
        <v>352</v>
      </c>
      <c r="F17" s="4" t="s">
        <v>362</v>
      </c>
      <c r="G17" s="4" t="s">
        <v>363</v>
      </c>
      <c r="H17" s="4" t="s">
        <v>364</v>
      </c>
      <c r="I17" s="4" t="s">
        <v>354</v>
      </c>
      <c r="J17" s="4" t="s">
        <v>292</v>
      </c>
      <c r="K17" s="4" t="s">
        <v>272</v>
      </c>
      <c r="L17" s="4" t="s">
        <v>355</v>
      </c>
      <c r="M17" s="4" t="s">
        <v>356</v>
      </c>
      <c r="N17" s="4" t="s">
        <v>290</v>
      </c>
      <c r="O17" s="4" t="s">
        <v>367</v>
      </c>
      <c r="P17" s="4" t="s">
        <v>359</v>
      </c>
      <c r="Q17" s="4" t="s">
        <v>360</v>
      </c>
      <c r="R17" s="4" t="s">
        <v>344</v>
      </c>
      <c r="S17" s="4" t="s">
        <v>368</v>
      </c>
      <c r="U17" s="4" t="s">
        <v>369</v>
      </c>
      <c r="V17" s="4" t="s">
        <v>367</v>
      </c>
      <c r="X17" s="3">
        <f t="shared" si="2"/>
        <v>1</v>
      </c>
      <c r="Y17" s="3">
        <f t="shared" si="3"/>
        <v>0</v>
      </c>
      <c r="Z17" s="3">
        <f t="shared" si="4"/>
        <v>0</v>
      </c>
      <c r="AA17" s="3">
        <f t="shared" si="5"/>
        <v>1</v>
      </c>
      <c r="AB17" s="3">
        <f t="shared" si="6"/>
        <v>1</v>
      </c>
      <c r="AC17" s="3">
        <f t="shared" si="7"/>
        <v>0</v>
      </c>
      <c r="AD17" s="3">
        <f t="shared" si="8"/>
        <v>0</v>
      </c>
      <c r="AE17" s="3">
        <f t="shared" si="9"/>
        <v>1</v>
      </c>
      <c r="AF17" s="3">
        <f t="shared" si="10"/>
        <v>1</v>
      </c>
      <c r="AG17" s="3">
        <f t="shared" si="11"/>
        <v>0</v>
      </c>
      <c r="AH17" s="3">
        <f t="shared" si="12"/>
        <v>0</v>
      </c>
      <c r="AI17" s="3">
        <f t="shared" si="13"/>
        <v>1</v>
      </c>
      <c r="AJ17" s="3">
        <f t="shared" si="14"/>
        <v>1</v>
      </c>
      <c r="AK17" s="3">
        <f t="shared" si="15"/>
        <v>0</v>
      </c>
      <c r="AL17" s="3">
        <f t="shared" si="16"/>
        <v>1</v>
      </c>
      <c r="AM17" s="3">
        <f t="shared" si="17"/>
        <v>0</v>
      </c>
      <c r="AO17" s="3">
        <f t="shared" si="18"/>
        <v>1</v>
      </c>
      <c r="AP17" s="3">
        <f t="shared" si="19"/>
        <v>1</v>
      </c>
    </row>
    <row r="18" spans="1:42" x14ac:dyDescent="0.25">
      <c r="A18" s="8" t="s">
        <v>77</v>
      </c>
      <c r="B18" s="4">
        <f t="shared" si="0"/>
        <v>6</v>
      </c>
      <c r="C18" s="5">
        <f t="shared" si="1"/>
        <v>1</v>
      </c>
      <c r="D18" s="28" t="s">
        <v>294</v>
      </c>
      <c r="E18" s="4" t="s">
        <v>352</v>
      </c>
      <c r="F18" s="4" t="s">
        <v>362</v>
      </c>
      <c r="G18" s="4" t="s">
        <v>175</v>
      </c>
      <c r="H18" s="4" t="s">
        <v>121</v>
      </c>
      <c r="I18" s="4" t="s">
        <v>371</v>
      </c>
      <c r="J18" s="4" t="s">
        <v>292</v>
      </c>
      <c r="K18" s="4" t="s">
        <v>272</v>
      </c>
      <c r="L18" s="4" t="s">
        <v>320</v>
      </c>
      <c r="M18" s="4" t="s">
        <v>366</v>
      </c>
      <c r="N18" s="4" t="s">
        <v>290</v>
      </c>
      <c r="O18" s="4" t="s">
        <v>358</v>
      </c>
      <c r="P18" s="4" t="s">
        <v>359</v>
      </c>
      <c r="Q18" s="4" t="s">
        <v>178</v>
      </c>
      <c r="R18" s="4" t="s">
        <v>344</v>
      </c>
      <c r="S18" s="4" t="s">
        <v>368</v>
      </c>
      <c r="U18" s="4" t="s">
        <v>355</v>
      </c>
      <c r="V18" s="39" t="s">
        <v>362</v>
      </c>
      <c r="X18" s="3">
        <f t="shared" si="2"/>
        <v>0</v>
      </c>
      <c r="Y18" s="3">
        <f t="shared" si="3"/>
        <v>0</v>
      </c>
      <c r="Z18" s="3">
        <f t="shared" si="4"/>
        <v>0</v>
      </c>
      <c r="AA18" s="3">
        <f t="shared" si="5"/>
        <v>0</v>
      </c>
      <c r="AB18" s="3">
        <f t="shared" si="6"/>
        <v>0</v>
      </c>
      <c r="AC18" s="3">
        <f t="shared" si="7"/>
        <v>1</v>
      </c>
      <c r="AD18" s="3">
        <f t="shared" si="8"/>
        <v>0</v>
      </c>
      <c r="AE18" s="3">
        <f t="shared" si="9"/>
        <v>1</v>
      </c>
      <c r="AF18" s="3">
        <f t="shared" si="10"/>
        <v>0</v>
      </c>
      <c r="AG18" s="3">
        <f t="shared" si="11"/>
        <v>1</v>
      </c>
      <c r="AH18" s="3">
        <f t="shared" si="12"/>
        <v>0</v>
      </c>
      <c r="AI18" s="3">
        <f t="shared" si="13"/>
        <v>0</v>
      </c>
      <c r="AJ18" s="3">
        <f t="shared" si="14"/>
        <v>1</v>
      </c>
      <c r="AK18" s="3">
        <f t="shared" si="15"/>
        <v>1</v>
      </c>
      <c r="AL18" s="3">
        <f t="shared" si="16"/>
        <v>1</v>
      </c>
      <c r="AM18" s="3">
        <f t="shared" si="17"/>
        <v>0</v>
      </c>
      <c r="AO18" s="3">
        <f t="shared" si="18"/>
        <v>1</v>
      </c>
      <c r="AP18" s="3" t="e">
        <f t="shared" si="19"/>
        <v>#N/A</v>
      </c>
    </row>
    <row r="19" spans="1:42" x14ac:dyDescent="0.25">
      <c r="A19" s="8" t="s">
        <v>78</v>
      </c>
      <c r="B19" s="4">
        <f t="shared" si="0"/>
        <v>9</v>
      </c>
      <c r="C19" s="5">
        <f t="shared" si="1"/>
        <v>2</v>
      </c>
      <c r="D19" s="28" t="s">
        <v>369</v>
      </c>
      <c r="E19" s="4" t="s">
        <v>352</v>
      </c>
      <c r="F19" s="4" t="s">
        <v>362</v>
      </c>
      <c r="G19" s="4" t="s">
        <v>363</v>
      </c>
      <c r="H19" s="4" t="s">
        <v>364</v>
      </c>
      <c r="I19" s="4" t="s">
        <v>354</v>
      </c>
      <c r="J19" s="4" t="s">
        <v>292</v>
      </c>
      <c r="K19" s="4" t="s">
        <v>272</v>
      </c>
      <c r="L19" s="4" t="s">
        <v>355</v>
      </c>
      <c r="M19" s="4" t="s">
        <v>366</v>
      </c>
      <c r="N19" s="4" t="s">
        <v>357</v>
      </c>
      <c r="O19" s="4" t="s">
        <v>358</v>
      </c>
      <c r="P19" s="4" t="s">
        <v>359</v>
      </c>
      <c r="Q19" s="4" t="s">
        <v>360</v>
      </c>
      <c r="R19" s="4" t="s">
        <v>344</v>
      </c>
      <c r="S19" s="4" t="s">
        <v>368</v>
      </c>
      <c r="U19" s="4" t="s">
        <v>364</v>
      </c>
      <c r="V19" s="4" t="s">
        <v>363</v>
      </c>
      <c r="X19" s="3">
        <f t="shared" si="2"/>
        <v>1</v>
      </c>
      <c r="Y19" s="3">
        <f t="shared" si="3"/>
        <v>0</v>
      </c>
      <c r="Z19" s="3">
        <f t="shared" si="4"/>
        <v>0</v>
      </c>
      <c r="AA19" s="3">
        <f t="shared" si="5"/>
        <v>1</v>
      </c>
      <c r="AB19" s="3">
        <f t="shared" si="6"/>
        <v>1</v>
      </c>
      <c r="AC19" s="3">
        <f t="shared" si="7"/>
        <v>0</v>
      </c>
      <c r="AD19" s="3">
        <f t="shared" si="8"/>
        <v>0</v>
      </c>
      <c r="AE19" s="3">
        <f t="shared" si="9"/>
        <v>1</v>
      </c>
      <c r="AF19" s="3">
        <f t="shared" si="10"/>
        <v>1</v>
      </c>
      <c r="AG19" s="3">
        <f t="shared" si="11"/>
        <v>1</v>
      </c>
      <c r="AH19" s="3">
        <f t="shared" si="12"/>
        <v>1</v>
      </c>
      <c r="AI19" s="3">
        <f t="shared" si="13"/>
        <v>0</v>
      </c>
      <c r="AJ19" s="3">
        <f t="shared" si="14"/>
        <v>1</v>
      </c>
      <c r="AK19" s="3">
        <f t="shared" si="15"/>
        <v>0</v>
      </c>
      <c r="AL19" s="3">
        <f t="shared" si="16"/>
        <v>1</v>
      </c>
      <c r="AM19" s="3">
        <f t="shared" si="17"/>
        <v>0</v>
      </c>
      <c r="AO19" s="3">
        <f t="shared" si="18"/>
        <v>1</v>
      </c>
      <c r="AP19" s="3">
        <f t="shared" si="19"/>
        <v>1</v>
      </c>
    </row>
    <row r="20" spans="1:42" x14ac:dyDescent="0.25">
      <c r="A20" s="8" t="s">
        <v>79</v>
      </c>
      <c r="B20" s="4">
        <f t="shared" si="0"/>
        <v>8</v>
      </c>
      <c r="C20" s="5">
        <f t="shared" si="1"/>
        <v>0</v>
      </c>
      <c r="D20" s="28" t="s">
        <v>294</v>
      </c>
      <c r="E20" s="4" t="s">
        <v>352</v>
      </c>
      <c r="F20" s="4" t="s">
        <v>362</v>
      </c>
      <c r="G20" s="4" t="s">
        <v>363</v>
      </c>
      <c r="H20" s="4" t="s">
        <v>121</v>
      </c>
      <c r="I20" s="4" t="s">
        <v>354</v>
      </c>
      <c r="J20" s="4" t="s">
        <v>292</v>
      </c>
      <c r="K20" s="4" t="s">
        <v>272</v>
      </c>
      <c r="L20" s="4" t="s">
        <v>355</v>
      </c>
      <c r="M20" s="4" t="s">
        <v>356</v>
      </c>
      <c r="N20" s="4" t="s">
        <v>357</v>
      </c>
      <c r="O20" s="4" t="s">
        <v>367</v>
      </c>
      <c r="P20" s="4" t="s">
        <v>359</v>
      </c>
      <c r="Q20" s="4" t="s">
        <v>360</v>
      </c>
      <c r="R20" s="4" t="s">
        <v>344</v>
      </c>
      <c r="S20" s="4" t="s">
        <v>361</v>
      </c>
      <c r="U20" s="39" t="s">
        <v>354</v>
      </c>
      <c r="V20" s="39" t="s">
        <v>362</v>
      </c>
      <c r="X20" s="3">
        <f t="shared" si="2"/>
        <v>0</v>
      </c>
      <c r="Y20" s="3">
        <f t="shared" si="3"/>
        <v>0</v>
      </c>
      <c r="Z20" s="3">
        <f t="shared" si="4"/>
        <v>0</v>
      </c>
      <c r="AA20" s="3">
        <f t="shared" si="5"/>
        <v>1</v>
      </c>
      <c r="AB20" s="3">
        <f t="shared" si="6"/>
        <v>0</v>
      </c>
      <c r="AC20" s="3">
        <f t="shared" si="7"/>
        <v>0</v>
      </c>
      <c r="AD20" s="3">
        <f t="shared" si="8"/>
        <v>0</v>
      </c>
      <c r="AE20" s="3">
        <f t="shared" si="9"/>
        <v>1</v>
      </c>
      <c r="AF20" s="3">
        <f t="shared" si="10"/>
        <v>1</v>
      </c>
      <c r="AG20" s="3">
        <f t="shared" si="11"/>
        <v>0</v>
      </c>
      <c r="AH20" s="3">
        <f t="shared" si="12"/>
        <v>1</v>
      </c>
      <c r="AI20" s="3">
        <f t="shared" si="13"/>
        <v>1</v>
      </c>
      <c r="AJ20" s="3">
        <f t="shared" si="14"/>
        <v>1</v>
      </c>
      <c r="AK20" s="3">
        <f t="shared" si="15"/>
        <v>0</v>
      </c>
      <c r="AL20" s="3">
        <f t="shared" si="16"/>
        <v>1</v>
      </c>
      <c r="AM20" s="3">
        <f t="shared" si="17"/>
        <v>1</v>
      </c>
      <c r="AO20" s="3" t="e">
        <f t="shared" si="18"/>
        <v>#N/A</v>
      </c>
      <c r="AP20" s="3" t="e">
        <f t="shared" si="19"/>
        <v>#N/A</v>
      </c>
    </row>
    <row r="21" spans="1:42" x14ac:dyDescent="0.25">
      <c r="A21" s="8" t="s">
        <v>80</v>
      </c>
      <c r="B21" s="4">
        <f t="shared" si="0"/>
        <v>8</v>
      </c>
      <c r="C21" s="5">
        <f t="shared" si="1"/>
        <v>0</v>
      </c>
      <c r="D21" s="28" t="s">
        <v>294</v>
      </c>
      <c r="E21" s="4" t="s">
        <v>370</v>
      </c>
      <c r="F21" s="4" t="s">
        <v>362</v>
      </c>
      <c r="G21" s="4" t="s">
        <v>175</v>
      </c>
      <c r="H21" s="4" t="s">
        <v>364</v>
      </c>
      <c r="I21" s="4" t="s">
        <v>354</v>
      </c>
      <c r="J21" s="4" t="s">
        <v>292</v>
      </c>
      <c r="K21" s="4" t="s">
        <v>272</v>
      </c>
      <c r="L21" s="4" t="s">
        <v>320</v>
      </c>
      <c r="M21" s="4" t="s">
        <v>366</v>
      </c>
      <c r="N21" s="4" t="s">
        <v>357</v>
      </c>
      <c r="O21" s="4" t="s">
        <v>358</v>
      </c>
      <c r="P21" s="4" t="s">
        <v>359</v>
      </c>
      <c r="Q21" s="4" t="s">
        <v>360</v>
      </c>
      <c r="R21" s="4" t="s">
        <v>344</v>
      </c>
      <c r="S21" s="4" t="s">
        <v>361</v>
      </c>
      <c r="U21" s="39" t="s">
        <v>354</v>
      </c>
      <c r="V21" s="39" t="s">
        <v>292</v>
      </c>
      <c r="X21" s="3">
        <f t="shared" si="2"/>
        <v>0</v>
      </c>
      <c r="Y21" s="3">
        <f t="shared" si="3"/>
        <v>1</v>
      </c>
      <c r="Z21" s="3">
        <f t="shared" si="4"/>
        <v>0</v>
      </c>
      <c r="AA21" s="3">
        <f t="shared" si="5"/>
        <v>0</v>
      </c>
      <c r="AB21" s="3">
        <f t="shared" si="6"/>
        <v>1</v>
      </c>
      <c r="AC21" s="3">
        <f t="shared" si="7"/>
        <v>0</v>
      </c>
      <c r="AD21" s="3">
        <f t="shared" si="8"/>
        <v>0</v>
      </c>
      <c r="AE21" s="3">
        <f t="shared" si="9"/>
        <v>1</v>
      </c>
      <c r="AF21" s="3">
        <f t="shared" si="10"/>
        <v>0</v>
      </c>
      <c r="AG21" s="3">
        <f t="shared" si="11"/>
        <v>1</v>
      </c>
      <c r="AH21" s="3">
        <f t="shared" si="12"/>
        <v>1</v>
      </c>
      <c r="AI21" s="3">
        <f t="shared" si="13"/>
        <v>0</v>
      </c>
      <c r="AJ21" s="3">
        <f t="shared" si="14"/>
        <v>1</v>
      </c>
      <c r="AK21" s="3">
        <f t="shared" si="15"/>
        <v>0</v>
      </c>
      <c r="AL21" s="3">
        <f t="shared" si="16"/>
        <v>1</v>
      </c>
      <c r="AM21" s="3">
        <f t="shared" si="17"/>
        <v>1</v>
      </c>
      <c r="AO21" s="3" t="e">
        <f t="shared" si="18"/>
        <v>#N/A</v>
      </c>
      <c r="AP21" s="3" t="e">
        <f t="shared" si="19"/>
        <v>#N/A</v>
      </c>
    </row>
    <row r="22" spans="1:42" x14ac:dyDescent="0.25">
      <c r="A22" s="8" t="s">
        <v>141</v>
      </c>
      <c r="B22" s="4">
        <f t="shared" si="0"/>
        <v>12</v>
      </c>
      <c r="C22" s="5">
        <f t="shared" si="1"/>
        <v>2</v>
      </c>
      <c r="D22" s="28" t="s">
        <v>369</v>
      </c>
      <c r="E22" s="4" t="s">
        <v>352</v>
      </c>
      <c r="F22" s="4" t="s">
        <v>362</v>
      </c>
      <c r="G22" s="4" t="s">
        <v>363</v>
      </c>
      <c r="H22" s="4" t="s">
        <v>364</v>
      </c>
      <c r="I22" s="4" t="s">
        <v>354</v>
      </c>
      <c r="J22" s="4" t="s">
        <v>239</v>
      </c>
      <c r="K22" s="4" t="s">
        <v>272</v>
      </c>
      <c r="L22" s="4" t="s">
        <v>320</v>
      </c>
      <c r="M22" s="4" t="s">
        <v>366</v>
      </c>
      <c r="N22" s="4" t="s">
        <v>357</v>
      </c>
      <c r="O22" s="4" t="s">
        <v>367</v>
      </c>
      <c r="P22" s="4" t="s">
        <v>359</v>
      </c>
      <c r="Q22" s="4" t="s">
        <v>178</v>
      </c>
      <c r="R22" s="4" t="s">
        <v>344</v>
      </c>
      <c r="S22" s="4" t="s">
        <v>361</v>
      </c>
      <c r="U22" s="4" t="s">
        <v>367</v>
      </c>
      <c r="V22" s="4" t="s">
        <v>344</v>
      </c>
      <c r="X22" s="3">
        <f t="shared" si="2"/>
        <v>1</v>
      </c>
      <c r="Y22" s="3">
        <f t="shared" si="3"/>
        <v>0</v>
      </c>
      <c r="Z22" s="3">
        <f t="shared" si="4"/>
        <v>0</v>
      </c>
      <c r="AA22" s="3">
        <f t="shared" si="5"/>
        <v>1</v>
      </c>
      <c r="AB22" s="3">
        <f t="shared" si="6"/>
        <v>1</v>
      </c>
      <c r="AC22" s="3">
        <f t="shared" si="7"/>
        <v>0</v>
      </c>
      <c r="AD22" s="3">
        <f t="shared" si="8"/>
        <v>1</v>
      </c>
      <c r="AE22" s="3">
        <f t="shared" si="9"/>
        <v>1</v>
      </c>
      <c r="AF22" s="3">
        <f t="shared" si="10"/>
        <v>0</v>
      </c>
      <c r="AG22" s="3">
        <f t="shared" si="11"/>
        <v>1</v>
      </c>
      <c r="AH22" s="3">
        <f t="shared" si="12"/>
        <v>1</v>
      </c>
      <c r="AI22" s="3">
        <f t="shared" si="13"/>
        <v>1</v>
      </c>
      <c r="AJ22" s="3">
        <f t="shared" si="14"/>
        <v>1</v>
      </c>
      <c r="AK22" s="3">
        <f t="shared" si="15"/>
        <v>1</v>
      </c>
      <c r="AL22" s="3">
        <f t="shared" si="16"/>
        <v>1</v>
      </c>
      <c r="AM22" s="3">
        <f t="shared" si="17"/>
        <v>1</v>
      </c>
      <c r="AO22" s="3">
        <f t="shared" si="18"/>
        <v>1</v>
      </c>
      <c r="AP22" s="3">
        <f t="shared" si="19"/>
        <v>1</v>
      </c>
    </row>
    <row r="23" spans="1:42" x14ac:dyDescent="0.25">
      <c r="A23" s="8" t="s">
        <v>81</v>
      </c>
      <c r="B23" s="4">
        <f t="shared" si="0"/>
        <v>9</v>
      </c>
      <c r="C23" s="5">
        <f t="shared" si="1"/>
        <v>0</v>
      </c>
      <c r="D23" s="28" t="s">
        <v>369</v>
      </c>
      <c r="E23" s="4" t="s">
        <v>370</v>
      </c>
      <c r="F23" s="4" t="s">
        <v>362</v>
      </c>
      <c r="G23" s="4" t="s">
        <v>363</v>
      </c>
      <c r="H23" s="4" t="s">
        <v>364</v>
      </c>
      <c r="I23" s="4" t="s">
        <v>354</v>
      </c>
      <c r="J23" s="4" t="s">
        <v>239</v>
      </c>
      <c r="K23" s="4" t="s">
        <v>365</v>
      </c>
      <c r="L23" s="4" t="s">
        <v>355</v>
      </c>
      <c r="M23" s="4" t="s">
        <v>366</v>
      </c>
      <c r="N23" s="4" t="s">
        <v>290</v>
      </c>
      <c r="O23" s="4" t="s">
        <v>358</v>
      </c>
      <c r="P23" s="4" t="s">
        <v>359</v>
      </c>
      <c r="Q23" s="4" t="s">
        <v>360</v>
      </c>
      <c r="R23" s="4" t="s">
        <v>344</v>
      </c>
      <c r="S23" s="4" t="s">
        <v>368</v>
      </c>
      <c r="U23" s="39" t="s">
        <v>365</v>
      </c>
      <c r="V23" s="39" t="s">
        <v>360</v>
      </c>
      <c r="X23" s="3">
        <f t="shared" si="2"/>
        <v>1</v>
      </c>
      <c r="Y23" s="3">
        <f t="shared" si="3"/>
        <v>1</v>
      </c>
      <c r="Z23" s="3">
        <f t="shared" si="4"/>
        <v>0</v>
      </c>
      <c r="AA23" s="3">
        <f t="shared" si="5"/>
        <v>1</v>
      </c>
      <c r="AB23" s="3">
        <f t="shared" si="6"/>
        <v>1</v>
      </c>
      <c r="AC23" s="3">
        <f t="shared" si="7"/>
        <v>0</v>
      </c>
      <c r="AD23" s="3">
        <f t="shared" si="8"/>
        <v>1</v>
      </c>
      <c r="AE23" s="3">
        <f t="shared" si="9"/>
        <v>0</v>
      </c>
      <c r="AF23" s="3">
        <f t="shared" si="10"/>
        <v>1</v>
      </c>
      <c r="AG23" s="3">
        <f t="shared" si="11"/>
        <v>1</v>
      </c>
      <c r="AH23" s="3">
        <f t="shared" si="12"/>
        <v>0</v>
      </c>
      <c r="AI23" s="3">
        <f t="shared" si="13"/>
        <v>0</v>
      </c>
      <c r="AJ23" s="3">
        <f t="shared" si="14"/>
        <v>1</v>
      </c>
      <c r="AK23" s="3">
        <f t="shared" si="15"/>
        <v>0</v>
      </c>
      <c r="AL23" s="3">
        <f t="shared" si="16"/>
        <v>1</v>
      </c>
      <c r="AM23" s="3">
        <f t="shared" si="17"/>
        <v>0</v>
      </c>
      <c r="AO23" s="3" t="e">
        <f t="shared" si="18"/>
        <v>#N/A</v>
      </c>
      <c r="AP23" s="3" t="e">
        <f t="shared" si="19"/>
        <v>#N/A</v>
      </c>
    </row>
    <row r="24" spans="1:42" x14ac:dyDescent="0.25">
      <c r="A24" s="8" t="s">
        <v>82</v>
      </c>
      <c r="B24" s="4">
        <f t="shared" si="0"/>
        <v>11</v>
      </c>
      <c r="C24" s="5">
        <f t="shared" si="1"/>
        <v>1</v>
      </c>
      <c r="D24" s="28" t="s">
        <v>294</v>
      </c>
      <c r="E24" s="4" t="s">
        <v>370</v>
      </c>
      <c r="F24" s="4" t="s">
        <v>362</v>
      </c>
      <c r="G24" s="4" t="s">
        <v>363</v>
      </c>
      <c r="H24" s="4" t="s">
        <v>364</v>
      </c>
      <c r="I24" s="4" t="s">
        <v>354</v>
      </c>
      <c r="J24" s="4" t="s">
        <v>292</v>
      </c>
      <c r="K24" s="4" t="s">
        <v>272</v>
      </c>
      <c r="L24" s="4" t="s">
        <v>355</v>
      </c>
      <c r="M24" s="4" t="s">
        <v>366</v>
      </c>
      <c r="N24" s="4" t="s">
        <v>357</v>
      </c>
      <c r="O24" s="4" t="s">
        <v>367</v>
      </c>
      <c r="P24" s="4" t="s">
        <v>359</v>
      </c>
      <c r="Q24" s="4" t="s">
        <v>360</v>
      </c>
      <c r="R24" s="4" t="s">
        <v>344</v>
      </c>
      <c r="S24" s="4" t="s">
        <v>361</v>
      </c>
      <c r="U24" s="4" t="s">
        <v>272</v>
      </c>
      <c r="V24" s="39" t="s">
        <v>354</v>
      </c>
      <c r="X24" s="3">
        <f t="shared" si="2"/>
        <v>0</v>
      </c>
      <c r="Y24" s="3">
        <f t="shared" si="3"/>
        <v>1</v>
      </c>
      <c r="Z24" s="3">
        <f t="shared" si="4"/>
        <v>0</v>
      </c>
      <c r="AA24" s="3">
        <f t="shared" si="5"/>
        <v>1</v>
      </c>
      <c r="AB24" s="3">
        <f t="shared" si="6"/>
        <v>1</v>
      </c>
      <c r="AC24" s="3">
        <f t="shared" si="7"/>
        <v>0</v>
      </c>
      <c r="AD24" s="3">
        <f t="shared" si="8"/>
        <v>0</v>
      </c>
      <c r="AE24" s="3">
        <f t="shared" si="9"/>
        <v>1</v>
      </c>
      <c r="AF24" s="3">
        <f t="shared" si="10"/>
        <v>1</v>
      </c>
      <c r="AG24" s="3">
        <f t="shared" si="11"/>
        <v>1</v>
      </c>
      <c r="AH24" s="3">
        <f t="shared" si="12"/>
        <v>1</v>
      </c>
      <c r="AI24" s="3">
        <f t="shared" si="13"/>
        <v>1</v>
      </c>
      <c r="AJ24" s="3">
        <f t="shared" si="14"/>
        <v>1</v>
      </c>
      <c r="AK24" s="3">
        <f t="shared" si="15"/>
        <v>0</v>
      </c>
      <c r="AL24" s="3">
        <f t="shared" si="16"/>
        <v>1</v>
      </c>
      <c r="AM24" s="3">
        <f t="shared" si="17"/>
        <v>1</v>
      </c>
      <c r="AO24" s="3">
        <f t="shared" si="18"/>
        <v>1</v>
      </c>
      <c r="AP24" s="3" t="e">
        <f t="shared" si="19"/>
        <v>#N/A</v>
      </c>
    </row>
    <row r="25" spans="1:42" x14ac:dyDescent="0.25">
      <c r="A25" s="8" t="s">
        <v>83</v>
      </c>
      <c r="B25" s="4">
        <f t="shared" si="0"/>
        <v>10</v>
      </c>
      <c r="C25" s="5">
        <f t="shared" si="1"/>
        <v>2</v>
      </c>
      <c r="D25" s="28" t="s">
        <v>369</v>
      </c>
      <c r="E25" s="4" t="s">
        <v>370</v>
      </c>
      <c r="F25" s="4" t="s">
        <v>362</v>
      </c>
      <c r="G25" s="4" t="s">
        <v>175</v>
      </c>
      <c r="H25" s="4" t="s">
        <v>364</v>
      </c>
      <c r="I25" s="4" t="s">
        <v>354</v>
      </c>
      <c r="J25" s="4" t="s">
        <v>292</v>
      </c>
      <c r="K25" s="4" t="s">
        <v>272</v>
      </c>
      <c r="L25" s="4" t="s">
        <v>355</v>
      </c>
      <c r="M25" s="4" t="s">
        <v>366</v>
      </c>
      <c r="N25" s="4" t="s">
        <v>357</v>
      </c>
      <c r="O25" s="4" t="s">
        <v>358</v>
      </c>
      <c r="P25" s="4" t="s">
        <v>359</v>
      </c>
      <c r="Q25" s="4" t="s">
        <v>178</v>
      </c>
      <c r="R25" s="4" t="s">
        <v>344</v>
      </c>
      <c r="S25" s="4" t="s">
        <v>368</v>
      </c>
      <c r="U25" s="4" t="s">
        <v>344</v>
      </c>
      <c r="V25" s="4" t="s">
        <v>357</v>
      </c>
      <c r="X25" s="3">
        <f t="shared" si="2"/>
        <v>1</v>
      </c>
      <c r="Y25" s="3">
        <f t="shared" si="3"/>
        <v>1</v>
      </c>
      <c r="Z25" s="3">
        <f t="shared" si="4"/>
        <v>0</v>
      </c>
      <c r="AA25" s="3">
        <f t="shared" si="5"/>
        <v>0</v>
      </c>
      <c r="AB25" s="3">
        <f t="shared" si="6"/>
        <v>1</v>
      </c>
      <c r="AC25" s="3">
        <f t="shared" si="7"/>
        <v>0</v>
      </c>
      <c r="AD25" s="3">
        <f t="shared" si="8"/>
        <v>0</v>
      </c>
      <c r="AE25" s="3">
        <f t="shared" si="9"/>
        <v>1</v>
      </c>
      <c r="AF25" s="3">
        <f t="shared" si="10"/>
        <v>1</v>
      </c>
      <c r="AG25" s="3">
        <f t="shared" si="11"/>
        <v>1</v>
      </c>
      <c r="AH25" s="3">
        <f t="shared" si="12"/>
        <v>1</v>
      </c>
      <c r="AI25" s="3">
        <f t="shared" si="13"/>
        <v>0</v>
      </c>
      <c r="AJ25" s="3">
        <f t="shared" si="14"/>
        <v>1</v>
      </c>
      <c r="AK25" s="3">
        <f t="shared" si="15"/>
        <v>1</v>
      </c>
      <c r="AL25" s="3">
        <f t="shared" si="16"/>
        <v>1</v>
      </c>
      <c r="AM25" s="3">
        <f t="shared" si="17"/>
        <v>0</v>
      </c>
      <c r="AO25" s="3">
        <f t="shared" si="18"/>
        <v>1</v>
      </c>
      <c r="AP25" s="3">
        <f t="shared" si="19"/>
        <v>1</v>
      </c>
    </row>
    <row r="26" spans="1:42" x14ac:dyDescent="0.25">
      <c r="A26" s="8" t="s">
        <v>84</v>
      </c>
      <c r="B26" s="4">
        <f t="shared" si="0"/>
        <v>12</v>
      </c>
      <c r="C26" s="5">
        <f t="shared" si="1"/>
        <v>1</v>
      </c>
      <c r="D26" s="28" t="s">
        <v>369</v>
      </c>
      <c r="E26" s="4" t="s">
        <v>352</v>
      </c>
      <c r="F26" s="4" t="s">
        <v>362</v>
      </c>
      <c r="G26" s="4" t="s">
        <v>363</v>
      </c>
      <c r="H26" s="4" t="s">
        <v>364</v>
      </c>
      <c r="I26" s="4" t="s">
        <v>354</v>
      </c>
      <c r="J26" s="4" t="s">
        <v>239</v>
      </c>
      <c r="K26" s="4" t="s">
        <v>272</v>
      </c>
      <c r="L26" s="4" t="s">
        <v>355</v>
      </c>
      <c r="M26" s="4" t="s">
        <v>366</v>
      </c>
      <c r="N26" s="4" t="s">
        <v>357</v>
      </c>
      <c r="O26" s="4" t="s">
        <v>367</v>
      </c>
      <c r="P26" s="4" t="s">
        <v>359</v>
      </c>
      <c r="Q26" s="4" t="s">
        <v>360</v>
      </c>
      <c r="R26" s="4" t="s">
        <v>344</v>
      </c>
      <c r="S26" s="4" t="s">
        <v>361</v>
      </c>
      <c r="U26" s="39" t="s">
        <v>354</v>
      </c>
      <c r="V26" s="4" t="s">
        <v>364</v>
      </c>
      <c r="X26" s="3">
        <f t="shared" si="2"/>
        <v>1</v>
      </c>
      <c r="Y26" s="3">
        <f t="shared" si="3"/>
        <v>0</v>
      </c>
      <c r="Z26" s="3">
        <f t="shared" si="4"/>
        <v>0</v>
      </c>
      <c r="AA26" s="3">
        <f t="shared" si="5"/>
        <v>1</v>
      </c>
      <c r="AB26" s="3">
        <f t="shared" si="6"/>
        <v>1</v>
      </c>
      <c r="AC26" s="3">
        <f t="shared" si="7"/>
        <v>0</v>
      </c>
      <c r="AD26" s="3">
        <f t="shared" si="8"/>
        <v>1</v>
      </c>
      <c r="AE26" s="3">
        <f t="shared" si="9"/>
        <v>1</v>
      </c>
      <c r="AF26" s="3">
        <f t="shared" si="10"/>
        <v>1</v>
      </c>
      <c r="AG26" s="3">
        <f t="shared" si="11"/>
        <v>1</v>
      </c>
      <c r="AH26" s="3">
        <f t="shared" si="12"/>
        <v>1</v>
      </c>
      <c r="AI26" s="3">
        <f t="shared" si="13"/>
        <v>1</v>
      </c>
      <c r="AJ26" s="3">
        <f t="shared" si="14"/>
        <v>1</v>
      </c>
      <c r="AK26" s="3">
        <f t="shared" si="15"/>
        <v>0</v>
      </c>
      <c r="AL26" s="3">
        <f t="shared" si="16"/>
        <v>1</v>
      </c>
      <c r="AM26" s="3">
        <f t="shared" si="17"/>
        <v>1</v>
      </c>
      <c r="AO26" s="3" t="e">
        <f t="shared" si="18"/>
        <v>#N/A</v>
      </c>
      <c r="AP26" s="3">
        <f t="shared" si="19"/>
        <v>1</v>
      </c>
    </row>
    <row r="27" spans="1:42" x14ac:dyDescent="0.25">
      <c r="A27" s="8" t="s">
        <v>85</v>
      </c>
      <c r="B27" s="47">
        <v>5</v>
      </c>
      <c r="C27" s="5">
        <f t="shared" si="1"/>
        <v>0</v>
      </c>
      <c r="D27" s="28" t="s">
        <v>129</v>
      </c>
      <c r="E27" s="4" t="s">
        <v>129</v>
      </c>
      <c r="F27" s="4" t="s">
        <v>129</v>
      </c>
      <c r="G27" s="4" t="s">
        <v>129</v>
      </c>
      <c r="H27" s="4" t="s">
        <v>129</v>
      </c>
      <c r="I27" s="4" t="s">
        <v>129</v>
      </c>
      <c r="J27" s="4" t="s">
        <v>129</v>
      </c>
      <c r="K27" s="4" t="s">
        <v>129</v>
      </c>
      <c r="L27" s="4" t="s">
        <v>129</v>
      </c>
      <c r="M27" s="4" t="s">
        <v>129</v>
      </c>
      <c r="N27" s="4" t="s">
        <v>129</v>
      </c>
      <c r="O27" s="4" t="s">
        <v>129</v>
      </c>
      <c r="P27" s="4" t="s">
        <v>129</v>
      </c>
      <c r="Q27" s="4" t="s">
        <v>129</v>
      </c>
      <c r="R27" s="4" t="s">
        <v>129</v>
      </c>
      <c r="S27" s="4" t="s">
        <v>129</v>
      </c>
      <c r="U27" s="39" t="s">
        <v>129</v>
      </c>
      <c r="V27" s="39" t="s">
        <v>129</v>
      </c>
      <c r="X27" s="3">
        <f t="shared" si="2"/>
        <v>0</v>
      </c>
      <c r="Y27" s="3">
        <f t="shared" si="3"/>
        <v>0</v>
      </c>
      <c r="Z27" s="3">
        <f t="shared" si="4"/>
        <v>0</v>
      </c>
      <c r="AA27" s="3">
        <f t="shared" si="5"/>
        <v>0</v>
      </c>
      <c r="AB27" s="3">
        <f t="shared" si="6"/>
        <v>0</v>
      </c>
      <c r="AC27" s="3">
        <f t="shared" si="7"/>
        <v>0</v>
      </c>
      <c r="AD27" s="3">
        <f t="shared" si="8"/>
        <v>0</v>
      </c>
      <c r="AE27" s="3">
        <f t="shared" si="9"/>
        <v>0</v>
      </c>
      <c r="AF27" s="3">
        <f t="shared" si="10"/>
        <v>0</v>
      </c>
      <c r="AG27" s="3">
        <f t="shared" si="11"/>
        <v>0</v>
      </c>
      <c r="AH27" s="3">
        <f t="shared" si="12"/>
        <v>0</v>
      </c>
      <c r="AI27" s="3">
        <f t="shared" si="13"/>
        <v>0</v>
      </c>
      <c r="AJ27" s="3">
        <f t="shared" si="14"/>
        <v>0</v>
      </c>
      <c r="AK27" s="3">
        <f t="shared" si="15"/>
        <v>0</v>
      </c>
      <c r="AL27" s="3">
        <f t="shared" si="16"/>
        <v>0</v>
      </c>
      <c r="AM27" s="3">
        <f t="shared" si="17"/>
        <v>0</v>
      </c>
      <c r="AO27" s="3" t="e">
        <f t="shared" si="18"/>
        <v>#N/A</v>
      </c>
      <c r="AP27" s="3" t="e">
        <f t="shared" si="19"/>
        <v>#N/A</v>
      </c>
    </row>
    <row r="28" spans="1:42" x14ac:dyDescent="0.25">
      <c r="A28" s="8" t="s">
        <v>86</v>
      </c>
      <c r="B28" s="4">
        <f t="shared" si="0"/>
        <v>9</v>
      </c>
      <c r="C28" s="5">
        <f t="shared" si="1"/>
        <v>2</v>
      </c>
      <c r="D28" s="28" t="s">
        <v>369</v>
      </c>
      <c r="E28" s="4" t="s">
        <v>352</v>
      </c>
      <c r="F28" s="4" t="s">
        <v>362</v>
      </c>
      <c r="G28" s="4" t="s">
        <v>363</v>
      </c>
      <c r="H28" s="4" t="s">
        <v>364</v>
      </c>
      <c r="I28" s="4" t="s">
        <v>354</v>
      </c>
      <c r="J28" s="4" t="s">
        <v>239</v>
      </c>
      <c r="K28" s="4" t="s">
        <v>272</v>
      </c>
      <c r="L28" s="4" t="s">
        <v>355</v>
      </c>
      <c r="M28" s="4" t="s">
        <v>366</v>
      </c>
      <c r="N28" s="4" t="s">
        <v>357</v>
      </c>
      <c r="O28" s="4" t="s">
        <v>358</v>
      </c>
      <c r="P28" s="4" t="s">
        <v>359</v>
      </c>
      <c r="Q28" s="4" t="s">
        <v>360</v>
      </c>
      <c r="R28" s="4" t="s">
        <v>245</v>
      </c>
      <c r="S28" s="4" t="s">
        <v>368</v>
      </c>
      <c r="U28" s="4" t="s">
        <v>355</v>
      </c>
      <c r="V28" s="4" t="s">
        <v>359</v>
      </c>
      <c r="X28" s="3">
        <f t="shared" si="2"/>
        <v>1</v>
      </c>
      <c r="Y28" s="3">
        <f t="shared" si="3"/>
        <v>0</v>
      </c>
      <c r="Z28" s="3">
        <f t="shared" si="4"/>
        <v>0</v>
      </c>
      <c r="AA28" s="3">
        <f t="shared" si="5"/>
        <v>1</v>
      </c>
      <c r="AB28" s="3">
        <f t="shared" si="6"/>
        <v>1</v>
      </c>
      <c r="AC28" s="3">
        <f t="shared" si="7"/>
        <v>0</v>
      </c>
      <c r="AD28" s="3">
        <f t="shared" si="8"/>
        <v>1</v>
      </c>
      <c r="AE28" s="3">
        <f t="shared" si="9"/>
        <v>1</v>
      </c>
      <c r="AF28" s="3">
        <f t="shared" si="10"/>
        <v>1</v>
      </c>
      <c r="AG28" s="3">
        <f t="shared" si="11"/>
        <v>1</v>
      </c>
      <c r="AH28" s="3">
        <f t="shared" si="12"/>
        <v>1</v>
      </c>
      <c r="AI28" s="3">
        <f t="shared" si="13"/>
        <v>0</v>
      </c>
      <c r="AJ28" s="3">
        <f t="shared" si="14"/>
        <v>1</v>
      </c>
      <c r="AK28" s="3">
        <f t="shared" si="15"/>
        <v>0</v>
      </c>
      <c r="AL28" s="3">
        <f t="shared" si="16"/>
        <v>0</v>
      </c>
      <c r="AM28" s="3">
        <f t="shared" si="17"/>
        <v>0</v>
      </c>
      <c r="AO28" s="3">
        <f t="shared" si="18"/>
        <v>1</v>
      </c>
      <c r="AP28" s="3">
        <f t="shared" si="19"/>
        <v>1</v>
      </c>
    </row>
    <row r="29" spans="1:42" x14ac:dyDescent="0.25">
      <c r="A29" s="8" t="s">
        <v>87</v>
      </c>
      <c r="B29" s="4">
        <f t="shared" si="0"/>
        <v>7</v>
      </c>
      <c r="C29" s="5">
        <f t="shared" si="1"/>
        <v>1</v>
      </c>
      <c r="D29" s="28" t="s">
        <v>294</v>
      </c>
      <c r="E29" s="4" t="s">
        <v>352</v>
      </c>
      <c r="F29" s="4" t="s">
        <v>362</v>
      </c>
      <c r="G29" s="4" t="s">
        <v>175</v>
      </c>
      <c r="H29" s="4" t="s">
        <v>364</v>
      </c>
      <c r="I29" s="4" t="s">
        <v>354</v>
      </c>
      <c r="J29" s="4" t="s">
        <v>292</v>
      </c>
      <c r="K29" s="4" t="s">
        <v>272</v>
      </c>
      <c r="L29" s="4" t="s">
        <v>320</v>
      </c>
      <c r="M29" s="4" t="s">
        <v>356</v>
      </c>
      <c r="N29" s="4" t="s">
        <v>357</v>
      </c>
      <c r="O29" s="4" t="s">
        <v>367</v>
      </c>
      <c r="P29" s="4" t="s">
        <v>359</v>
      </c>
      <c r="Q29" s="4" t="s">
        <v>360</v>
      </c>
      <c r="R29" s="4" t="s">
        <v>344</v>
      </c>
      <c r="S29" s="4" t="s">
        <v>361</v>
      </c>
      <c r="U29" s="4" t="s">
        <v>344</v>
      </c>
      <c r="V29" s="39" t="s">
        <v>175</v>
      </c>
      <c r="X29" s="3">
        <f t="shared" si="2"/>
        <v>0</v>
      </c>
      <c r="Y29" s="3">
        <f t="shared" si="3"/>
        <v>0</v>
      </c>
      <c r="Z29" s="3">
        <f t="shared" si="4"/>
        <v>0</v>
      </c>
      <c r="AA29" s="3">
        <f t="shared" si="5"/>
        <v>0</v>
      </c>
      <c r="AB29" s="3">
        <f t="shared" si="6"/>
        <v>1</v>
      </c>
      <c r="AC29" s="3">
        <f t="shared" si="7"/>
        <v>0</v>
      </c>
      <c r="AD29" s="3">
        <f t="shared" si="8"/>
        <v>0</v>
      </c>
      <c r="AE29" s="3">
        <f t="shared" si="9"/>
        <v>1</v>
      </c>
      <c r="AF29" s="3">
        <f t="shared" si="10"/>
        <v>0</v>
      </c>
      <c r="AG29" s="3">
        <f t="shared" si="11"/>
        <v>0</v>
      </c>
      <c r="AH29" s="3">
        <f t="shared" si="12"/>
        <v>1</v>
      </c>
      <c r="AI29" s="3">
        <f t="shared" si="13"/>
        <v>1</v>
      </c>
      <c r="AJ29" s="3">
        <f t="shared" si="14"/>
        <v>1</v>
      </c>
      <c r="AK29" s="3">
        <f t="shared" si="15"/>
        <v>0</v>
      </c>
      <c r="AL29" s="3">
        <f t="shared" si="16"/>
        <v>1</v>
      </c>
      <c r="AM29" s="3">
        <f t="shared" si="17"/>
        <v>1</v>
      </c>
      <c r="AO29" s="3">
        <f t="shared" si="18"/>
        <v>1</v>
      </c>
      <c r="AP29" s="3" t="e">
        <f t="shared" si="19"/>
        <v>#N/A</v>
      </c>
    </row>
    <row r="30" spans="1:42" x14ac:dyDescent="0.25">
      <c r="A30" s="8" t="s">
        <v>88</v>
      </c>
      <c r="B30" s="4">
        <f t="shared" si="0"/>
        <v>8</v>
      </c>
      <c r="C30" s="5">
        <f t="shared" si="1"/>
        <v>1</v>
      </c>
      <c r="D30" s="28" t="s">
        <v>294</v>
      </c>
      <c r="E30" s="4" t="s">
        <v>370</v>
      </c>
      <c r="F30" s="4" t="s">
        <v>362</v>
      </c>
      <c r="G30" s="4" t="s">
        <v>363</v>
      </c>
      <c r="H30" s="4" t="s">
        <v>364</v>
      </c>
      <c r="I30" s="4" t="s">
        <v>371</v>
      </c>
      <c r="J30" s="4" t="s">
        <v>292</v>
      </c>
      <c r="K30" s="4" t="s">
        <v>272</v>
      </c>
      <c r="L30" s="4" t="s">
        <v>355</v>
      </c>
      <c r="M30" s="4" t="s">
        <v>356</v>
      </c>
      <c r="N30" s="4" t="s">
        <v>290</v>
      </c>
      <c r="O30" s="4" t="s">
        <v>367</v>
      </c>
      <c r="P30" s="4" t="s">
        <v>359</v>
      </c>
      <c r="Q30" s="4" t="s">
        <v>360</v>
      </c>
      <c r="R30" s="4" t="s">
        <v>245</v>
      </c>
      <c r="S30" s="4" t="s">
        <v>368</v>
      </c>
      <c r="U30" s="39" t="s">
        <v>121</v>
      </c>
      <c r="V30" s="4" t="s">
        <v>353</v>
      </c>
      <c r="X30" s="3">
        <f t="shared" si="2"/>
        <v>0</v>
      </c>
      <c r="Y30" s="3">
        <f t="shared" si="3"/>
        <v>1</v>
      </c>
      <c r="Z30" s="3">
        <f t="shared" si="4"/>
        <v>0</v>
      </c>
      <c r="AA30" s="3">
        <f t="shared" si="5"/>
        <v>1</v>
      </c>
      <c r="AB30" s="3">
        <f t="shared" si="6"/>
        <v>1</v>
      </c>
      <c r="AC30" s="3">
        <f t="shared" si="7"/>
        <v>1</v>
      </c>
      <c r="AD30" s="3">
        <f t="shared" si="8"/>
        <v>0</v>
      </c>
      <c r="AE30" s="3">
        <f t="shared" si="9"/>
        <v>1</v>
      </c>
      <c r="AF30" s="3">
        <f t="shared" si="10"/>
        <v>1</v>
      </c>
      <c r="AG30" s="3">
        <f t="shared" si="11"/>
        <v>0</v>
      </c>
      <c r="AH30" s="3">
        <f t="shared" si="12"/>
        <v>0</v>
      </c>
      <c r="AI30" s="3">
        <f t="shared" si="13"/>
        <v>1</v>
      </c>
      <c r="AJ30" s="3">
        <f t="shared" si="14"/>
        <v>1</v>
      </c>
      <c r="AK30" s="3">
        <f t="shared" si="15"/>
        <v>0</v>
      </c>
      <c r="AL30" s="3">
        <f t="shared" si="16"/>
        <v>0</v>
      </c>
      <c r="AM30" s="3">
        <f t="shared" si="17"/>
        <v>0</v>
      </c>
      <c r="AO30" s="3" t="e">
        <f t="shared" si="18"/>
        <v>#N/A</v>
      </c>
      <c r="AP30" s="3">
        <f t="shared" si="19"/>
        <v>1</v>
      </c>
    </row>
    <row r="31" spans="1:42" x14ac:dyDescent="0.25">
      <c r="A31" s="8" t="s">
        <v>89</v>
      </c>
      <c r="B31" s="4">
        <f t="shared" si="0"/>
        <v>11</v>
      </c>
      <c r="C31" s="5">
        <f t="shared" si="1"/>
        <v>1</v>
      </c>
      <c r="D31" s="28" t="s">
        <v>369</v>
      </c>
      <c r="E31" s="4" t="s">
        <v>352</v>
      </c>
      <c r="F31" s="4" t="s">
        <v>362</v>
      </c>
      <c r="G31" s="4" t="s">
        <v>363</v>
      </c>
      <c r="H31" s="4" t="s">
        <v>364</v>
      </c>
      <c r="I31" s="4" t="s">
        <v>354</v>
      </c>
      <c r="J31" s="4" t="s">
        <v>239</v>
      </c>
      <c r="K31" s="4" t="s">
        <v>272</v>
      </c>
      <c r="L31" s="4" t="s">
        <v>355</v>
      </c>
      <c r="M31" s="4" t="s">
        <v>366</v>
      </c>
      <c r="N31" s="4" t="s">
        <v>357</v>
      </c>
      <c r="O31" s="4" t="s">
        <v>367</v>
      </c>
      <c r="P31" s="4" t="s">
        <v>359</v>
      </c>
      <c r="Q31" s="4" t="s">
        <v>360</v>
      </c>
      <c r="R31" s="4" t="s">
        <v>344</v>
      </c>
      <c r="S31" s="4" t="s">
        <v>368</v>
      </c>
      <c r="U31" s="39" t="s">
        <v>360</v>
      </c>
      <c r="V31" s="4" t="s">
        <v>367</v>
      </c>
      <c r="X31" s="3">
        <f t="shared" si="2"/>
        <v>1</v>
      </c>
      <c r="Y31" s="3">
        <f t="shared" si="3"/>
        <v>0</v>
      </c>
      <c r="Z31" s="3">
        <f t="shared" si="4"/>
        <v>0</v>
      </c>
      <c r="AA31" s="3">
        <f t="shared" si="5"/>
        <v>1</v>
      </c>
      <c r="AB31" s="3">
        <f t="shared" si="6"/>
        <v>1</v>
      </c>
      <c r="AC31" s="3">
        <f t="shared" si="7"/>
        <v>0</v>
      </c>
      <c r="AD31" s="3">
        <f t="shared" si="8"/>
        <v>1</v>
      </c>
      <c r="AE31" s="3">
        <f t="shared" si="9"/>
        <v>1</v>
      </c>
      <c r="AF31" s="3">
        <f t="shared" si="10"/>
        <v>1</v>
      </c>
      <c r="AG31" s="3">
        <f t="shared" si="11"/>
        <v>1</v>
      </c>
      <c r="AH31" s="3">
        <f t="shared" si="12"/>
        <v>1</v>
      </c>
      <c r="AI31" s="3">
        <f t="shared" si="13"/>
        <v>1</v>
      </c>
      <c r="AJ31" s="3">
        <f t="shared" si="14"/>
        <v>1</v>
      </c>
      <c r="AK31" s="3">
        <f t="shared" si="15"/>
        <v>0</v>
      </c>
      <c r="AL31" s="3">
        <f t="shared" si="16"/>
        <v>1</v>
      </c>
      <c r="AM31" s="3">
        <f t="shared" si="17"/>
        <v>0</v>
      </c>
      <c r="AO31" s="3" t="e">
        <f t="shared" si="18"/>
        <v>#N/A</v>
      </c>
      <c r="AP31" s="3">
        <f t="shared" si="19"/>
        <v>1</v>
      </c>
    </row>
    <row r="32" spans="1:42" x14ac:dyDescent="0.25">
      <c r="A32" s="8" t="s">
        <v>145</v>
      </c>
      <c r="B32" s="4">
        <f t="shared" si="0"/>
        <v>9</v>
      </c>
      <c r="C32" s="5">
        <f t="shared" si="1"/>
        <v>1</v>
      </c>
      <c r="D32" s="28" t="s">
        <v>369</v>
      </c>
      <c r="E32" s="4" t="s">
        <v>352</v>
      </c>
      <c r="F32" s="4" t="s">
        <v>362</v>
      </c>
      <c r="G32" s="4" t="s">
        <v>363</v>
      </c>
      <c r="H32" s="4" t="s">
        <v>121</v>
      </c>
      <c r="I32" s="4" t="s">
        <v>354</v>
      </c>
      <c r="J32" s="4" t="s">
        <v>239</v>
      </c>
      <c r="K32" s="4" t="s">
        <v>365</v>
      </c>
      <c r="L32" s="4" t="s">
        <v>355</v>
      </c>
      <c r="M32" s="4" t="s">
        <v>366</v>
      </c>
      <c r="N32" s="4" t="s">
        <v>357</v>
      </c>
      <c r="O32" s="4" t="s">
        <v>367</v>
      </c>
      <c r="P32" s="4" t="s">
        <v>359</v>
      </c>
      <c r="Q32" s="4" t="s">
        <v>360</v>
      </c>
      <c r="R32" s="4" t="s">
        <v>344</v>
      </c>
      <c r="S32" s="4" t="s">
        <v>368</v>
      </c>
      <c r="U32" s="4" t="s">
        <v>344</v>
      </c>
      <c r="V32" s="39" t="s">
        <v>365</v>
      </c>
      <c r="X32" s="3">
        <f t="shared" si="2"/>
        <v>1</v>
      </c>
      <c r="Y32" s="3">
        <f t="shared" si="3"/>
        <v>0</v>
      </c>
      <c r="Z32" s="3">
        <f t="shared" si="4"/>
        <v>0</v>
      </c>
      <c r="AA32" s="3">
        <f t="shared" si="5"/>
        <v>1</v>
      </c>
      <c r="AB32" s="3">
        <f t="shared" si="6"/>
        <v>0</v>
      </c>
      <c r="AC32" s="3">
        <f t="shared" si="7"/>
        <v>0</v>
      </c>
      <c r="AD32" s="3">
        <f t="shared" si="8"/>
        <v>1</v>
      </c>
      <c r="AE32" s="3">
        <f t="shared" si="9"/>
        <v>0</v>
      </c>
      <c r="AF32" s="3">
        <f t="shared" si="10"/>
        <v>1</v>
      </c>
      <c r="AG32" s="3">
        <f t="shared" si="11"/>
        <v>1</v>
      </c>
      <c r="AH32" s="3">
        <f t="shared" si="12"/>
        <v>1</v>
      </c>
      <c r="AI32" s="3">
        <f t="shared" si="13"/>
        <v>1</v>
      </c>
      <c r="AJ32" s="3">
        <f t="shared" si="14"/>
        <v>1</v>
      </c>
      <c r="AK32" s="3">
        <f t="shared" si="15"/>
        <v>0</v>
      </c>
      <c r="AL32" s="3">
        <f t="shared" si="16"/>
        <v>1</v>
      </c>
      <c r="AM32" s="3">
        <f t="shared" si="17"/>
        <v>0</v>
      </c>
      <c r="AO32" s="3">
        <f t="shared" si="18"/>
        <v>1</v>
      </c>
      <c r="AP32" s="3" t="e">
        <f t="shared" si="19"/>
        <v>#N/A</v>
      </c>
    </row>
    <row r="33" spans="1:42" x14ac:dyDescent="0.25">
      <c r="A33" s="8" t="s">
        <v>90</v>
      </c>
      <c r="B33" s="4">
        <f t="shared" si="0"/>
        <v>10</v>
      </c>
      <c r="C33" s="5">
        <f t="shared" si="1"/>
        <v>1</v>
      </c>
      <c r="D33" s="28" t="s">
        <v>369</v>
      </c>
      <c r="E33" s="4" t="s">
        <v>370</v>
      </c>
      <c r="F33" s="4" t="s">
        <v>362</v>
      </c>
      <c r="G33" s="4" t="s">
        <v>175</v>
      </c>
      <c r="H33" s="4" t="s">
        <v>364</v>
      </c>
      <c r="I33" s="4" t="s">
        <v>354</v>
      </c>
      <c r="J33" s="4" t="s">
        <v>239</v>
      </c>
      <c r="K33" s="4" t="s">
        <v>365</v>
      </c>
      <c r="L33" s="4" t="s">
        <v>355</v>
      </c>
      <c r="M33" s="4" t="s">
        <v>366</v>
      </c>
      <c r="N33" s="4" t="s">
        <v>357</v>
      </c>
      <c r="O33" s="4" t="s">
        <v>367</v>
      </c>
      <c r="P33" s="4" t="s">
        <v>359</v>
      </c>
      <c r="Q33" s="4" t="s">
        <v>360</v>
      </c>
      <c r="R33" s="4" t="s">
        <v>344</v>
      </c>
      <c r="S33" s="4" t="s">
        <v>368</v>
      </c>
      <c r="U33" s="4" t="s">
        <v>359</v>
      </c>
      <c r="V33" s="39" t="s">
        <v>362</v>
      </c>
      <c r="X33" s="3">
        <f t="shared" si="2"/>
        <v>1</v>
      </c>
      <c r="Y33" s="3">
        <f t="shared" si="3"/>
        <v>1</v>
      </c>
      <c r="Z33" s="3">
        <f t="shared" si="4"/>
        <v>0</v>
      </c>
      <c r="AA33" s="3">
        <f t="shared" si="5"/>
        <v>0</v>
      </c>
      <c r="AB33" s="3">
        <f t="shared" si="6"/>
        <v>1</v>
      </c>
      <c r="AC33" s="3">
        <f t="shared" si="7"/>
        <v>0</v>
      </c>
      <c r="AD33" s="3">
        <f t="shared" si="8"/>
        <v>1</v>
      </c>
      <c r="AE33" s="3">
        <f t="shared" si="9"/>
        <v>0</v>
      </c>
      <c r="AF33" s="3">
        <f t="shared" si="10"/>
        <v>1</v>
      </c>
      <c r="AG33" s="3">
        <f t="shared" si="11"/>
        <v>1</v>
      </c>
      <c r="AH33" s="3">
        <f t="shared" si="12"/>
        <v>1</v>
      </c>
      <c r="AI33" s="3">
        <f t="shared" si="13"/>
        <v>1</v>
      </c>
      <c r="AJ33" s="3">
        <f t="shared" si="14"/>
        <v>1</v>
      </c>
      <c r="AK33" s="3">
        <f t="shared" si="15"/>
        <v>0</v>
      </c>
      <c r="AL33" s="3">
        <f t="shared" si="16"/>
        <v>1</v>
      </c>
      <c r="AM33" s="3">
        <f t="shared" si="17"/>
        <v>0</v>
      </c>
      <c r="AO33" s="3">
        <f t="shared" si="18"/>
        <v>1</v>
      </c>
      <c r="AP33" s="3" t="e">
        <f t="shared" si="19"/>
        <v>#N/A</v>
      </c>
    </row>
    <row r="34" spans="1:42" x14ac:dyDescent="0.25">
      <c r="A34" s="8" t="s">
        <v>91</v>
      </c>
      <c r="B34" s="4">
        <f t="shared" si="0"/>
        <v>11</v>
      </c>
      <c r="C34" s="5">
        <f t="shared" si="1"/>
        <v>0</v>
      </c>
      <c r="D34" s="28" t="s">
        <v>369</v>
      </c>
      <c r="E34" s="4" t="s">
        <v>352</v>
      </c>
      <c r="F34" s="4" t="s">
        <v>362</v>
      </c>
      <c r="G34" s="4" t="s">
        <v>363</v>
      </c>
      <c r="H34" s="4" t="s">
        <v>364</v>
      </c>
      <c r="I34" s="4" t="s">
        <v>354</v>
      </c>
      <c r="J34" s="4" t="s">
        <v>239</v>
      </c>
      <c r="K34" s="4" t="s">
        <v>272</v>
      </c>
      <c r="L34" s="4" t="s">
        <v>355</v>
      </c>
      <c r="M34" s="4" t="s">
        <v>366</v>
      </c>
      <c r="N34" s="4" t="s">
        <v>357</v>
      </c>
      <c r="O34" s="4" t="s">
        <v>367</v>
      </c>
      <c r="P34" s="4" t="s">
        <v>359</v>
      </c>
      <c r="Q34" s="4" t="s">
        <v>360</v>
      </c>
      <c r="R34" s="4" t="s">
        <v>344</v>
      </c>
      <c r="S34" s="4" t="s">
        <v>368</v>
      </c>
      <c r="U34" s="39" t="s">
        <v>354</v>
      </c>
      <c r="V34" s="39" t="s">
        <v>362</v>
      </c>
      <c r="X34" s="3">
        <f t="shared" si="2"/>
        <v>1</v>
      </c>
      <c r="Y34" s="3">
        <f t="shared" si="3"/>
        <v>0</v>
      </c>
      <c r="Z34" s="3">
        <f t="shared" si="4"/>
        <v>0</v>
      </c>
      <c r="AA34" s="3">
        <f t="shared" si="5"/>
        <v>1</v>
      </c>
      <c r="AB34" s="3">
        <f t="shared" si="6"/>
        <v>1</v>
      </c>
      <c r="AC34" s="3">
        <f t="shared" si="7"/>
        <v>0</v>
      </c>
      <c r="AD34" s="3">
        <f t="shared" si="8"/>
        <v>1</v>
      </c>
      <c r="AE34" s="3">
        <f t="shared" si="9"/>
        <v>1</v>
      </c>
      <c r="AF34" s="3">
        <f t="shared" si="10"/>
        <v>1</v>
      </c>
      <c r="AG34" s="3">
        <f t="shared" si="11"/>
        <v>1</v>
      </c>
      <c r="AH34" s="3">
        <f t="shared" si="12"/>
        <v>1</v>
      </c>
      <c r="AI34" s="3">
        <f t="shared" si="13"/>
        <v>1</v>
      </c>
      <c r="AJ34" s="3">
        <f t="shared" si="14"/>
        <v>1</v>
      </c>
      <c r="AK34" s="3">
        <f t="shared" si="15"/>
        <v>0</v>
      </c>
      <c r="AL34" s="3">
        <f t="shared" si="16"/>
        <v>1</v>
      </c>
      <c r="AM34" s="3">
        <f t="shared" si="17"/>
        <v>0</v>
      </c>
      <c r="AO34" s="3" t="e">
        <f t="shared" si="18"/>
        <v>#N/A</v>
      </c>
      <c r="AP34" s="3" t="e">
        <f t="shared" si="19"/>
        <v>#N/A</v>
      </c>
    </row>
    <row r="35" spans="1:42" x14ac:dyDescent="0.25">
      <c r="A35" s="8" t="s">
        <v>92</v>
      </c>
      <c r="B35" s="4">
        <f t="shared" si="0"/>
        <v>10</v>
      </c>
      <c r="C35" s="5">
        <f t="shared" si="1"/>
        <v>2</v>
      </c>
      <c r="D35" s="28" t="s">
        <v>294</v>
      </c>
      <c r="E35" s="4" t="s">
        <v>370</v>
      </c>
      <c r="F35" s="4" t="s">
        <v>353</v>
      </c>
      <c r="G35" s="4" t="s">
        <v>363</v>
      </c>
      <c r="H35" s="4" t="s">
        <v>364</v>
      </c>
      <c r="I35" s="4" t="s">
        <v>354</v>
      </c>
      <c r="J35" s="4" t="s">
        <v>239</v>
      </c>
      <c r="K35" s="4" t="s">
        <v>272</v>
      </c>
      <c r="L35" s="4" t="s">
        <v>320</v>
      </c>
      <c r="M35" s="4" t="s">
        <v>366</v>
      </c>
      <c r="N35" s="4" t="s">
        <v>357</v>
      </c>
      <c r="O35" s="4" t="s">
        <v>367</v>
      </c>
      <c r="P35" s="4" t="s">
        <v>359</v>
      </c>
      <c r="Q35" s="4" t="s">
        <v>360</v>
      </c>
      <c r="R35" s="4" t="s">
        <v>245</v>
      </c>
      <c r="S35" s="4" t="s">
        <v>368</v>
      </c>
      <c r="U35" s="4" t="s">
        <v>272</v>
      </c>
      <c r="V35" s="4" t="s">
        <v>357</v>
      </c>
      <c r="X35" s="3">
        <f t="shared" si="2"/>
        <v>0</v>
      </c>
      <c r="Y35" s="3">
        <f t="shared" si="3"/>
        <v>1</v>
      </c>
      <c r="Z35" s="3">
        <f t="shared" si="4"/>
        <v>1</v>
      </c>
      <c r="AA35" s="3">
        <f t="shared" si="5"/>
        <v>1</v>
      </c>
      <c r="AB35" s="3">
        <f t="shared" si="6"/>
        <v>1</v>
      </c>
      <c r="AC35" s="3">
        <f t="shared" si="7"/>
        <v>0</v>
      </c>
      <c r="AD35" s="3">
        <f t="shared" si="8"/>
        <v>1</v>
      </c>
      <c r="AE35" s="3">
        <f t="shared" si="9"/>
        <v>1</v>
      </c>
      <c r="AF35" s="3">
        <f t="shared" si="10"/>
        <v>0</v>
      </c>
      <c r="AG35" s="3">
        <f t="shared" si="11"/>
        <v>1</v>
      </c>
      <c r="AH35" s="3">
        <f t="shared" si="12"/>
        <v>1</v>
      </c>
      <c r="AI35" s="3">
        <f t="shared" si="13"/>
        <v>1</v>
      </c>
      <c r="AJ35" s="3">
        <f t="shared" si="14"/>
        <v>1</v>
      </c>
      <c r="AK35" s="3">
        <f t="shared" si="15"/>
        <v>0</v>
      </c>
      <c r="AL35" s="3">
        <f t="shared" si="16"/>
        <v>0</v>
      </c>
      <c r="AM35" s="3">
        <f t="shared" si="17"/>
        <v>0</v>
      </c>
      <c r="AO35" s="3">
        <f t="shared" si="18"/>
        <v>1</v>
      </c>
      <c r="AP35" s="3">
        <f t="shared" si="19"/>
        <v>1</v>
      </c>
    </row>
    <row r="36" spans="1:42" x14ac:dyDescent="0.25">
      <c r="A36" s="35" t="s">
        <v>131</v>
      </c>
      <c r="B36" s="4">
        <f t="shared" si="0"/>
        <v>11</v>
      </c>
      <c r="C36" s="5">
        <f t="shared" si="1"/>
        <v>1</v>
      </c>
      <c r="D36" s="28" t="s">
        <v>369</v>
      </c>
      <c r="E36" s="4" t="s">
        <v>352</v>
      </c>
      <c r="F36" s="4" t="s">
        <v>362</v>
      </c>
      <c r="G36" s="4" t="s">
        <v>363</v>
      </c>
      <c r="H36" s="4" t="s">
        <v>364</v>
      </c>
      <c r="I36" s="4" t="s">
        <v>354</v>
      </c>
      <c r="J36" s="4" t="s">
        <v>239</v>
      </c>
      <c r="K36" s="4" t="s">
        <v>272</v>
      </c>
      <c r="L36" s="4" t="s">
        <v>355</v>
      </c>
      <c r="M36" s="4" t="s">
        <v>366</v>
      </c>
      <c r="N36" s="4" t="s">
        <v>357</v>
      </c>
      <c r="O36" s="4" t="s">
        <v>367</v>
      </c>
      <c r="P36" s="4" t="s">
        <v>359</v>
      </c>
      <c r="Q36" s="4" t="s">
        <v>360</v>
      </c>
      <c r="R36" s="4" t="s">
        <v>344</v>
      </c>
      <c r="S36" s="4" t="s">
        <v>368</v>
      </c>
      <c r="U36" s="39" t="s">
        <v>360</v>
      </c>
      <c r="V36" s="4" t="s">
        <v>344</v>
      </c>
      <c r="X36" s="3">
        <f t="shared" si="2"/>
        <v>1</v>
      </c>
      <c r="Y36" s="3">
        <f t="shared" si="3"/>
        <v>0</v>
      </c>
      <c r="Z36" s="3">
        <f t="shared" si="4"/>
        <v>0</v>
      </c>
      <c r="AA36" s="3">
        <f t="shared" si="5"/>
        <v>1</v>
      </c>
      <c r="AB36" s="3">
        <f t="shared" si="6"/>
        <v>1</v>
      </c>
      <c r="AC36" s="3">
        <f t="shared" si="7"/>
        <v>0</v>
      </c>
      <c r="AD36" s="3">
        <f t="shared" si="8"/>
        <v>1</v>
      </c>
      <c r="AE36" s="3">
        <f t="shared" si="9"/>
        <v>1</v>
      </c>
      <c r="AF36" s="3">
        <f t="shared" si="10"/>
        <v>1</v>
      </c>
      <c r="AG36" s="3">
        <f t="shared" si="11"/>
        <v>1</v>
      </c>
      <c r="AH36" s="3">
        <f t="shared" si="12"/>
        <v>1</v>
      </c>
      <c r="AI36" s="3">
        <f t="shared" si="13"/>
        <v>1</v>
      </c>
      <c r="AJ36" s="3">
        <f t="shared" si="14"/>
        <v>1</v>
      </c>
      <c r="AK36" s="3">
        <f t="shared" si="15"/>
        <v>0</v>
      </c>
      <c r="AL36" s="3">
        <f t="shared" si="16"/>
        <v>1</v>
      </c>
      <c r="AM36" s="3">
        <f t="shared" si="17"/>
        <v>0</v>
      </c>
      <c r="AO36" s="3" t="e">
        <f t="shared" si="18"/>
        <v>#N/A</v>
      </c>
      <c r="AP36" s="3">
        <f t="shared" si="19"/>
        <v>1</v>
      </c>
    </row>
    <row r="37" spans="1:42" ht="15.75" thickBot="1" x14ac:dyDescent="0.3">
      <c r="A37" s="29" t="s">
        <v>60</v>
      </c>
      <c r="B37" s="6">
        <f t="shared" si="0"/>
        <v>11</v>
      </c>
      <c r="C37" s="7">
        <f t="shared" si="1"/>
        <v>1</v>
      </c>
      <c r="D37" s="28" t="s">
        <v>369</v>
      </c>
      <c r="E37" s="4" t="s">
        <v>352</v>
      </c>
      <c r="F37" s="4" t="s">
        <v>362</v>
      </c>
      <c r="G37" s="4" t="s">
        <v>363</v>
      </c>
      <c r="H37" s="4" t="s">
        <v>364</v>
      </c>
      <c r="I37" s="4" t="s">
        <v>354</v>
      </c>
      <c r="J37" s="4" t="s">
        <v>239</v>
      </c>
      <c r="K37" s="4" t="s">
        <v>272</v>
      </c>
      <c r="L37" s="4" t="s">
        <v>355</v>
      </c>
      <c r="M37" s="4" t="s">
        <v>366</v>
      </c>
      <c r="N37" s="4" t="s">
        <v>357</v>
      </c>
      <c r="O37" s="4" t="s">
        <v>367</v>
      </c>
      <c r="P37" s="4" t="s">
        <v>359</v>
      </c>
      <c r="Q37" s="4" t="s">
        <v>360</v>
      </c>
      <c r="R37" s="4" t="s">
        <v>344</v>
      </c>
      <c r="S37" s="4" t="s">
        <v>368</v>
      </c>
      <c r="U37" s="39" t="s">
        <v>354</v>
      </c>
      <c r="V37" s="4" t="s">
        <v>367</v>
      </c>
      <c r="X37" s="3">
        <f t="shared" si="2"/>
        <v>1</v>
      </c>
      <c r="Y37" s="3">
        <f t="shared" si="3"/>
        <v>0</v>
      </c>
      <c r="Z37" s="3">
        <f t="shared" si="4"/>
        <v>0</v>
      </c>
      <c r="AA37" s="3">
        <f t="shared" si="5"/>
        <v>1</v>
      </c>
      <c r="AB37" s="3">
        <f t="shared" si="6"/>
        <v>1</v>
      </c>
      <c r="AC37" s="3">
        <f t="shared" si="7"/>
        <v>0</v>
      </c>
      <c r="AD37" s="3">
        <f t="shared" si="8"/>
        <v>1</v>
      </c>
      <c r="AE37" s="3">
        <f t="shared" si="9"/>
        <v>1</v>
      </c>
      <c r="AF37" s="3">
        <f t="shared" si="10"/>
        <v>1</v>
      </c>
      <c r="AG37" s="3">
        <f t="shared" si="11"/>
        <v>1</v>
      </c>
      <c r="AH37" s="3">
        <f t="shared" si="12"/>
        <v>1</v>
      </c>
      <c r="AI37" s="3">
        <f t="shared" si="13"/>
        <v>1</v>
      </c>
      <c r="AJ37" s="3">
        <f t="shared" si="14"/>
        <v>1</v>
      </c>
      <c r="AK37" s="3">
        <f t="shared" si="15"/>
        <v>0</v>
      </c>
      <c r="AL37" s="3">
        <f t="shared" si="16"/>
        <v>1</v>
      </c>
      <c r="AM37" s="3">
        <f t="shared" si="17"/>
        <v>0</v>
      </c>
      <c r="AO37" s="3" t="e">
        <f t="shared" si="18"/>
        <v>#N/A</v>
      </c>
      <c r="AP37" s="3">
        <f t="shared" si="19"/>
        <v>1</v>
      </c>
    </row>
    <row r="38" spans="1:42" x14ac:dyDescent="0.25">
      <c r="A38" s="3" t="s">
        <v>222</v>
      </c>
    </row>
    <row r="39" spans="1:42" x14ac:dyDescent="0.25">
      <c r="D39" s="4" t="s">
        <v>369</v>
      </c>
      <c r="E39" s="4" t="s">
        <v>370</v>
      </c>
      <c r="F39" s="4" t="s">
        <v>353</v>
      </c>
      <c r="G39" s="4" t="s">
        <v>363</v>
      </c>
      <c r="H39" s="4" t="s">
        <v>364</v>
      </c>
      <c r="I39" s="4" t="s">
        <v>371</v>
      </c>
      <c r="J39" s="4" t="s">
        <v>239</v>
      </c>
      <c r="K39" s="4" t="s">
        <v>272</v>
      </c>
      <c r="L39" s="4" t="s">
        <v>355</v>
      </c>
      <c r="M39" s="4" t="s">
        <v>366</v>
      </c>
      <c r="N39" s="4" t="s">
        <v>357</v>
      </c>
      <c r="O39" s="4" t="s">
        <v>367</v>
      </c>
      <c r="P39" s="4" t="s">
        <v>359</v>
      </c>
      <c r="Q39" s="4" t="s">
        <v>178</v>
      </c>
      <c r="R39" s="4" t="s">
        <v>344</v>
      </c>
      <c r="S39" s="4" t="s">
        <v>361</v>
      </c>
    </row>
    <row r="40" spans="1:42" x14ac:dyDescent="0.25">
      <c r="A40"/>
      <c r="D40" s="3">
        <v>1</v>
      </c>
      <c r="E40" s="3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</row>
  </sheetData>
  <conditionalFormatting sqref="D3:D37">
    <cfRule type="cellIs" dxfId="155" priority="8" operator="notEqual">
      <formula>$D$39</formula>
    </cfRule>
  </conditionalFormatting>
  <conditionalFormatting sqref="E3:E37">
    <cfRule type="cellIs" dxfId="154" priority="9" operator="notEqual">
      <formula>$E$39</formula>
    </cfRule>
  </conditionalFormatting>
  <conditionalFormatting sqref="F3:F37">
    <cfRule type="cellIs" dxfId="153" priority="10" operator="notEqual">
      <formula>$F$39</formula>
    </cfRule>
  </conditionalFormatting>
  <conditionalFormatting sqref="G3:G37">
    <cfRule type="cellIs" dxfId="152" priority="11" operator="notEqual">
      <formula>$G$39</formula>
    </cfRule>
  </conditionalFormatting>
  <conditionalFormatting sqref="H3:H37">
    <cfRule type="cellIs" dxfId="151" priority="12" operator="notEqual">
      <formula>$H$39</formula>
    </cfRule>
  </conditionalFormatting>
  <conditionalFormatting sqref="I3:I37">
    <cfRule type="cellIs" dxfId="150" priority="13" operator="notEqual">
      <formula>$I$39</formula>
    </cfRule>
  </conditionalFormatting>
  <conditionalFormatting sqref="J3:J37">
    <cfRule type="cellIs" dxfId="149" priority="14" operator="notEqual">
      <formula>$J$39</formula>
    </cfRule>
  </conditionalFormatting>
  <conditionalFormatting sqref="K3:K37">
    <cfRule type="cellIs" dxfId="148" priority="15" operator="notEqual">
      <formula>$K$39</formula>
    </cfRule>
  </conditionalFormatting>
  <conditionalFormatting sqref="L3:L37">
    <cfRule type="cellIs" dxfId="147" priority="16" operator="notEqual">
      <formula>$L$39</formula>
    </cfRule>
  </conditionalFormatting>
  <conditionalFormatting sqref="M3:M37">
    <cfRule type="cellIs" dxfId="146" priority="17" operator="notEqual">
      <formula>$M$39</formula>
    </cfRule>
  </conditionalFormatting>
  <conditionalFormatting sqref="N3:N37">
    <cfRule type="cellIs" dxfId="145" priority="18" operator="notEqual">
      <formula>$N$39</formula>
    </cfRule>
  </conditionalFormatting>
  <conditionalFormatting sqref="O3:O37">
    <cfRule type="cellIs" dxfId="144" priority="19" operator="notEqual">
      <formula>$O$39</formula>
    </cfRule>
  </conditionalFormatting>
  <conditionalFormatting sqref="P3:P37">
    <cfRule type="cellIs" dxfId="143" priority="20" operator="notEqual">
      <formula>$P$39</formula>
    </cfRule>
  </conditionalFormatting>
  <conditionalFormatting sqref="Q3:Q37">
    <cfRule type="cellIs" dxfId="142" priority="21" operator="notEqual">
      <formula>$Q$39</formula>
    </cfRule>
  </conditionalFormatting>
  <conditionalFormatting sqref="R3:R37">
    <cfRule type="cellIs" dxfId="141" priority="22" operator="notEqual">
      <formula>$R$39</formula>
    </cfRule>
  </conditionalFormatting>
  <conditionalFormatting sqref="S3:S37">
    <cfRule type="cellIs" dxfId="140" priority="7" operator="notEqual">
      <formula>$S$39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0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10.140625" style="3" bestFit="1" customWidth="1"/>
    <col min="5" max="5" width="9.42578125" style="3" bestFit="1" customWidth="1"/>
    <col min="6" max="6" width="10.85546875" style="3" bestFit="1" customWidth="1"/>
    <col min="7" max="7" width="8" style="3" bestFit="1" customWidth="1"/>
    <col min="8" max="8" width="7.7109375" style="3" bestFit="1" customWidth="1"/>
    <col min="9" max="9" width="9.7109375" style="3" bestFit="1" customWidth="1"/>
    <col min="10" max="10" width="8.85546875" style="3" bestFit="1" customWidth="1"/>
    <col min="11" max="11" width="11" style="3" bestFit="1" customWidth="1"/>
    <col min="12" max="12" width="9.140625" style="3" bestFit="1" customWidth="1"/>
    <col min="13" max="13" width="12.140625" style="3" bestFit="1" customWidth="1"/>
    <col min="14" max="14" width="7.42578125" style="3" bestFit="1" customWidth="1"/>
    <col min="15" max="15" width="8.42578125" style="3" bestFit="1" customWidth="1"/>
    <col min="16" max="16" width="11" style="3" bestFit="1" customWidth="1"/>
    <col min="17" max="17" width="8.5703125" style="3" bestFit="1" customWidth="1"/>
    <col min="18" max="18" width="6.7109375" style="3" bestFit="1" customWidth="1"/>
    <col min="19" max="19" width="9" style="3" bestFit="1" customWidth="1"/>
    <col min="20" max="20" width="10.42578125" style="3" bestFit="1" customWidth="1"/>
    <col min="21" max="21" width="11.85546875" style="3" bestFit="1" customWidth="1"/>
    <col min="22" max="22" width="8.85546875" style="3" bestFit="1" customWidth="1"/>
    <col min="23" max="23" width="7.85546875" style="3" bestFit="1" customWidth="1"/>
    <col min="24" max="24" width="8.42578125" style="3" bestFit="1" customWidth="1"/>
    <col min="25" max="25" width="11.7109375" style="3" bestFit="1" customWidth="1"/>
    <col min="26" max="26" width="2.7109375" style="3" customWidth="1"/>
    <col min="27" max="28" width="12.140625" style="3" bestFit="1" customWidth="1"/>
    <col min="29" max="29" width="2.7109375" style="3" customWidth="1"/>
    <col min="30" max="44" width="2" style="3" bestFit="1" customWidth="1"/>
    <col min="45" max="47" width="2" style="3" customWidth="1"/>
    <col min="48" max="48" width="4" style="3" bestFit="1" customWidth="1"/>
    <col min="49" max="51" width="2" style="3" customWidth="1"/>
    <col min="52" max="52" width="2.7109375" style="3" customWidth="1"/>
    <col min="53" max="54" width="5.42578125" style="3" bestFit="1" customWidth="1"/>
  </cols>
  <sheetData>
    <row r="1" spans="1:54" ht="15.75" x14ac:dyDescent="0.25">
      <c r="A1" s="24" t="s">
        <v>375</v>
      </c>
      <c r="B1" s="25"/>
    </row>
    <row r="2" spans="1:54" ht="15.75" thickBot="1" x14ac:dyDescent="0.3">
      <c r="A2" s="2"/>
      <c r="B2" s="2" t="s">
        <v>0</v>
      </c>
      <c r="C2" s="2" t="s">
        <v>1</v>
      </c>
      <c r="AA2" s="2" t="s">
        <v>1</v>
      </c>
    </row>
    <row r="3" spans="1:54" x14ac:dyDescent="0.25">
      <c r="A3" s="23" t="s">
        <v>63</v>
      </c>
      <c r="B3" s="26">
        <f>SUM(AD3:AY3)</f>
        <v>13.5</v>
      </c>
      <c r="C3" s="27">
        <f t="shared" ref="C3:C37" si="0">COUNT(BA3:BB3)</f>
        <v>1</v>
      </c>
      <c r="D3" s="28" t="s">
        <v>376</v>
      </c>
      <c r="E3" s="4" t="s">
        <v>156</v>
      </c>
      <c r="F3" s="4" t="s">
        <v>347</v>
      </c>
      <c r="G3" s="4" t="s">
        <v>121</v>
      </c>
      <c r="H3" s="4" t="s">
        <v>109</v>
      </c>
      <c r="I3" s="4" t="s">
        <v>216</v>
      </c>
      <c r="J3" s="4" t="s">
        <v>377</v>
      </c>
      <c r="K3" s="4" t="s">
        <v>117</v>
      </c>
      <c r="L3" s="4" t="s">
        <v>378</v>
      </c>
      <c r="M3" s="4" t="s">
        <v>379</v>
      </c>
      <c r="N3" s="4" t="s">
        <v>380</v>
      </c>
      <c r="O3" s="4" t="s">
        <v>218</v>
      </c>
      <c r="P3" s="4" t="s">
        <v>381</v>
      </c>
      <c r="Q3" s="4" t="s">
        <v>382</v>
      </c>
      <c r="R3" s="4" t="s">
        <v>383</v>
      </c>
      <c r="S3" s="4" t="s">
        <v>384</v>
      </c>
      <c r="T3" s="4" t="s">
        <v>385</v>
      </c>
      <c r="U3" s="4" t="s">
        <v>386</v>
      </c>
      <c r="V3" s="37" t="s">
        <v>275</v>
      </c>
      <c r="W3" s="4" t="s">
        <v>387</v>
      </c>
      <c r="X3" s="4" t="s">
        <v>388</v>
      </c>
      <c r="Y3" s="4" t="s">
        <v>389</v>
      </c>
      <c r="AA3" s="4" t="s">
        <v>387</v>
      </c>
      <c r="AB3" s="39" t="s">
        <v>384</v>
      </c>
      <c r="AD3" s="3">
        <f t="shared" ref="AD3:AD37" si="1">IF(D3=$D$39,1,0)</f>
        <v>1</v>
      </c>
      <c r="AE3" s="3">
        <f t="shared" ref="AE3:AE37" si="2">IF(E3=$E$39,1,0)</f>
        <v>1</v>
      </c>
      <c r="AF3" s="3">
        <f t="shared" ref="AF3:AF37" si="3">IF(F3=$F$39,1,0)</f>
        <v>1</v>
      </c>
      <c r="AG3" s="3">
        <f t="shared" ref="AG3:AG37" si="4">IF(G3=$G$39,1,0)</f>
        <v>0</v>
      </c>
      <c r="AH3" s="3">
        <f t="shared" ref="AH3:AH37" si="5">IF(H3=$H$39,1,0)</f>
        <v>1</v>
      </c>
      <c r="AI3" s="3">
        <f t="shared" ref="AI3:AI37" si="6">IF(I3=$I$39,1,0)</f>
        <v>0</v>
      </c>
      <c r="AJ3" s="3">
        <f t="shared" ref="AJ3:AJ37" si="7">IF(J3=$J$39,1,0)</f>
        <v>1</v>
      </c>
      <c r="AK3" s="3">
        <f t="shared" ref="AK3:AK37" si="8">IF(K3=$K$39,1,0)</f>
        <v>1</v>
      </c>
      <c r="AL3" s="3">
        <f t="shared" ref="AL3:AL37" si="9">IF(L3=$L$39,1,0)</f>
        <v>1</v>
      </c>
      <c r="AM3" s="3">
        <f t="shared" ref="AM3:AM37" si="10">IF(M3=$M$39,1,0)</f>
        <v>0</v>
      </c>
      <c r="AN3" s="3">
        <f t="shared" ref="AN3:AN37" si="11">IF(N3=$N$39,1,0)</f>
        <v>0</v>
      </c>
      <c r="AO3" s="3">
        <f t="shared" ref="AO3:AO37" si="12">IF(O3=$O$39,1,0)</f>
        <v>0</v>
      </c>
      <c r="AP3" s="3">
        <f t="shared" ref="AP3:AP37" si="13">IF(P3=$P$39,1,0)</f>
        <v>0</v>
      </c>
      <c r="AQ3" s="3">
        <f t="shared" ref="AQ3:AQ37" si="14">IF(Q3=$Q$39,1,0)</f>
        <v>1</v>
      </c>
      <c r="AR3" s="3">
        <f t="shared" ref="AR3:AR37" si="15">IF(R3=$R$39,1,0)</f>
        <v>0</v>
      </c>
      <c r="AS3" s="3">
        <f t="shared" ref="AS3:AS37" si="16">IF(S3=$S$39,1,0)</f>
        <v>0</v>
      </c>
      <c r="AT3" s="3">
        <f t="shared" ref="AT3:AT37" si="17">IF(T3=$T$39,1,0)</f>
        <v>1</v>
      </c>
      <c r="AU3" s="3">
        <f t="shared" ref="AU3:AU37" si="18">IF(U3=$U$39,1,0)</f>
        <v>1</v>
      </c>
      <c r="AV3" s="36">
        <v>0.5</v>
      </c>
      <c r="AW3" s="3">
        <f t="shared" ref="AW3:AW37" si="19">IF(W3=$W$39,1,0)</f>
        <v>1</v>
      </c>
      <c r="AX3" s="3">
        <f t="shared" ref="AX3:AX37" si="20">IF(X3=$X$39,1,0)</f>
        <v>1</v>
      </c>
      <c r="AY3" s="3">
        <f t="shared" ref="AY3:AY37" si="21">IF(Y3=$Y$39,1,0)</f>
        <v>1</v>
      </c>
      <c r="BA3" s="3">
        <f t="shared" ref="BA3:BB24" si="22">HLOOKUP(AA3,$D$39:$Y$40,2,FALSE)</f>
        <v>1</v>
      </c>
      <c r="BB3" s="3" t="e">
        <f t="shared" si="22"/>
        <v>#N/A</v>
      </c>
    </row>
    <row r="4" spans="1:54" x14ac:dyDescent="0.25">
      <c r="A4" s="8" t="s">
        <v>64</v>
      </c>
      <c r="B4" s="4">
        <f t="shared" ref="B4:B37" si="23">SUM(AD4:AY4)</f>
        <v>10.5</v>
      </c>
      <c r="C4" s="45">
        <v>1.5</v>
      </c>
      <c r="D4" s="28" t="s">
        <v>390</v>
      </c>
      <c r="E4" s="4" t="s">
        <v>391</v>
      </c>
      <c r="F4" s="4" t="s">
        <v>392</v>
      </c>
      <c r="G4" s="4" t="s">
        <v>315</v>
      </c>
      <c r="H4" s="4" t="s">
        <v>393</v>
      </c>
      <c r="I4" s="4" t="s">
        <v>394</v>
      </c>
      <c r="J4" s="4" t="s">
        <v>377</v>
      </c>
      <c r="K4" s="4" t="s">
        <v>395</v>
      </c>
      <c r="L4" s="4" t="s">
        <v>378</v>
      </c>
      <c r="M4" s="4" t="s">
        <v>379</v>
      </c>
      <c r="N4" s="4" t="s">
        <v>380</v>
      </c>
      <c r="O4" s="4" t="s">
        <v>396</v>
      </c>
      <c r="P4" s="4" t="s">
        <v>381</v>
      </c>
      <c r="Q4" s="4" t="s">
        <v>382</v>
      </c>
      <c r="R4" s="4" t="s">
        <v>383</v>
      </c>
      <c r="S4" s="4" t="s">
        <v>384</v>
      </c>
      <c r="T4" s="4" t="s">
        <v>385</v>
      </c>
      <c r="U4" s="4" t="s">
        <v>386</v>
      </c>
      <c r="V4" s="37" t="s">
        <v>397</v>
      </c>
      <c r="W4" s="4" t="s">
        <v>398</v>
      </c>
      <c r="X4" s="4" t="s">
        <v>388</v>
      </c>
      <c r="Y4" s="4" t="s">
        <v>389</v>
      </c>
      <c r="AA4" s="4" t="s">
        <v>382</v>
      </c>
      <c r="AB4" s="37" t="s">
        <v>397</v>
      </c>
      <c r="AD4" s="3">
        <f t="shared" si="1"/>
        <v>0</v>
      </c>
      <c r="AE4" s="3">
        <f t="shared" si="2"/>
        <v>0</v>
      </c>
      <c r="AF4" s="3">
        <f t="shared" si="3"/>
        <v>0</v>
      </c>
      <c r="AG4" s="3">
        <f t="shared" si="4"/>
        <v>1</v>
      </c>
      <c r="AH4" s="3">
        <f t="shared" si="5"/>
        <v>0</v>
      </c>
      <c r="AI4" s="3">
        <f t="shared" si="6"/>
        <v>1</v>
      </c>
      <c r="AJ4" s="3">
        <f t="shared" si="7"/>
        <v>1</v>
      </c>
      <c r="AK4" s="3">
        <f t="shared" si="8"/>
        <v>0</v>
      </c>
      <c r="AL4" s="3">
        <f t="shared" si="9"/>
        <v>1</v>
      </c>
      <c r="AM4" s="3">
        <f t="shared" si="10"/>
        <v>0</v>
      </c>
      <c r="AN4" s="3">
        <f t="shared" si="11"/>
        <v>0</v>
      </c>
      <c r="AO4" s="3">
        <f t="shared" si="12"/>
        <v>1</v>
      </c>
      <c r="AP4" s="3">
        <f t="shared" si="13"/>
        <v>0</v>
      </c>
      <c r="AQ4" s="3">
        <f t="shared" si="14"/>
        <v>1</v>
      </c>
      <c r="AR4" s="3">
        <f t="shared" si="15"/>
        <v>0</v>
      </c>
      <c r="AS4" s="3">
        <f t="shared" si="16"/>
        <v>0</v>
      </c>
      <c r="AT4" s="3">
        <f t="shared" si="17"/>
        <v>1</v>
      </c>
      <c r="AU4" s="3">
        <f t="shared" si="18"/>
        <v>1</v>
      </c>
      <c r="AV4" s="36">
        <v>0.5</v>
      </c>
      <c r="AW4" s="3">
        <f t="shared" si="19"/>
        <v>0</v>
      </c>
      <c r="AX4" s="3">
        <f t="shared" si="20"/>
        <v>1</v>
      </c>
      <c r="AY4" s="3">
        <f t="shared" si="21"/>
        <v>1</v>
      </c>
      <c r="BA4" s="3">
        <f t="shared" si="22"/>
        <v>1</v>
      </c>
      <c r="BB4" s="36">
        <v>0.5</v>
      </c>
    </row>
    <row r="5" spans="1:54" x14ac:dyDescent="0.25">
      <c r="A5" s="8" t="s">
        <v>65</v>
      </c>
      <c r="B5" s="4">
        <f t="shared" si="23"/>
        <v>8.5</v>
      </c>
      <c r="C5" s="5">
        <f t="shared" si="0"/>
        <v>1</v>
      </c>
      <c r="D5" s="28" t="s">
        <v>390</v>
      </c>
      <c r="E5" s="4" t="s">
        <v>391</v>
      </c>
      <c r="F5" s="4" t="s">
        <v>392</v>
      </c>
      <c r="G5" s="4" t="s">
        <v>315</v>
      </c>
      <c r="H5" s="4" t="s">
        <v>393</v>
      </c>
      <c r="I5" s="4" t="s">
        <v>216</v>
      </c>
      <c r="J5" s="4" t="s">
        <v>236</v>
      </c>
      <c r="K5" s="4" t="s">
        <v>395</v>
      </c>
      <c r="L5" s="4" t="s">
        <v>378</v>
      </c>
      <c r="M5" s="4" t="s">
        <v>379</v>
      </c>
      <c r="N5" s="4" t="s">
        <v>380</v>
      </c>
      <c r="O5" s="4" t="s">
        <v>396</v>
      </c>
      <c r="P5" s="4" t="s">
        <v>381</v>
      </c>
      <c r="Q5" s="4" t="s">
        <v>382</v>
      </c>
      <c r="R5" s="4" t="s">
        <v>383</v>
      </c>
      <c r="S5" s="4" t="s">
        <v>384</v>
      </c>
      <c r="T5" s="4" t="s">
        <v>385</v>
      </c>
      <c r="U5" s="4" t="s">
        <v>386</v>
      </c>
      <c r="V5" s="37" t="s">
        <v>397</v>
      </c>
      <c r="W5" s="4" t="s">
        <v>398</v>
      </c>
      <c r="X5" s="4" t="s">
        <v>388</v>
      </c>
      <c r="Y5" s="4" t="s">
        <v>389</v>
      </c>
      <c r="AA5" s="4" t="s">
        <v>389</v>
      </c>
      <c r="AB5" s="39" t="s">
        <v>384</v>
      </c>
      <c r="AD5" s="3">
        <f t="shared" si="1"/>
        <v>0</v>
      </c>
      <c r="AE5" s="3">
        <f t="shared" si="2"/>
        <v>0</v>
      </c>
      <c r="AF5" s="3">
        <f t="shared" si="3"/>
        <v>0</v>
      </c>
      <c r="AG5" s="3">
        <f t="shared" si="4"/>
        <v>1</v>
      </c>
      <c r="AH5" s="3">
        <f t="shared" si="5"/>
        <v>0</v>
      </c>
      <c r="AI5" s="3">
        <f t="shared" si="6"/>
        <v>0</v>
      </c>
      <c r="AJ5" s="3">
        <f t="shared" si="7"/>
        <v>0</v>
      </c>
      <c r="AK5" s="3">
        <f t="shared" si="8"/>
        <v>0</v>
      </c>
      <c r="AL5" s="3">
        <f t="shared" si="9"/>
        <v>1</v>
      </c>
      <c r="AM5" s="3">
        <f t="shared" si="10"/>
        <v>0</v>
      </c>
      <c r="AN5" s="3">
        <f t="shared" si="11"/>
        <v>0</v>
      </c>
      <c r="AO5" s="3">
        <f t="shared" si="12"/>
        <v>1</v>
      </c>
      <c r="AP5" s="3">
        <f t="shared" si="13"/>
        <v>0</v>
      </c>
      <c r="AQ5" s="3">
        <f t="shared" si="14"/>
        <v>1</v>
      </c>
      <c r="AR5" s="3">
        <f t="shared" si="15"/>
        <v>0</v>
      </c>
      <c r="AS5" s="3">
        <f t="shared" si="16"/>
        <v>0</v>
      </c>
      <c r="AT5" s="3">
        <f t="shared" si="17"/>
        <v>1</v>
      </c>
      <c r="AU5" s="3">
        <f t="shared" si="18"/>
        <v>1</v>
      </c>
      <c r="AV5" s="36">
        <v>0.5</v>
      </c>
      <c r="AW5" s="3">
        <f t="shared" si="19"/>
        <v>0</v>
      </c>
      <c r="AX5" s="3">
        <f t="shared" si="20"/>
        <v>1</v>
      </c>
      <c r="AY5" s="3">
        <f t="shared" si="21"/>
        <v>1</v>
      </c>
      <c r="BA5" s="3">
        <f t="shared" si="22"/>
        <v>1</v>
      </c>
      <c r="BB5" s="3" t="e">
        <f t="shared" si="22"/>
        <v>#N/A</v>
      </c>
    </row>
    <row r="6" spans="1:54" x14ac:dyDescent="0.25">
      <c r="A6" s="8" t="s">
        <v>66</v>
      </c>
      <c r="B6" s="4">
        <f t="shared" si="23"/>
        <v>10.5</v>
      </c>
      <c r="C6" s="5">
        <f t="shared" si="0"/>
        <v>2</v>
      </c>
      <c r="D6" s="28" t="s">
        <v>390</v>
      </c>
      <c r="E6" s="4" t="s">
        <v>156</v>
      </c>
      <c r="F6" s="4" t="s">
        <v>347</v>
      </c>
      <c r="G6" s="4" t="s">
        <v>315</v>
      </c>
      <c r="H6" s="4" t="s">
        <v>393</v>
      </c>
      <c r="I6" s="4" t="s">
        <v>394</v>
      </c>
      <c r="J6" s="4" t="s">
        <v>236</v>
      </c>
      <c r="K6" s="4" t="s">
        <v>395</v>
      </c>
      <c r="L6" s="4" t="s">
        <v>361</v>
      </c>
      <c r="M6" s="4" t="s">
        <v>379</v>
      </c>
      <c r="N6" s="4" t="s">
        <v>380</v>
      </c>
      <c r="O6" s="4" t="s">
        <v>396</v>
      </c>
      <c r="P6" s="4" t="s">
        <v>381</v>
      </c>
      <c r="Q6" s="4" t="s">
        <v>382</v>
      </c>
      <c r="R6" s="4" t="s">
        <v>383</v>
      </c>
      <c r="S6" s="4" t="s">
        <v>321</v>
      </c>
      <c r="T6" s="4" t="s">
        <v>267</v>
      </c>
      <c r="U6" s="4" t="s">
        <v>386</v>
      </c>
      <c r="V6" s="37" t="s">
        <v>397</v>
      </c>
      <c r="W6" s="4" t="s">
        <v>398</v>
      </c>
      <c r="X6" s="4" t="s">
        <v>388</v>
      </c>
      <c r="Y6" s="4" t="s">
        <v>389</v>
      </c>
      <c r="AA6" s="4" t="s">
        <v>386</v>
      </c>
      <c r="AB6" s="4" t="s">
        <v>315</v>
      </c>
      <c r="AD6" s="3">
        <f t="shared" si="1"/>
        <v>0</v>
      </c>
      <c r="AE6" s="3">
        <f t="shared" si="2"/>
        <v>1</v>
      </c>
      <c r="AF6" s="3">
        <f t="shared" si="3"/>
        <v>1</v>
      </c>
      <c r="AG6" s="3">
        <f t="shared" si="4"/>
        <v>1</v>
      </c>
      <c r="AH6" s="3">
        <f t="shared" si="5"/>
        <v>0</v>
      </c>
      <c r="AI6" s="3">
        <f t="shared" si="6"/>
        <v>1</v>
      </c>
      <c r="AJ6" s="3">
        <f t="shared" si="7"/>
        <v>0</v>
      </c>
      <c r="AK6" s="3">
        <f t="shared" si="8"/>
        <v>0</v>
      </c>
      <c r="AL6" s="3">
        <f t="shared" si="9"/>
        <v>0</v>
      </c>
      <c r="AM6" s="3">
        <f t="shared" si="10"/>
        <v>0</v>
      </c>
      <c r="AN6" s="3">
        <f t="shared" si="11"/>
        <v>0</v>
      </c>
      <c r="AO6" s="3">
        <f t="shared" si="12"/>
        <v>1</v>
      </c>
      <c r="AP6" s="3">
        <f t="shared" si="13"/>
        <v>0</v>
      </c>
      <c r="AQ6" s="3">
        <f t="shared" si="14"/>
        <v>1</v>
      </c>
      <c r="AR6" s="3">
        <f t="shared" si="15"/>
        <v>0</v>
      </c>
      <c r="AS6" s="3">
        <f t="shared" si="16"/>
        <v>1</v>
      </c>
      <c r="AT6" s="3">
        <f t="shared" si="17"/>
        <v>0</v>
      </c>
      <c r="AU6" s="3">
        <f t="shared" si="18"/>
        <v>1</v>
      </c>
      <c r="AV6" s="36">
        <v>0.5</v>
      </c>
      <c r="AW6" s="3">
        <f t="shared" si="19"/>
        <v>0</v>
      </c>
      <c r="AX6" s="3">
        <f t="shared" si="20"/>
        <v>1</v>
      </c>
      <c r="AY6" s="3">
        <f t="shared" si="21"/>
        <v>1</v>
      </c>
      <c r="BA6" s="3">
        <f t="shared" si="22"/>
        <v>1</v>
      </c>
      <c r="BB6" s="3">
        <f t="shared" si="22"/>
        <v>1</v>
      </c>
    </row>
    <row r="7" spans="1:54" x14ac:dyDescent="0.25">
      <c r="A7" s="8" t="s">
        <v>221</v>
      </c>
      <c r="B7" s="4">
        <f t="shared" si="23"/>
        <v>8.5</v>
      </c>
      <c r="C7" s="5">
        <f t="shared" si="0"/>
        <v>0</v>
      </c>
      <c r="D7" s="28" t="s">
        <v>376</v>
      </c>
      <c r="E7" s="4" t="s">
        <v>391</v>
      </c>
      <c r="F7" s="4" t="s">
        <v>392</v>
      </c>
      <c r="G7" s="4" t="s">
        <v>315</v>
      </c>
      <c r="H7" s="4" t="s">
        <v>109</v>
      </c>
      <c r="I7" s="4" t="s">
        <v>129</v>
      </c>
      <c r="J7" s="4" t="s">
        <v>129</v>
      </c>
      <c r="K7" s="4" t="s">
        <v>395</v>
      </c>
      <c r="L7" s="4" t="s">
        <v>378</v>
      </c>
      <c r="M7" s="4" t="s">
        <v>379</v>
      </c>
      <c r="N7" s="4" t="s">
        <v>380</v>
      </c>
      <c r="O7" s="4" t="s">
        <v>396</v>
      </c>
      <c r="P7" s="4" t="s">
        <v>381</v>
      </c>
      <c r="Q7" s="4" t="s">
        <v>251</v>
      </c>
      <c r="R7" s="4" t="s">
        <v>383</v>
      </c>
      <c r="S7" s="4" t="s">
        <v>321</v>
      </c>
      <c r="T7" s="4" t="s">
        <v>267</v>
      </c>
      <c r="U7" s="4" t="s">
        <v>386</v>
      </c>
      <c r="V7" s="37" t="s">
        <v>275</v>
      </c>
      <c r="W7" s="4" t="s">
        <v>398</v>
      </c>
      <c r="X7" s="4" t="s">
        <v>388</v>
      </c>
      <c r="Y7" s="4" t="s">
        <v>174</v>
      </c>
      <c r="AA7" s="39" t="s">
        <v>267</v>
      </c>
      <c r="AB7" s="39" t="s">
        <v>383</v>
      </c>
      <c r="AD7" s="3">
        <f t="shared" si="1"/>
        <v>1</v>
      </c>
      <c r="AE7" s="3">
        <f t="shared" si="2"/>
        <v>0</v>
      </c>
      <c r="AF7" s="3">
        <f t="shared" si="3"/>
        <v>0</v>
      </c>
      <c r="AG7" s="3">
        <f t="shared" si="4"/>
        <v>1</v>
      </c>
      <c r="AH7" s="3">
        <f t="shared" si="5"/>
        <v>1</v>
      </c>
      <c r="AI7" s="3">
        <f t="shared" si="6"/>
        <v>0</v>
      </c>
      <c r="AJ7" s="3">
        <f t="shared" si="7"/>
        <v>0</v>
      </c>
      <c r="AK7" s="3">
        <f t="shared" si="8"/>
        <v>0</v>
      </c>
      <c r="AL7" s="3">
        <f t="shared" si="9"/>
        <v>1</v>
      </c>
      <c r="AM7" s="3">
        <f t="shared" si="10"/>
        <v>0</v>
      </c>
      <c r="AN7" s="3">
        <f t="shared" si="11"/>
        <v>0</v>
      </c>
      <c r="AO7" s="3">
        <f t="shared" si="12"/>
        <v>1</v>
      </c>
      <c r="AP7" s="3">
        <f t="shared" si="13"/>
        <v>0</v>
      </c>
      <c r="AQ7" s="3">
        <f t="shared" si="14"/>
        <v>0</v>
      </c>
      <c r="AR7" s="3">
        <f t="shared" si="15"/>
        <v>0</v>
      </c>
      <c r="AS7" s="3">
        <f t="shared" si="16"/>
        <v>1</v>
      </c>
      <c r="AT7" s="3">
        <f t="shared" si="17"/>
        <v>0</v>
      </c>
      <c r="AU7" s="3">
        <f t="shared" si="18"/>
        <v>1</v>
      </c>
      <c r="AV7" s="36">
        <v>0.5</v>
      </c>
      <c r="AW7" s="3">
        <f t="shared" si="19"/>
        <v>0</v>
      </c>
      <c r="AX7" s="3">
        <f t="shared" si="20"/>
        <v>1</v>
      </c>
      <c r="AY7" s="3">
        <f t="shared" si="21"/>
        <v>0</v>
      </c>
      <c r="BA7" s="3" t="e">
        <f t="shared" si="22"/>
        <v>#N/A</v>
      </c>
      <c r="BB7" s="3" t="e">
        <f t="shared" si="22"/>
        <v>#N/A</v>
      </c>
    </row>
    <row r="8" spans="1:54" x14ac:dyDescent="0.25">
      <c r="A8" s="8" t="s">
        <v>67</v>
      </c>
      <c r="B8" s="4">
        <f t="shared" si="23"/>
        <v>12.5</v>
      </c>
      <c r="C8" s="45">
        <v>1.5</v>
      </c>
      <c r="D8" s="28" t="s">
        <v>390</v>
      </c>
      <c r="E8" s="4" t="s">
        <v>391</v>
      </c>
      <c r="F8" s="4" t="s">
        <v>392</v>
      </c>
      <c r="G8" s="4" t="s">
        <v>315</v>
      </c>
      <c r="H8" s="4" t="s">
        <v>109</v>
      </c>
      <c r="I8" s="4" t="s">
        <v>394</v>
      </c>
      <c r="J8" s="4" t="s">
        <v>377</v>
      </c>
      <c r="K8" s="4" t="s">
        <v>395</v>
      </c>
      <c r="L8" s="4" t="s">
        <v>378</v>
      </c>
      <c r="M8" s="4" t="s">
        <v>379</v>
      </c>
      <c r="N8" s="4" t="s">
        <v>380</v>
      </c>
      <c r="O8" s="4" t="s">
        <v>396</v>
      </c>
      <c r="P8" s="4" t="s">
        <v>381</v>
      </c>
      <c r="Q8" s="4" t="s">
        <v>382</v>
      </c>
      <c r="R8" s="4" t="s">
        <v>383</v>
      </c>
      <c r="S8" s="4" t="s">
        <v>384</v>
      </c>
      <c r="T8" s="4" t="s">
        <v>385</v>
      </c>
      <c r="U8" s="4" t="s">
        <v>386</v>
      </c>
      <c r="V8" s="37" t="s">
        <v>397</v>
      </c>
      <c r="W8" s="4" t="s">
        <v>387</v>
      </c>
      <c r="X8" s="4" t="s">
        <v>388</v>
      </c>
      <c r="Y8" s="4" t="s">
        <v>389</v>
      </c>
      <c r="AA8" s="4" t="s">
        <v>386</v>
      </c>
      <c r="AB8" s="37" t="s">
        <v>397</v>
      </c>
      <c r="AD8" s="3">
        <f t="shared" si="1"/>
        <v>0</v>
      </c>
      <c r="AE8" s="3">
        <f t="shared" si="2"/>
        <v>0</v>
      </c>
      <c r="AF8" s="3">
        <f t="shared" si="3"/>
        <v>0</v>
      </c>
      <c r="AG8" s="3">
        <f t="shared" si="4"/>
        <v>1</v>
      </c>
      <c r="AH8" s="3">
        <f t="shared" si="5"/>
        <v>1</v>
      </c>
      <c r="AI8" s="3">
        <f t="shared" si="6"/>
        <v>1</v>
      </c>
      <c r="AJ8" s="3">
        <f t="shared" si="7"/>
        <v>1</v>
      </c>
      <c r="AK8" s="3">
        <f t="shared" si="8"/>
        <v>0</v>
      </c>
      <c r="AL8" s="3">
        <f t="shared" si="9"/>
        <v>1</v>
      </c>
      <c r="AM8" s="3">
        <f t="shared" si="10"/>
        <v>0</v>
      </c>
      <c r="AN8" s="3">
        <f t="shared" si="11"/>
        <v>0</v>
      </c>
      <c r="AO8" s="3">
        <f t="shared" si="12"/>
        <v>1</v>
      </c>
      <c r="AP8" s="3">
        <f t="shared" si="13"/>
        <v>0</v>
      </c>
      <c r="AQ8" s="3">
        <f t="shared" si="14"/>
        <v>1</v>
      </c>
      <c r="AR8" s="3">
        <f t="shared" si="15"/>
        <v>0</v>
      </c>
      <c r="AS8" s="3">
        <f t="shared" si="16"/>
        <v>0</v>
      </c>
      <c r="AT8" s="3">
        <f t="shared" si="17"/>
        <v>1</v>
      </c>
      <c r="AU8" s="3">
        <f t="shared" si="18"/>
        <v>1</v>
      </c>
      <c r="AV8" s="36">
        <v>0.5</v>
      </c>
      <c r="AW8" s="3">
        <f t="shared" si="19"/>
        <v>1</v>
      </c>
      <c r="AX8" s="3">
        <f t="shared" si="20"/>
        <v>1</v>
      </c>
      <c r="AY8" s="3">
        <f t="shared" si="21"/>
        <v>1</v>
      </c>
      <c r="BA8" s="3">
        <f t="shared" si="22"/>
        <v>1</v>
      </c>
      <c r="BB8" s="36">
        <v>0.5</v>
      </c>
    </row>
    <row r="9" spans="1:54" x14ac:dyDescent="0.25">
      <c r="A9" s="8" t="s">
        <v>68</v>
      </c>
      <c r="B9" s="4">
        <f t="shared" si="23"/>
        <v>11.5</v>
      </c>
      <c r="C9" s="5">
        <f t="shared" si="0"/>
        <v>0</v>
      </c>
      <c r="D9" s="28" t="s">
        <v>390</v>
      </c>
      <c r="E9" s="4" t="s">
        <v>391</v>
      </c>
      <c r="F9" s="4" t="s">
        <v>392</v>
      </c>
      <c r="G9" s="4" t="s">
        <v>315</v>
      </c>
      <c r="H9" s="4" t="s">
        <v>109</v>
      </c>
      <c r="I9" s="4" t="s">
        <v>394</v>
      </c>
      <c r="J9" s="4" t="s">
        <v>377</v>
      </c>
      <c r="K9" s="4" t="s">
        <v>395</v>
      </c>
      <c r="L9" s="4" t="s">
        <v>378</v>
      </c>
      <c r="M9" s="4" t="s">
        <v>379</v>
      </c>
      <c r="N9" s="4" t="s">
        <v>380</v>
      </c>
      <c r="O9" s="4" t="s">
        <v>396</v>
      </c>
      <c r="P9" s="4" t="s">
        <v>381</v>
      </c>
      <c r="Q9" s="4" t="s">
        <v>382</v>
      </c>
      <c r="R9" s="4" t="s">
        <v>383</v>
      </c>
      <c r="S9" s="4" t="s">
        <v>384</v>
      </c>
      <c r="T9" s="4" t="s">
        <v>385</v>
      </c>
      <c r="U9" s="4" t="s">
        <v>386</v>
      </c>
      <c r="V9" s="37" t="s">
        <v>397</v>
      </c>
      <c r="W9" s="4" t="s">
        <v>398</v>
      </c>
      <c r="X9" s="4" t="s">
        <v>388</v>
      </c>
      <c r="Y9" s="4" t="s">
        <v>389</v>
      </c>
      <c r="AA9" s="39" t="s">
        <v>395</v>
      </c>
      <c r="AB9" s="39" t="s">
        <v>392</v>
      </c>
      <c r="AD9" s="3">
        <f t="shared" si="1"/>
        <v>0</v>
      </c>
      <c r="AE9" s="3">
        <f t="shared" si="2"/>
        <v>0</v>
      </c>
      <c r="AF9" s="3">
        <f t="shared" si="3"/>
        <v>0</v>
      </c>
      <c r="AG9" s="3">
        <f t="shared" si="4"/>
        <v>1</v>
      </c>
      <c r="AH9" s="3">
        <f t="shared" si="5"/>
        <v>1</v>
      </c>
      <c r="AI9" s="3">
        <f t="shared" si="6"/>
        <v>1</v>
      </c>
      <c r="AJ9" s="3">
        <f t="shared" si="7"/>
        <v>1</v>
      </c>
      <c r="AK9" s="3">
        <f t="shared" si="8"/>
        <v>0</v>
      </c>
      <c r="AL9" s="3">
        <f t="shared" si="9"/>
        <v>1</v>
      </c>
      <c r="AM9" s="3">
        <f t="shared" si="10"/>
        <v>0</v>
      </c>
      <c r="AN9" s="3">
        <f t="shared" si="11"/>
        <v>0</v>
      </c>
      <c r="AO9" s="3">
        <f t="shared" si="12"/>
        <v>1</v>
      </c>
      <c r="AP9" s="3">
        <f t="shared" si="13"/>
        <v>0</v>
      </c>
      <c r="AQ9" s="3">
        <f t="shared" si="14"/>
        <v>1</v>
      </c>
      <c r="AR9" s="3">
        <f t="shared" si="15"/>
        <v>0</v>
      </c>
      <c r="AS9" s="3">
        <f t="shared" si="16"/>
        <v>0</v>
      </c>
      <c r="AT9" s="3">
        <f t="shared" si="17"/>
        <v>1</v>
      </c>
      <c r="AU9" s="3">
        <f t="shared" si="18"/>
        <v>1</v>
      </c>
      <c r="AV9" s="36">
        <v>0.5</v>
      </c>
      <c r="AW9" s="3">
        <f t="shared" si="19"/>
        <v>0</v>
      </c>
      <c r="AX9" s="3">
        <f t="shared" si="20"/>
        <v>1</v>
      </c>
      <c r="AY9" s="3">
        <f t="shared" si="21"/>
        <v>1</v>
      </c>
      <c r="BA9" s="3" t="e">
        <f t="shared" si="22"/>
        <v>#N/A</v>
      </c>
      <c r="BB9" s="3" t="e">
        <f t="shared" si="22"/>
        <v>#N/A</v>
      </c>
    </row>
    <row r="10" spans="1:54" x14ac:dyDescent="0.25">
      <c r="A10" s="8" t="s">
        <v>69</v>
      </c>
      <c r="B10" s="4">
        <f t="shared" si="23"/>
        <v>10.5</v>
      </c>
      <c r="C10" s="45">
        <v>0.5</v>
      </c>
      <c r="D10" s="28" t="s">
        <v>390</v>
      </c>
      <c r="E10" s="4" t="s">
        <v>156</v>
      </c>
      <c r="F10" s="4" t="s">
        <v>347</v>
      </c>
      <c r="G10" s="4" t="s">
        <v>121</v>
      </c>
      <c r="H10" s="4" t="s">
        <v>393</v>
      </c>
      <c r="I10" s="4" t="s">
        <v>216</v>
      </c>
      <c r="J10" s="4" t="s">
        <v>236</v>
      </c>
      <c r="K10" s="4" t="s">
        <v>395</v>
      </c>
      <c r="L10" s="4" t="s">
        <v>361</v>
      </c>
      <c r="M10" s="4" t="s">
        <v>399</v>
      </c>
      <c r="N10" s="4" t="s">
        <v>380</v>
      </c>
      <c r="O10" s="4" t="s">
        <v>396</v>
      </c>
      <c r="P10" s="4" t="s">
        <v>400</v>
      </c>
      <c r="Q10" s="4" t="s">
        <v>251</v>
      </c>
      <c r="R10" s="4" t="s">
        <v>383</v>
      </c>
      <c r="S10" s="4" t="s">
        <v>321</v>
      </c>
      <c r="T10" s="4" t="s">
        <v>385</v>
      </c>
      <c r="U10" s="4" t="s">
        <v>386</v>
      </c>
      <c r="V10" s="37" t="s">
        <v>397</v>
      </c>
      <c r="W10" s="4" t="s">
        <v>398</v>
      </c>
      <c r="X10" s="4" t="s">
        <v>388</v>
      </c>
      <c r="Y10" s="4" t="s">
        <v>389</v>
      </c>
      <c r="AA10" s="37" t="s">
        <v>397</v>
      </c>
      <c r="AB10" s="39" t="s">
        <v>398</v>
      </c>
      <c r="AD10" s="3">
        <f t="shared" si="1"/>
        <v>0</v>
      </c>
      <c r="AE10" s="3">
        <f t="shared" si="2"/>
        <v>1</v>
      </c>
      <c r="AF10" s="3">
        <f t="shared" si="3"/>
        <v>1</v>
      </c>
      <c r="AG10" s="3">
        <f t="shared" si="4"/>
        <v>0</v>
      </c>
      <c r="AH10" s="3">
        <f t="shared" si="5"/>
        <v>0</v>
      </c>
      <c r="AI10" s="3">
        <f t="shared" si="6"/>
        <v>0</v>
      </c>
      <c r="AJ10" s="3">
        <f t="shared" si="7"/>
        <v>0</v>
      </c>
      <c r="AK10" s="3">
        <f t="shared" si="8"/>
        <v>0</v>
      </c>
      <c r="AL10" s="3">
        <f t="shared" si="9"/>
        <v>0</v>
      </c>
      <c r="AM10" s="3">
        <f t="shared" si="10"/>
        <v>1</v>
      </c>
      <c r="AN10" s="3">
        <f t="shared" si="11"/>
        <v>0</v>
      </c>
      <c r="AO10" s="3">
        <f t="shared" si="12"/>
        <v>1</v>
      </c>
      <c r="AP10" s="3">
        <f t="shared" si="13"/>
        <v>1</v>
      </c>
      <c r="AQ10" s="3">
        <f t="shared" si="14"/>
        <v>0</v>
      </c>
      <c r="AR10" s="3">
        <f t="shared" si="15"/>
        <v>0</v>
      </c>
      <c r="AS10" s="3">
        <f t="shared" si="16"/>
        <v>1</v>
      </c>
      <c r="AT10" s="3">
        <f t="shared" si="17"/>
        <v>1</v>
      </c>
      <c r="AU10" s="3">
        <f t="shared" si="18"/>
        <v>1</v>
      </c>
      <c r="AV10" s="36">
        <v>0.5</v>
      </c>
      <c r="AW10" s="3">
        <f t="shared" si="19"/>
        <v>0</v>
      </c>
      <c r="AX10" s="3">
        <f t="shared" si="20"/>
        <v>1</v>
      </c>
      <c r="AY10" s="3">
        <f t="shared" si="21"/>
        <v>1</v>
      </c>
      <c r="BA10" s="36">
        <v>0.5</v>
      </c>
      <c r="BB10" s="3" t="e">
        <f t="shared" si="22"/>
        <v>#N/A</v>
      </c>
    </row>
    <row r="11" spans="1:54" x14ac:dyDescent="0.25">
      <c r="A11" s="8" t="s">
        <v>70</v>
      </c>
      <c r="B11" s="4">
        <f t="shared" si="23"/>
        <v>10.5</v>
      </c>
      <c r="C11" s="5">
        <f t="shared" si="0"/>
        <v>0</v>
      </c>
      <c r="D11" s="28" t="s">
        <v>390</v>
      </c>
      <c r="E11" s="4" t="s">
        <v>391</v>
      </c>
      <c r="F11" s="4" t="s">
        <v>392</v>
      </c>
      <c r="G11" s="4" t="s">
        <v>315</v>
      </c>
      <c r="H11" s="4" t="s">
        <v>393</v>
      </c>
      <c r="I11" s="4" t="s">
        <v>394</v>
      </c>
      <c r="J11" s="4" t="s">
        <v>377</v>
      </c>
      <c r="K11" s="4" t="s">
        <v>395</v>
      </c>
      <c r="L11" s="4" t="s">
        <v>378</v>
      </c>
      <c r="M11" s="4" t="s">
        <v>379</v>
      </c>
      <c r="N11" s="4" t="s">
        <v>380</v>
      </c>
      <c r="O11" s="4" t="s">
        <v>396</v>
      </c>
      <c r="P11" s="4" t="s">
        <v>381</v>
      </c>
      <c r="Q11" s="4" t="s">
        <v>382</v>
      </c>
      <c r="R11" s="4" t="s">
        <v>383</v>
      </c>
      <c r="S11" s="4" t="s">
        <v>384</v>
      </c>
      <c r="T11" s="4" t="s">
        <v>385</v>
      </c>
      <c r="U11" s="4" t="s">
        <v>386</v>
      </c>
      <c r="V11" s="37" t="s">
        <v>275</v>
      </c>
      <c r="W11" s="4" t="s">
        <v>398</v>
      </c>
      <c r="X11" s="4" t="s">
        <v>388</v>
      </c>
      <c r="Y11" s="4" t="s">
        <v>389</v>
      </c>
      <c r="AA11" s="39" t="s">
        <v>381</v>
      </c>
      <c r="AB11" s="39" t="s">
        <v>379</v>
      </c>
      <c r="AD11" s="3">
        <f t="shared" si="1"/>
        <v>0</v>
      </c>
      <c r="AE11" s="3">
        <f t="shared" si="2"/>
        <v>0</v>
      </c>
      <c r="AF11" s="3">
        <f t="shared" si="3"/>
        <v>0</v>
      </c>
      <c r="AG11" s="3">
        <f t="shared" si="4"/>
        <v>1</v>
      </c>
      <c r="AH11" s="3">
        <f t="shared" si="5"/>
        <v>0</v>
      </c>
      <c r="AI11" s="3">
        <f t="shared" si="6"/>
        <v>1</v>
      </c>
      <c r="AJ11" s="3">
        <f t="shared" si="7"/>
        <v>1</v>
      </c>
      <c r="AK11" s="3">
        <f t="shared" si="8"/>
        <v>0</v>
      </c>
      <c r="AL11" s="3">
        <f t="shared" si="9"/>
        <v>1</v>
      </c>
      <c r="AM11" s="3">
        <f t="shared" si="10"/>
        <v>0</v>
      </c>
      <c r="AN11" s="3">
        <f t="shared" si="11"/>
        <v>0</v>
      </c>
      <c r="AO11" s="3">
        <f t="shared" si="12"/>
        <v>1</v>
      </c>
      <c r="AP11" s="3">
        <f t="shared" si="13"/>
        <v>0</v>
      </c>
      <c r="AQ11" s="3">
        <f t="shared" si="14"/>
        <v>1</v>
      </c>
      <c r="AR11" s="3">
        <f t="shared" si="15"/>
        <v>0</v>
      </c>
      <c r="AS11" s="3">
        <f t="shared" si="16"/>
        <v>0</v>
      </c>
      <c r="AT11" s="3">
        <f t="shared" si="17"/>
        <v>1</v>
      </c>
      <c r="AU11" s="3">
        <f t="shared" si="18"/>
        <v>1</v>
      </c>
      <c r="AV11" s="36">
        <v>0.5</v>
      </c>
      <c r="AW11" s="3">
        <f t="shared" si="19"/>
        <v>0</v>
      </c>
      <c r="AX11" s="3">
        <f t="shared" si="20"/>
        <v>1</v>
      </c>
      <c r="AY11" s="3">
        <f t="shared" si="21"/>
        <v>1</v>
      </c>
      <c r="BA11" s="3" t="e">
        <f t="shared" si="22"/>
        <v>#N/A</v>
      </c>
      <c r="BB11" s="3" t="e">
        <f t="shared" si="22"/>
        <v>#N/A</v>
      </c>
    </row>
    <row r="12" spans="1:54" x14ac:dyDescent="0.25">
      <c r="A12" s="8" t="s">
        <v>71</v>
      </c>
      <c r="B12" s="4">
        <f t="shared" si="23"/>
        <v>12.5</v>
      </c>
      <c r="C12" s="5">
        <f t="shared" si="0"/>
        <v>2</v>
      </c>
      <c r="D12" s="28" t="s">
        <v>376</v>
      </c>
      <c r="E12" s="4" t="s">
        <v>391</v>
      </c>
      <c r="F12" s="4" t="s">
        <v>347</v>
      </c>
      <c r="G12" s="4" t="s">
        <v>315</v>
      </c>
      <c r="H12" s="4" t="s">
        <v>109</v>
      </c>
      <c r="I12" s="4" t="s">
        <v>216</v>
      </c>
      <c r="J12" s="4" t="s">
        <v>236</v>
      </c>
      <c r="K12" s="4" t="s">
        <v>395</v>
      </c>
      <c r="L12" s="4" t="s">
        <v>378</v>
      </c>
      <c r="M12" s="4" t="s">
        <v>379</v>
      </c>
      <c r="N12" s="4" t="s">
        <v>401</v>
      </c>
      <c r="O12" s="4" t="s">
        <v>396</v>
      </c>
      <c r="P12" s="4" t="s">
        <v>400</v>
      </c>
      <c r="Q12" s="4" t="s">
        <v>251</v>
      </c>
      <c r="R12" s="4" t="s">
        <v>383</v>
      </c>
      <c r="S12" s="4" t="s">
        <v>384</v>
      </c>
      <c r="T12" s="4" t="s">
        <v>385</v>
      </c>
      <c r="U12" s="4" t="s">
        <v>386</v>
      </c>
      <c r="V12" s="37" t="s">
        <v>397</v>
      </c>
      <c r="W12" s="4" t="s">
        <v>387</v>
      </c>
      <c r="X12" s="4" t="s">
        <v>155</v>
      </c>
      <c r="Y12" s="4" t="s">
        <v>389</v>
      </c>
      <c r="AA12" s="4" t="s">
        <v>376</v>
      </c>
      <c r="AB12" s="4" t="s">
        <v>347</v>
      </c>
      <c r="AD12" s="3">
        <f t="shared" si="1"/>
        <v>1</v>
      </c>
      <c r="AE12" s="3">
        <f t="shared" si="2"/>
        <v>0</v>
      </c>
      <c r="AF12" s="3">
        <f t="shared" si="3"/>
        <v>1</v>
      </c>
      <c r="AG12" s="3">
        <f t="shared" si="4"/>
        <v>1</v>
      </c>
      <c r="AH12" s="3">
        <f t="shared" si="5"/>
        <v>1</v>
      </c>
      <c r="AI12" s="3">
        <f t="shared" si="6"/>
        <v>0</v>
      </c>
      <c r="AJ12" s="3">
        <f t="shared" si="7"/>
        <v>0</v>
      </c>
      <c r="AK12" s="3">
        <f t="shared" si="8"/>
        <v>0</v>
      </c>
      <c r="AL12" s="3">
        <f t="shared" si="9"/>
        <v>1</v>
      </c>
      <c r="AM12" s="3">
        <f t="shared" si="10"/>
        <v>0</v>
      </c>
      <c r="AN12" s="3">
        <f t="shared" si="11"/>
        <v>1</v>
      </c>
      <c r="AO12" s="3">
        <f t="shared" si="12"/>
        <v>1</v>
      </c>
      <c r="AP12" s="3">
        <f t="shared" si="13"/>
        <v>1</v>
      </c>
      <c r="AQ12" s="3">
        <f t="shared" si="14"/>
        <v>0</v>
      </c>
      <c r="AR12" s="3">
        <f t="shared" si="15"/>
        <v>0</v>
      </c>
      <c r="AS12" s="3">
        <f t="shared" si="16"/>
        <v>0</v>
      </c>
      <c r="AT12" s="3">
        <f t="shared" si="17"/>
        <v>1</v>
      </c>
      <c r="AU12" s="3">
        <f t="shared" si="18"/>
        <v>1</v>
      </c>
      <c r="AV12" s="36">
        <v>0.5</v>
      </c>
      <c r="AW12" s="3">
        <f t="shared" si="19"/>
        <v>1</v>
      </c>
      <c r="AX12" s="3">
        <f t="shared" si="20"/>
        <v>0</v>
      </c>
      <c r="AY12" s="3">
        <f t="shared" si="21"/>
        <v>1</v>
      </c>
      <c r="BA12" s="3">
        <f t="shared" si="22"/>
        <v>1</v>
      </c>
      <c r="BB12" s="3">
        <f t="shared" si="22"/>
        <v>1</v>
      </c>
    </row>
    <row r="13" spans="1:54" x14ac:dyDescent="0.25">
      <c r="A13" s="8" t="s">
        <v>72</v>
      </c>
      <c r="B13" s="4">
        <f t="shared" si="23"/>
        <v>11.5</v>
      </c>
      <c r="C13" s="5">
        <f t="shared" si="0"/>
        <v>1</v>
      </c>
      <c r="D13" s="28" t="s">
        <v>390</v>
      </c>
      <c r="E13" s="4" t="s">
        <v>391</v>
      </c>
      <c r="F13" s="4" t="s">
        <v>392</v>
      </c>
      <c r="G13" s="4" t="s">
        <v>315</v>
      </c>
      <c r="H13" s="4" t="s">
        <v>393</v>
      </c>
      <c r="I13" s="4" t="s">
        <v>394</v>
      </c>
      <c r="J13" s="4" t="s">
        <v>377</v>
      </c>
      <c r="K13" s="4" t="s">
        <v>395</v>
      </c>
      <c r="L13" s="4" t="s">
        <v>378</v>
      </c>
      <c r="M13" s="4" t="s">
        <v>379</v>
      </c>
      <c r="N13" s="4" t="s">
        <v>380</v>
      </c>
      <c r="O13" s="4" t="s">
        <v>396</v>
      </c>
      <c r="P13" s="4" t="s">
        <v>381</v>
      </c>
      <c r="Q13" s="4" t="s">
        <v>382</v>
      </c>
      <c r="R13" s="4" t="s">
        <v>383</v>
      </c>
      <c r="S13" s="4" t="s">
        <v>384</v>
      </c>
      <c r="T13" s="4" t="s">
        <v>385</v>
      </c>
      <c r="U13" s="4" t="s">
        <v>386</v>
      </c>
      <c r="V13" s="37" t="s">
        <v>397</v>
      </c>
      <c r="W13" s="4" t="s">
        <v>387</v>
      </c>
      <c r="X13" s="4" t="s">
        <v>388</v>
      </c>
      <c r="Y13" s="4" t="s">
        <v>389</v>
      </c>
      <c r="AA13" s="39" t="s">
        <v>379</v>
      </c>
      <c r="AB13" s="4" t="s">
        <v>387</v>
      </c>
      <c r="AD13" s="3">
        <f t="shared" si="1"/>
        <v>0</v>
      </c>
      <c r="AE13" s="3">
        <f t="shared" si="2"/>
        <v>0</v>
      </c>
      <c r="AF13" s="3">
        <f t="shared" si="3"/>
        <v>0</v>
      </c>
      <c r="AG13" s="3">
        <f t="shared" si="4"/>
        <v>1</v>
      </c>
      <c r="AH13" s="3">
        <f t="shared" si="5"/>
        <v>0</v>
      </c>
      <c r="AI13" s="3">
        <f t="shared" si="6"/>
        <v>1</v>
      </c>
      <c r="AJ13" s="3">
        <f t="shared" si="7"/>
        <v>1</v>
      </c>
      <c r="AK13" s="3">
        <f t="shared" si="8"/>
        <v>0</v>
      </c>
      <c r="AL13" s="3">
        <f t="shared" si="9"/>
        <v>1</v>
      </c>
      <c r="AM13" s="3">
        <f t="shared" si="10"/>
        <v>0</v>
      </c>
      <c r="AN13" s="3">
        <f t="shared" si="11"/>
        <v>0</v>
      </c>
      <c r="AO13" s="3">
        <f t="shared" si="12"/>
        <v>1</v>
      </c>
      <c r="AP13" s="3">
        <f t="shared" si="13"/>
        <v>0</v>
      </c>
      <c r="AQ13" s="3">
        <f t="shared" si="14"/>
        <v>1</v>
      </c>
      <c r="AR13" s="3">
        <f t="shared" si="15"/>
        <v>0</v>
      </c>
      <c r="AS13" s="3">
        <f t="shared" si="16"/>
        <v>0</v>
      </c>
      <c r="AT13" s="3">
        <f t="shared" si="17"/>
        <v>1</v>
      </c>
      <c r="AU13" s="3">
        <f t="shared" si="18"/>
        <v>1</v>
      </c>
      <c r="AV13" s="36">
        <v>0.5</v>
      </c>
      <c r="AW13" s="3">
        <f t="shared" si="19"/>
        <v>1</v>
      </c>
      <c r="AX13" s="3">
        <f t="shared" si="20"/>
        <v>1</v>
      </c>
      <c r="AY13" s="3">
        <f t="shared" si="21"/>
        <v>1</v>
      </c>
      <c r="BA13" s="3" t="e">
        <f t="shared" si="22"/>
        <v>#N/A</v>
      </c>
      <c r="BB13" s="3">
        <f t="shared" si="22"/>
        <v>1</v>
      </c>
    </row>
    <row r="14" spans="1:54" x14ac:dyDescent="0.25">
      <c r="A14" s="8" t="s">
        <v>73</v>
      </c>
      <c r="B14" s="4">
        <f t="shared" si="23"/>
        <v>10.5</v>
      </c>
      <c r="C14" s="5">
        <f t="shared" si="0"/>
        <v>2</v>
      </c>
      <c r="D14" s="28" t="s">
        <v>376</v>
      </c>
      <c r="E14" s="4" t="s">
        <v>391</v>
      </c>
      <c r="F14" s="4" t="s">
        <v>347</v>
      </c>
      <c r="G14" s="4" t="s">
        <v>315</v>
      </c>
      <c r="H14" s="4" t="s">
        <v>393</v>
      </c>
      <c r="I14" s="4" t="s">
        <v>216</v>
      </c>
      <c r="J14" s="4" t="s">
        <v>236</v>
      </c>
      <c r="K14" s="4" t="s">
        <v>395</v>
      </c>
      <c r="L14" s="4" t="s">
        <v>378</v>
      </c>
      <c r="M14" s="4" t="s">
        <v>399</v>
      </c>
      <c r="N14" s="4" t="s">
        <v>380</v>
      </c>
      <c r="O14" s="4" t="s">
        <v>396</v>
      </c>
      <c r="P14" s="4" t="s">
        <v>381</v>
      </c>
      <c r="Q14" s="4" t="s">
        <v>382</v>
      </c>
      <c r="R14" s="4" t="s">
        <v>383</v>
      </c>
      <c r="S14" s="4" t="s">
        <v>321</v>
      </c>
      <c r="T14" s="4" t="s">
        <v>267</v>
      </c>
      <c r="U14" s="4" t="s">
        <v>386</v>
      </c>
      <c r="V14" s="37" t="s">
        <v>275</v>
      </c>
      <c r="W14" s="4" t="s">
        <v>398</v>
      </c>
      <c r="X14" s="4" t="s">
        <v>388</v>
      </c>
      <c r="Y14" s="4" t="s">
        <v>174</v>
      </c>
      <c r="AA14" s="4" t="s">
        <v>315</v>
      </c>
      <c r="AB14" s="4" t="s">
        <v>382</v>
      </c>
      <c r="AD14" s="3">
        <f t="shared" si="1"/>
        <v>1</v>
      </c>
      <c r="AE14" s="3">
        <f t="shared" si="2"/>
        <v>0</v>
      </c>
      <c r="AF14" s="3">
        <f t="shared" si="3"/>
        <v>1</v>
      </c>
      <c r="AG14" s="3">
        <f t="shared" si="4"/>
        <v>1</v>
      </c>
      <c r="AH14" s="3">
        <f t="shared" si="5"/>
        <v>0</v>
      </c>
      <c r="AI14" s="3">
        <f t="shared" si="6"/>
        <v>0</v>
      </c>
      <c r="AJ14" s="3">
        <f t="shared" si="7"/>
        <v>0</v>
      </c>
      <c r="AK14" s="3">
        <f t="shared" si="8"/>
        <v>0</v>
      </c>
      <c r="AL14" s="3">
        <f t="shared" si="9"/>
        <v>1</v>
      </c>
      <c r="AM14" s="3">
        <f t="shared" si="10"/>
        <v>1</v>
      </c>
      <c r="AN14" s="3">
        <f t="shared" si="11"/>
        <v>0</v>
      </c>
      <c r="AO14" s="3">
        <f t="shared" si="12"/>
        <v>1</v>
      </c>
      <c r="AP14" s="3">
        <f t="shared" si="13"/>
        <v>0</v>
      </c>
      <c r="AQ14" s="3">
        <f t="shared" si="14"/>
        <v>1</v>
      </c>
      <c r="AR14" s="3">
        <f t="shared" si="15"/>
        <v>0</v>
      </c>
      <c r="AS14" s="3">
        <f t="shared" si="16"/>
        <v>1</v>
      </c>
      <c r="AT14" s="3">
        <f t="shared" si="17"/>
        <v>0</v>
      </c>
      <c r="AU14" s="3">
        <f t="shared" si="18"/>
        <v>1</v>
      </c>
      <c r="AV14" s="36">
        <v>0.5</v>
      </c>
      <c r="AW14" s="3">
        <f t="shared" si="19"/>
        <v>0</v>
      </c>
      <c r="AX14" s="3">
        <f t="shared" si="20"/>
        <v>1</v>
      </c>
      <c r="AY14" s="3">
        <f t="shared" si="21"/>
        <v>0</v>
      </c>
      <c r="BA14" s="3">
        <f t="shared" si="22"/>
        <v>1</v>
      </c>
      <c r="BB14" s="3">
        <f t="shared" si="22"/>
        <v>1</v>
      </c>
    </row>
    <row r="15" spans="1:54" x14ac:dyDescent="0.25">
      <c r="A15" s="8" t="s">
        <v>74</v>
      </c>
      <c r="B15" s="4">
        <f t="shared" si="23"/>
        <v>10.5</v>
      </c>
      <c r="C15" s="5">
        <f t="shared" si="0"/>
        <v>2</v>
      </c>
      <c r="D15" s="28" t="s">
        <v>390</v>
      </c>
      <c r="E15" s="4" t="s">
        <v>391</v>
      </c>
      <c r="F15" s="4" t="s">
        <v>392</v>
      </c>
      <c r="G15" s="4" t="s">
        <v>315</v>
      </c>
      <c r="H15" s="4" t="s">
        <v>393</v>
      </c>
      <c r="I15" s="4" t="s">
        <v>394</v>
      </c>
      <c r="J15" s="4" t="s">
        <v>377</v>
      </c>
      <c r="K15" s="4" t="s">
        <v>395</v>
      </c>
      <c r="L15" s="4" t="s">
        <v>378</v>
      </c>
      <c r="M15" s="4" t="s">
        <v>379</v>
      </c>
      <c r="N15" s="4" t="s">
        <v>380</v>
      </c>
      <c r="O15" s="4" t="s">
        <v>396</v>
      </c>
      <c r="P15" s="4" t="s">
        <v>381</v>
      </c>
      <c r="Q15" s="4" t="s">
        <v>382</v>
      </c>
      <c r="R15" s="4" t="s">
        <v>383</v>
      </c>
      <c r="S15" s="4" t="s">
        <v>384</v>
      </c>
      <c r="T15" s="4" t="s">
        <v>385</v>
      </c>
      <c r="U15" s="4" t="s">
        <v>386</v>
      </c>
      <c r="V15" s="37" t="s">
        <v>397</v>
      </c>
      <c r="W15" s="4" t="s">
        <v>398</v>
      </c>
      <c r="X15" s="4" t="s">
        <v>388</v>
      </c>
      <c r="Y15" s="4" t="s">
        <v>389</v>
      </c>
      <c r="AA15" s="4" t="s">
        <v>389</v>
      </c>
      <c r="AB15" s="4" t="s">
        <v>394</v>
      </c>
      <c r="AD15" s="3">
        <f t="shared" si="1"/>
        <v>0</v>
      </c>
      <c r="AE15" s="3">
        <f t="shared" si="2"/>
        <v>0</v>
      </c>
      <c r="AF15" s="3">
        <f t="shared" si="3"/>
        <v>0</v>
      </c>
      <c r="AG15" s="3">
        <f t="shared" si="4"/>
        <v>1</v>
      </c>
      <c r="AH15" s="3">
        <f t="shared" si="5"/>
        <v>0</v>
      </c>
      <c r="AI15" s="3">
        <f t="shared" si="6"/>
        <v>1</v>
      </c>
      <c r="AJ15" s="3">
        <f t="shared" si="7"/>
        <v>1</v>
      </c>
      <c r="AK15" s="3">
        <f t="shared" si="8"/>
        <v>0</v>
      </c>
      <c r="AL15" s="3">
        <f t="shared" si="9"/>
        <v>1</v>
      </c>
      <c r="AM15" s="3">
        <f t="shared" si="10"/>
        <v>0</v>
      </c>
      <c r="AN15" s="3">
        <f t="shared" si="11"/>
        <v>0</v>
      </c>
      <c r="AO15" s="3">
        <f t="shared" si="12"/>
        <v>1</v>
      </c>
      <c r="AP15" s="3">
        <f t="shared" si="13"/>
        <v>0</v>
      </c>
      <c r="AQ15" s="3">
        <f t="shared" si="14"/>
        <v>1</v>
      </c>
      <c r="AR15" s="3">
        <f t="shared" si="15"/>
        <v>0</v>
      </c>
      <c r="AS15" s="3">
        <f t="shared" si="16"/>
        <v>0</v>
      </c>
      <c r="AT15" s="3">
        <f t="shared" si="17"/>
        <v>1</v>
      </c>
      <c r="AU15" s="3">
        <f t="shared" si="18"/>
        <v>1</v>
      </c>
      <c r="AV15" s="36">
        <v>0.5</v>
      </c>
      <c r="AW15" s="3">
        <f t="shared" si="19"/>
        <v>0</v>
      </c>
      <c r="AX15" s="3">
        <f t="shared" si="20"/>
        <v>1</v>
      </c>
      <c r="AY15" s="3">
        <f t="shared" si="21"/>
        <v>1</v>
      </c>
      <c r="BA15" s="3">
        <f t="shared" si="22"/>
        <v>1</v>
      </c>
      <c r="BB15" s="3">
        <f t="shared" si="22"/>
        <v>1</v>
      </c>
    </row>
    <row r="16" spans="1:54" x14ac:dyDescent="0.25">
      <c r="A16" s="8" t="s">
        <v>75</v>
      </c>
      <c r="B16" s="4">
        <f t="shared" si="23"/>
        <v>11.5</v>
      </c>
      <c r="C16" s="45">
        <v>0.5</v>
      </c>
      <c r="D16" s="28" t="s">
        <v>390</v>
      </c>
      <c r="E16" s="4" t="s">
        <v>391</v>
      </c>
      <c r="F16" s="4" t="s">
        <v>347</v>
      </c>
      <c r="G16" s="4" t="s">
        <v>315</v>
      </c>
      <c r="H16" s="4" t="s">
        <v>393</v>
      </c>
      <c r="I16" s="4" t="s">
        <v>394</v>
      </c>
      <c r="J16" s="4" t="s">
        <v>377</v>
      </c>
      <c r="K16" s="4" t="s">
        <v>395</v>
      </c>
      <c r="L16" s="4" t="s">
        <v>378</v>
      </c>
      <c r="M16" s="4" t="s">
        <v>379</v>
      </c>
      <c r="N16" s="4" t="s">
        <v>380</v>
      </c>
      <c r="O16" s="4" t="s">
        <v>396</v>
      </c>
      <c r="P16" s="4" t="s">
        <v>381</v>
      </c>
      <c r="Q16" s="4" t="s">
        <v>382</v>
      </c>
      <c r="R16" s="4" t="s">
        <v>383</v>
      </c>
      <c r="S16" s="4" t="s">
        <v>384</v>
      </c>
      <c r="T16" s="4" t="s">
        <v>385</v>
      </c>
      <c r="U16" s="4" t="s">
        <v>386</v>
      </c>
      <c r="V16" s="37" t="s">
        <v>397</v>
      </c>
      <c r="W16" s="4" t="s">
        <v>398</v>
      </c>
      <c r="X16" s="4" t="s">
        <v>388</v>
      </c>
      <c r="Y16" s="4" t="s">
        <v>389</v>
      </c>
      <c r="AA16" s="39" t="s">
        <v>393</v>
      </c>
      <c r="AB16" s="37" t="s">
        <v>397</v>
      </c>
      <c r="AD16" s="3">
        <f t="shared" si="1"/>
        <v>0</v>
      </c>
      <c r="AE16" s="3">
        <f t="shared" si="2"/>
        <v>0</v>
      </c>
      <c r="AF16" s="3">
        <f t="shared" si="3"/>
        <v>1</v>
      </c>
      <c r="AG16" s="3">
        <f t="shared" si="4"/>
        <v>1</v>
      </c>
      <c r="AH16" s="3">
        <f t="shared" si="5"/>
        <v>0</v>
      </c>
      <c r="AI16" s="3">
        <f t="shared" si="6"/>
        <v>1</v>
      </c>
      <c r="AJ16" s="3">
        <f t="shared" si="7"/>
        <v>1</v>
      </c>
      <c r="AK16" s="3">
        <f t="shared" si="8"/>
        <v>0</v>
      </c>
      <c r="AL16" s="3">
        <f t="shared" si="9"/>
        <v>1</v>
      </c>
      <c r="AM16" s="3">
        <f t="shared" si="10"/>
        <v>0</v>
      </c>
      <c r="AN16" s="3">
        <f t="shared" si="11"/>
        <v>0</v>
      </c>
      <c r="AO16" s="3">
        <f t="shared" si="12"/>
        <v>1</v>
      </c>
      <c r="AP16" s="3">
        <f t="shared" si="13"/>
        <v>0</v>
      </c>
      <c r="AQ16" s="3">
        <f t="shared" si="14"/>
        <v>1</v>
      </c>
      <c r="AR16" s="3">
        <f t="shared" si="15"/>
        <v>0</v>
      </c>
      <c r="AS16" s="3">
        <f t="shared" si="16"/>
        <v>0</v>
      </c>
      <c r="AT16" s="3">
        <f t="shared" si="17"/>
        <v>1</v>
      </c>
      <c r="AU16" s="3">
        <f t="shared" si="18"/>
        <v>1</v>
      </c>
      <c r="AV16" s="36">
        <v>0.5</v>
      </c>
      <c r="AW16" s="3">
        <f t="shared" si="19"/>
        <v>0</v>
      </c>
      <c r="AX16" s="3">
        <f t="shared" si="20"/>
        <v>1</v>
      </c>
      <c r="AY16" s="3">
        <f t="shared" si="21"/>
        <v>1</v>
      </c>
      <c r="BA16" s="3" t="e">
        <f t="shared" si="22"/>
        <v>#N/A</v>
      </c>
      <c r="BB16" s="36">
        <v>0.5</v>
      </c>
    </row>
    <row r="17" spans="1:54" x14ac:dyDescent="0.25">
      <c r="A17" s="8" t="s">
        <v>76</v>
      </c>
      <c r="B17" s="4">
        <f t="shared" si="23"/>
        <v>7.5</v>
      </c>
      <c r="C17" s="5">
        <f t="shared" si="0"/>
        <v>0</v>
      </c>
      <c r="D17" s="28" t="s">
        <v>129</v>
      </c>
      <c r="E17" s="4" t="s">
        <v>129</v>
      </c>
      <c r="F17" s="4" t="s">
        <v>392</v>
      </c>
      <c r="G17" s="4" t="s">
        <v>315</v>
      </c>
      <c r="H17" s="4" t="s">
        <v>393</v>
      </c>
      <c r="I17" s="4" t="s">
        <v>216</v>
      </c>
      <c r="J17" s="4" t="s">
        <v>377</v>
      </c>
      <c r="K17" s="4" t="s">
        <v>395</v>
      </c>
      <c r="L17" s="4" t="s">
        <v>378</v>
      </c>
      <c r="M17" s="4" t="s">
        <v>379</v>
      </c>
      <c r="N17" s="4" t="s">
        <v>380</v>
      </c>
      <c r="O17" s="4" t="s">
        <v>218</v>
      </c>
      <c r="P17" s="4" t="s">
        <v>381</v>
      </c>
      <c r="Q17" s="4" t="s">
        <v>251</v>
      </c>
      <c r="R17" s="4" t="s">
        <v>383</v>
      </c>
      <c r="S17" s="4" t="s">
        <v>384</v>
      </c>
      <c r="T17" s="4" t="s">
        <v>385</v>
      </c>
      <c r="U17" s="4" t="s">
        <v>386</v>
      </c>
      <c r="V17" s="37" t="s">
        <v>275</v>
      </c>
      <c r="W17" s="4" t="s">
        <v>398</v>
      </c>
      <c r="X17" s="4" t="s">
        <v>388</v>
      </c>
      <c r="Y17" s="4" t="s">
        <v>389</v>
      </c>
      <c r="AA17" s="39" t="s">
        <v>395</v>
      </c>
      <c r="AB17" s="39" t="s">
        <v>384</v>
      </c>
      <c r="AD17" s="3">
        <f t="shared" si="1"/>
        <v>0</v>
      </c>
      <c r="AE17" s="3">
        <f t="shared" si="2"/>
        <v>0</v>
      </c>
      <c r="AF17" s="3">
        <f t="shared" si="3"/>
        <v>0</v>
      </c>
      <c r="AG17" s="3">
        <f t="shared" si="4"/>
        <v>1</v>
      </c>
      <c r="AH17" s="3">
        <f t="shared" si="5"/>
        <v>0</v>
      </c>
      <c r="AI17" s="3">
        <f t="shared" si="6"/>
        <v>0</v>
      </c>
      <c r="AJ17" s="3">
        <f t="shared" si="7"/>
        <v>1</v>
      </c>
      <c r="AK17" s="3">
        <f t="shared" si="8"/>
        <v>0</v>
      </c>
      <c r="AL17" s="3">
        <f t="shared" si="9"/>
        <v>1</v>
      </c>
      <c r="AM17" s="3">
        <f t="shared" si="10"/>
        <v>0</v>
      </c>
      <c r="AN17" s="3">
        <f t="shared" si="11"/>
        <v>0</v>
      </c>
      <c r="AO17" s="3">
        <f t="shared" si="12"/>
        <v>0</v>
      </c>
      <c r="AP17" s="3">
        <f t="shared" si="13"/>
        <v>0</v>
      </c>
      <c r="AQ17" s="3">
        <f t="shared" si="14"/>
        <v>0</v>
      </c>
      <c r="AR17" s="3">
        <f t="shared" si="15"/>
        <v>0</v>
      </c>
      <c r="AS17" s="3">
        <f t="shared" si="16"/>
        <v>0</v>
      </c>
      <c r="AT17" s="3">
        <f t="shared" si="17"/>
        <v>1</v>
      </c>
      <c r="AU17" s="3">
        <f t="shared" si="18"/>
        <v>1</v>
      </c>
      <c r="AV17" s="36">
        <v>0.5</v>
      </c>
      <c r="AW17" s="3">
        <f t="shared" si="19"/>
        <v>0</v>
      </c>
      <c r="AX17" s="3">
        <f t="shared" si="20"/>
        <v>1</v>
      </c>
      <c r="AY17" s="3">
        <f t="shared" si="21"/>
        <v>1</v>
      </c>
      <c r="BA17" s="3" t="e">
        <f t="shared" si="22"/>
        <v>#N/A</v>
      </c>
      <c r="BB17" s="3" t="e">
        <f t="shared" si="22"/>
        <v>#N/A</v>
      </c>
    </row>
    <row r="18" spans="1:54" x14ac:dyDescent="0.25">
      <c r="A18" s="8" t="s">
        <v>77</v>
      </c>
      <c r="B18" s="4">
        <f t="shared" si="23"/>
        <v>9.5</v>
      </c>
      <c r="C18" s="5">
        <f t="shared" si="0"/>
        <v>0</v>
      </c>
      <c r="D18" s="28" t="s">
        <v>376</v>
      </c>
      <c r="E18" s="4" t="s">
        <v>391</v>
      </c>
      <c r="F18" s="4" t="s">
        <v>347</v>
      </c>
      <c r="G18" s="4" t="s">
        <v>315</v>
      </c>
      <c r="H18" s="4" t="s">
        <v>393</v>
      </c>
      <c r="I18" s="4" t="s">
        <v>394</v>
      </c>
      <c r="J18" s="4" t="s">
        <v>236</v>
      </c>
      <c r="K18" s="4" t="s">
        <v>117</v>
      </c>
      <c r="L18" s="4" t="s">
        <v>361</v>
      </c>
      <c r="M18" s="4" t="s">
        <v>379</v>
      </c>
      <c r="N18" s="4" t="s">
        <v>380</v>
      </c>
      <c r="O18" s="4" t="s">
        <v>396</v>
      </c>
      <c r="P18" s="4" t="s">
        <v>381</v>
      </c>
      <c r="Q18" s="4" t="s">
        <v>251</v>
      </c>
      <c r="R18" s="4" t="s">
        <v>383</v>
      </c>
      <c r="S18" s="4" t="s">
        <v>321</v>
      </c>
      <c r="T18" s="4" t="s">
        <v>267</v>
      </c>
      <c r="U18" s="4" t="s">
        <v>195</v>
      </c>
      <c r="V18" s="37" t="s">
        <v>397</v>
      </c>
      <c r="W18" s="4" t="s">
        <v>387</v>
      </c>
      <c r="X18" s="4" t="s">
        <v>155</v>
      </c>
      <c r="Y18" s="4" t="s">
        <v>389</v>
      </c>
      <c r="AA18" s="39" t="s">
        <v>379</v>
      </c>
      <c r="AB18" s="39" t="s">
        <v>381</v>
      </c>
      <c r="AD18" s="3">
        <f t="shared" si="1"/>
        <v>1</v>
      </c>
      <c r="AE18" s="3">
        <f t="shared" si="2"/>
        <v>0</v>
      </c>
      <c r="AF18" s="3">
        <f t="shared" si="3"/>
        <v>1</v>
      </c>
      <c r="AG18" s="3">
        <f t="shared" si="4"/>
        <v>1</v>
      </c>
      <c r="AH18" s="3">
        <f t="shared" si="5"/>
        <v>0</v>
      </c>
      <c r="AI18" s="3">
        <f t="shared" si="6"/>
        <v>1</v>
      </c>
      <c r="AJ18" s="3">
        <f t="shared" si="7"/>
        <v>0</v>
      </c>
      <c r="AK18" s="3">
        <f t="shared" si="8"/>
        <v>1</v>
      </c>
      <c r="AL18" s="3">
        <f t="shared" si="9"/>
        <v>0</v>
      </c>
      <c r="AM18" s="3">
        <f t="shared" si="10"/>
        <v>0</v>
      </c>
      <c r="AN18" s="3">
        <f t="shared" si="11"/>
        <v>0</v>
      </c>
      <c r="AO18" s="3">
        <f t="shared" si="12"/>
        <v>1</v>
      </c>
      <c r="AP18" s="3">
        <f t="shared" si="13"/>
        <v>0</v>
      </c>
      <c r="AQ18" s="3">
        <f t="shared" si="14"/>
        <v>0</v>
      </c>
      <c r="AR18" s="3">
        <f t="shared" si="15"/>
        <v>0</v>
      </c>
      <c r="AS18" s="3">
        <f t="shared" si="16"/>
        <v>1</v>
      </c>
      <c r="AT18" s="3">
        <f t="shared" si="17"/>
        <v>0</v>
      </c>
      <c r="AU18" s="3">
        <f t="shared" si="18"/>
        <v>0</v>
      </c>
      <c r="AV18" s="36">
        <v>0.5</v>
      </c>
      <c r="AW18" s="3">
        <f t="shared" si="19"/>
        <v>1</v>
      </c>
      <c r="AX18" s="3">
        <f t="shared" si="20"/>
        <v>0</v>
      </c>
      <c r="AY18" s="3">
        <f t="shared" si="21"/>
        <v>1</v>
      </c>
      <c r="BA18" s="3" t="e">
        <f t="shared" si="22"/>
        <v>#N/A</v>
      </c>
      <c r="BB18" s="3" t="e">
        <f t="shared" si="22"/>
        <v>#N/A</v>
      </c>
    </row>
    <row r="19" spans="1:54" x14ac:dyDescent="0.25">
      <c r="A19" s="8" t="s">
        <v>78</v>
      </c>
      <c r="B19" s="4">
        <f t="shared" si="23"/>
        <v>8.5</v>
      </c>
      <c r="C19" s="5">
        <f t="shared" si="0"/>
        <v>0</v>
      </c>
      <c r="D19" s="28" t="s">
        <v>390</v>
      </c>
      <c r="E19" s="4" t="s">
        <v>391</v>
      </c>
      <c r="F19" s="4" t="s">
        <v>392</v>
      </c>
      <c r="G19" s="4" t="s">
        <v>315</v>
      </c>
      <c r="H19" s="4" t="s">
        <v>393</v>
      </c>
      <c r="I19" s="4" t="s">
        <v>394</v>
      </c>
      <c r="J19" s="4" t="s">
        <v>236</v>
      </c>
      <c r="K19" s="4" t="s">
        <v>395</v>
      </c>
      <c r="L19" s="4" t="s">
        <v>378</v>
      </c>
      <c r="M19" s="4" t="s">
        <v>379</v>
      </c>
      <c r="N19" s="4" t="s">
        <v>380</v>
      </c>
      <c r="O19" s="4" t="s">
        <v>396</v>
      </c>
      <c r="P19" s="4" t="s">
        <v>381</v>
      </c>
      <c r="Q19" s="4" t="s">
        <v>251</v>
      </c>
      <c r="R19" s="4" t="s">
        <v>383</v>
      </c>
      <c r="S19" s="4" t="s">
        <v>384</v>
      </c>
      <c r="T19" s="4" t="s">
        <v>385</v>
      </c>
      <c r="U19" s="4" t="s">
        <v>386</v>
      </c>
      <c r="V19" s="37" t="s">
        <v>397</v>
      </c>
      <c r="W19" s="4" t="s">
        <v>398</v>
      </c>
      <c r="X19" s="4" t="s">
        <v>388</v>
      </c>
      <c r="Y19" s="4" t="s">
        <v>389</v>
      </c>
      <c r="AA19" s="39" t="s">
        <v>398</v>
      </c>
      <c r="AB19" s="39" t="s">
        <v>395</v>
      </c>
      <c r="AD19" s="3">
        <f t="shared" si="1"/>
        <v>0</v>
      </c>
      <c r="AE19" s="3">
        <f t="shared" si="2"/>
        <v>0</v>
      </c>
      <c r="AF19" s="3">
        <f t="shared" si="3"/>
        <v>0</v>
      </c>
      <c r="AG19" s="3">
        <f t="shared" si="4"/>
        <v>1</v>
      </c>
      <c r="AH19" s="3">
        <f t="shared" si="5"/>
        <v>0</v>
      </c>
      <c r="AI19" s="3">
        <f t="shared" si="6"/>
        <v>1</v>
      </c>
      <c r="AJ19" s="3">
        <f t="shared" si="7"/>
        <v>0</v>
      </c>
      <c r="AK19" s="3">
        <f t="shared" si="8"/>
        <v>0</v>
      </c>
      <c r="AL19" s="3">
        <f t="shared" si="9"/>
        <v>1</v>
      </c>
      <c r="AM19" s="3">
        <f t="shared" si="10"/>
        <v>0</v>
      </c>
      <c r="AN19" s="3">
        <f t="shared" si="11"/>
        <v>0</v>
      </c>
      <c r="AO19" s="3">
        <f t="shared" si="12"/>
        <v>1</v>
      </c>
      <c r="AP19" s="3">
        <f t="shared" si="13"/>
        <v>0</v>
      </c>
      <c r="AQ19" s="3">
        <f t="shared" si="14"/>
        <v>0</v>
      </c>
      <c r="AR19" s="3">
        <f t="shared" si="15"/>
        <v>0</v>
      </c>
      <c r="AS19" s="3">
        <f t="shared" si="16"/>
        <v>0</v>
      </c>
      <c r="AT19" s="3">
        <f t="shared" si="17"/>
        <v>1</v>
      </c>
      <c r="AU19" s="3">
        <f t="shared" si="18"/>
        <v>1</v>
      </c>
      <c r="AV19" s="36">
        <v>0.5</v>
      </c>
      <c r="AW19" s="3">
        <f t="shared" si="19"/>
        <v>0</v>
      </c>
      <c r="AX19" s="3">
        <f t="shared" si="20"/>
        <v>1</v>
      </c>
      <c r="AY19" s="3">
        <f t="shared" si="21"/>
        <v>1</v>
      </c>
      <c r="BA19" s="3" t="e">
        <f t="shared" si="22"/>
        <v>#N/A</v>
      </c>
      <c r="BB19" s="3" t="e">
        <f t="shared" si="22"/>
        <v>#N/A</v>
      </c>
    </row>
    <row r="20" spans="1:54" x14ac:dyDescent="0.25">
      <c r="A20" s="8" t="s">
        <v>79</v>
      </c>
      <c r="B20" s="4">
        <f t="shared" si="23"/>
        <v>12.5</v>
      </c>
      <c r="C20" s="5">
        <f t="shared" si="0"/>
        <v>1</v>
      </c>
      <c r="D20" s="28" t="s">
        <v>376</v>
      </c>
      <c r="E20" s="4" t="s">
        <v>156</v>
      </c>
      <c r="F20" s="4" t="s">
        <v>347</v>
      </c>
      <c r="G20" s="4" t="s">
        <v>315</v>
      </c>
      <c r="H20" s="4" t="s">
        <v>393</v>
      </c>
      <c r="I20" s="4" t="s">
        <v>216</v>
      </c>
      <c r="J20" s="4" t="s">
        <v>236</v>
      </c>
      <c r="K20" s="4" t="s">
        <v>395</v>
      </c>
      <c r="L20" s="4" t="s">
        <v>378</v>
      </c>
      <c r="M20" s="4" t="s">
        <v>379</v>
      </c>
      <c r="N20" s="4" t="s">
        <v>380</v>
      </c>
      <c r="O20" s="4" t="s">
        <v>396</v>
      </c>
      <c r="P20" s="4" t="s">
        <v>381</v>
      </c>
      <c r="Q20" s="4" t="s">
        <v>382</v>
      </c>
      <c r="R20" s="4" t="s">
        <v>383</v>
      </c>
      <c r="S20" s="4" t="s">
        <v>384</v>
      </c>
      <c r="T20" s="4" t="s">
        <v>385</v>
      </c>
      <c r="U20" s="4" t="s">
        <v>386</v>
      </c>
      <c r="V20" s="37" t="s">
        <v>275</v>
      </c>
      <c r="W20" s="4" t="s">
        <v>387</v>
      </c>
      <c r="X20" s="4" t="s">
        <v>388</v>
      </c>
      <c r="Y20" s="4" t="s">
        <v>389</v>
      </c>
      <c r="AA20" s="4" t="s">
        <v>386</v>
      </c>
      <c r="AB20" s="39" t="s">
        <v>395</v>
      </c>
      <c r="AD20" s="3">
        <f t="shared" si="1"/>
        <v>1</v>
      </c>
      <c r="AE20" s="3">
        <f t="shared" si="2"/>
        <v>1</v>
      </c>
      <c r="AF20" s="3">
        <f t="shared" si="3"/>
        <v>1</v>
      </c>
      <c r="AG20" s="3">
        <f t="shared" si="4"/>
        <v>1</v>
      </c>
      <c r="AH20" s="3">
        <f t="shared" si="5"/>
        <v>0</v>
      </c>
      <c r="AI20" s="3">
        <f t="shared" si="6"/>
        <v>0</v>
      </c>
      <c r="AJ20" s="3">
        <f t="shared" si="7"/>
        <v>0</v>
      </c>
      <c r="AK20" s="3">
        <f t="shared" si="8"/>
        <v>0</v>
      </c>
      <c r="AL20" s="3">
        <f t="shared" si="9"/>
        <v>1</v>
      </c>
      <c r="AM20" s="3">
        <f t="shared" si="10"/>
        <v>0</v>
      </c>
      <c r="AN20" s="3">
        <f t="shared" si="11"/>
        <v>0</v>
      </c>
      <c r="AO20" s="3">
        <f t="shared" si="12"/>
        <v>1</v>
      </c>
      <c r="AP20" s="3">
        <f t="shared" si="13"/>
        <v>0</v>
      </c>
      <c r="AQ20" s="3">
        <f t="shared" si="14"/>
        <v>1</v>
      </c>
      <c r="AR20" s="3">
        <f t="shared" si="15"/>
        <v>0</v>
      </c>
      <c r="AS20" s="3">
        <f t="shared" si="16"/>
        <v>0</v>
      </c>
      <c r="AT20" s="3">
        <f t="shared" si="17"/>
        <v>1</v>
      </c>
      <c r="AU20" s="3">
        <f t="shared" si="18"/>
        <v>1</v>
      </c>
      <c r="AV20" s="36">
        <v>0.5</v>
      </c>
      <c r="AW20" s="3">
        <f t="shared" si="19"/>
        <v>1</v>
      </c>
      <c r="AX20" s="3">
        <f t="shared" si="20"/>
        <v>1</v>
      </c>
      <c r="AY20" s="3">
        <f t="shared" si="21"/>
        <v>1</v>
      </c>
      <c r="BA20" s="3">
        <f t="shared" si="22"/>
        <v>1</v>
      </c>
      <c r="BB20" s="3" t="e">
        <f t="shared" si="22"/>
        <v>#N/A</v>
      </c>
    </row>
    <row r="21" spans="1:54" x14ac:dyDescent="0.25">
      <c r="A21" s="8" t="s">
        <v>80</v>
      </c>
      <c r="B21" s="4">
        <f t="shared" si="23"/>
        <v>9.5</v>
      </c>
      <c r="C21" s="5">
        <f t="shared" si="0"/>
        <v>1</v>
      </c>
      <c r="D21" s="28" t="s">
        <v>390</v>
      </c>
      <c r="E21" s="4" t="s">
        <v>391</v>
      </c>
      <c r="F21" s="4" t="s">
        <v>347</v>
      </c>
      <c r="G21" s="4" t="s">
        <v>315</v>
      </c>
      <c r="H21" s="4" t="s">
        <v>393</v>
      </c>
      <c r="I21" s="4" t="s">
        <v>216</v>
      </c>
      <c r="J21" s="4" t="s">
        <v>377</v>
      </c>
      <c r="K21" s="4" t="s">
        <v>395</v>
      </c>
      <c r="L21" s="4" t="s">
        <v>378</v>
      </c>
      <c r="M21" s="4" t="s">
        <v>379</v>
      </c>
      <c r="N21" s="4" t="s">
        <v>380</v>
      </c>
      <c r="O21" s="4" t="s">
        <v>396</v>
      </c>
      <c r="P21" s="4" t="s">
        <v>381</v>
      </c>
      <c r="Q21" s="4" t="s">
        <v>382</v>
      </c>
      <c r="R21" s="4" t="s">
        <v>383</v>
      </c>
      <c r="S21" s="4" t="s">
        <v>321</v>
      </c>
      <c r="T21" s="4" t="s">
        <v>267</v>
      </c>
      <c r="U21" s="4" t="s">
        <v>195</v>
      </c>
      <c r="V21" s="37" t="s">
        <v>397</v>
      </c>
      <c r="W21" s="4" t="s">
        <v>387</v>
      </c>
      <c r="X21" s="4" t="s">
        <v>388</v>
      </c>
      <c r="Y21" s="4" t="s">
        <v>174</v>
      </c>
      <c r="AA21" s="39" t="s">
        <v>393</v>
      </c>
      <c r="AB21" s="4" t="s">
        <v>377</v>
      </c>
      <c r="AD21" s="3">
        <f t="shared" si="1"/>
        <v>0</v>
      </c>
      <c r="AE21" s="3">
        <f t="shared" si="2"/>
        <v>0</v>
      </c>
      <c r="AF21" s="3">
        <f t="shared" si="3"/>
        <v>1</v>
      </c>
      <c r="AG21" s="3">
        <f t="shared" si="4"/>
        <v>1</v>
      </c>
      <c r="AH21" s="3">
        <f t="shared" si="5"/>
        <v>0</v>
      </c>
      <c r="AI21" s="3">
        <f t="shared" si="6"/>
        <v>0</v>
      </c>
      <c r="AJ21" s="3">
        <f t="shared" si="7"/>
        <v>1</v>
      </c>
      <c r="AK21" s="3">
        <f t="shared" si="8"/>
        <v>0</v>
      </c>
      <c r="AL21" s="3">
        <f t="shared" si="9"/>
        <v>1</v>
      </c>
      <c r="AM21" s="3">
        <f t="shared" si="10"/>
        <v>0</v>
      </c>
      <c r="AN21" s="3">
        <f t="shared" si="11"/>
        <v>0</v>
      </c>
      <c r="AO21" s="3">
        <f t="shared" si="12"/>
        <v>1</v>
      </c>
      <c r="AP21" s="3">
        <f t="shared" si="13"/>
        <v>0</v>
      </c>
      <c r="AQ21" s="3">
        <f t="shared" si="14"/>
        <v>1</v>
      </c>
      <c r="AR21" s="3">
        <f t="shared" si="15"/>
        <v>0</v>
      </c>
      <c r="AS21" s="3">
        <f t="shared" si="16"/>
        <v>1</v>
      </c>
      <c r="AT21" s="3">
        <f t="shared" si="17"/>
        <v>0</v>
      </c>
      <c r="AU21" s="3">
        <f t="shared" si="18"/>
        <v>0</v>
      </c>
      <c r="AV21" s="36">
        <v>0.5</v>
      </c>
      <c r="AW21" s="3">
        <f t="shared" si="19"/>
        <v>1</v>
      </c>
      <c r="AX21" s="3">
        <f t="shared" si="20"/>
        <v>1</v>
      </c>
      <c r="AY21" s="3">
        <f t="shared" si="21"/>
        <v>0</v>
      </c>
      <c r="BA21" s="3" t="e">
        <f t="shared" si="22"/>
        <v>#N/A</v>
      </c>
      <c r="BB21" s="3">
        <f t="shared" si="22"/>
        <v>1</v>
      </c>
    </row>
    <row r="22" spans="1:54" x14ac:dyDescent="0.25">
      <c r="A22" s="8" t="s">
        <v>141</v>
      </c>
      <c r="B22" s="4">
        <f t="shared" si="23"/>
        <v>15.5</v>
      </c>
      <c r="C22" s="5">
        <f t="shared" si="0"/>
        <v>1</v>
      </c>
      <c r="D22" s="28" t="s">
        <v>390</v>
      </c>
      <c r="E22" s="4" t="s">
        <v>156</v>
      </c>
      <c r="F22" s="4" t="s">
        <v>392</v>
      </c>
      <c r="G22" s="4" t="s">
        <v>315</v>
      </c>
      <c r="H22" s="4" t="s">
        <v>109</v>
      </c>
      <c r="I22" s="4" t="s">
        <v>216</v>
      </c>
      <c r="J22" s="4" t="s">
        <v>377</v>
      </c>
      <c r="K22" s="4" t="s">
        <v>395</v>
      </c>
      <c r="L22" s="4" t="s">
        <v>378</v>
      </c>
      <c r="M22" s="4" t="s">
        <v>399</v>
      </c>
      <c r="N22" s="4" t="s">
        <v>380</v>
      </c>
      <c r="O22" s="4" t="s">
        <v>396</v>
      </c>
      <c r="P22" s="4" t="s">
        <v>400</v>
      </c>
      <c r="Q22" s="4" t="s">
        <v>382</v>
      </c>
      <c r="R22" s="4" t="s">
        <v>276</v>
      </c>
      <c r="S22" s="4" t="s">
        <v>384</v>
      </c>
      <c r="T22" s="4" t="s">
        <v>385</v>
      </c>
      <c r="U22" s="4" t="s">
        <v>386</v>
      </c>
      <c r="V22" s="37" t="s">
        <v>275</v>
      </c>
      <c r="W22" s="4" t="s">
        <v>387</v>
      </c>
      <c r="X22" s="4" t="s">
        <v>388</v>
      </c>
      <c r="Y22" s="4" t="s">
        <v>389</v>
      </c>
      <c r="AA22" s="4" t="s">
        <v>389</v>
      </c>
      <c r="AB22" s="39" t="s">
        <v>395</v>
      </c>
      <c r="AD22" s="3">
        <f t="shared" si="1"/>
        <v>0</v>
      </c>
      <c r="AE22" s="3">
        <f t="shared" si="2"/>
        <v>1</v>
      </c>
      <c r="AF22" s="3">
        <f t="shared" si="3"/>
        <v>0</v>
      </c>
      <c r="AG22" s="3">
        <f t="shared" si="4"/>
        <v>1</v>
      </c>
      <c r="AH22" s="3">
        <f t="shared" si="5"/>
        <v>1</v>
      </c>
      <c r="AI22" s="3">
        <f t="shared" si="6"/>
        <v>0</v>
      </c>
      <c r="AJ22" s="3">
        <f t="shared" si="7"/>
        <v>1</v>
      </c>
      <c r="AK22" s="3">
        <f t="shared" si="8"/>
        <v>0</v>
      </c>
      <c r="AL22" s="3">
        <f t="shared" si="9"/>
        <v>1</v>
      </c>
      <c r="AM22" s="3">
        <f t="shared" si="10"/>
        <v>1</v>
      </c>
      <c r="AN22" s="3">
        <f t="shared" si="11"/>
        <v>0</v>
      </c>
      <c r="AO22" s="3">
        <f t="shared" si="12"/>
        <v>1</v>
      </c>
      <c r="AP22" s="3">
        <f t="shared" si="13"/>
        <v>1</v>
      </c>
      <c r="AQ22" s="3">
        <f t="shared" si="14"/>
        <v>1</v>
      </c>
      <c r="AR22" s="3">
        <f t="shared" si="15"/>
        <v>1</v>
      </c>
      <c r="AS22" s="3">
        <f t="shared" si="16"/>
        <v>0</v>
      </c>
      <c r="AT22" s="3">
        <f t="shared" si="17"/>
        <v>1</v>
      </c>
      <c r="AU22" s="3">
        <f t="shared" si="18"/>
        <v>1</v>
      </c>
      <c r="AV22" s="36">
        <v>0.5</v>
      </c>
      <c r="AW22" s="3">
        <f t="shared" si="19"/>
        <v>1</v>
      </c>
      <c r="AX22" s="3">
        <f t="shared" si="20"/>
        <v>1</v>
      </c>
      <c r="AY22" s="3">
        <f t="shared" si="21"/>
        <v>1</v>
      </c>
      <c r="BA22" s="3">
        <f t="shared" si="22"/>
        <v>1</v>
      </c>
      <c r="BB22" s="3" t="e">
        <f t="shared" si="22"/>
        <v>#N/A</v>
      </c>
    </row>
    <row r="23" spans="1:54" x14ac:dyDescent="0.25">
      <c r="A23" s="8" t="s">
        <v>81</v>
      </c>
      <c r="B23" s="4">
        <f t="shared" si="23"/>
        <v>9.5</v>
      </c>
      <c r="C23" s="5">
        <f t="shared" si="0"/>
        <v>1</v>
      </c>
      <c r="D23" s="28" t="s">
        <v>129</v>
      </c>
      <c r="E23" s="4" t="s">
        <v>156</v>
      </c>
      <c r="F23" s="4" t="s">
        <v>347</v>
      </c>
      <c r="G23" s="4" t="s">
        <v>121</v>
      </c>
      <c r="H23" s="4" t="s">
        <v>393</v>
      </c>
      <c r="I23" s="4" t="s">
        <v>216</v>
      </c>
      <c r="J23" s="4" t="s">
        <v>236</v>
      </c>
      <c r="K23" s="4" t="s">
        <v>395</v>
      </c>
      <c r="L23" s="4" t="s">
        <v>361</v>
      </c>
      <c r="M23" s="4" t="s">
        <v>399</v>
      </c>
      <c r="N23" s="4" t="s">
        <v>380</v>
      </c>
      <c r="O23" s="4" t="s">
        <v>396</v>
      </c>
      <c r="P23" s="4" t="s">
        <v>381</v>
      </c>
      <c r="Q23" s="4" t="s">
        <v>251</v>
      </c>
      <c r="R23" s="4" t="s">
        <v>383</v>
      </c>
      <c r="S23" s="4" t="s">
        <v>384</v>
      </c>
      <c r="T23" s="4" t="s">
        <v>385</v>
      </c>
      <c r="U23" s="4" t="s">
        <v>386</v>
      </c>
      <c r="V23" s="37" t="s">
        <v>397</v>
      </c>
      <c r="W23" s="4" t="s">
        <v>387</v>
      </c>
      <c r="X23" s="4" t="s">
        <v>388</v>
      </c>
      <c r="Y23" s="4" t="s">
        <v>389</v>
      </c>
      <c r="AA23" s="39" t="s">
        <v>384</v>
      </c>
      <c r="AB23" s="4" t="s">
        <v>385</v>
      </c>
      <c r="AD23" s="3">
        <f t="shared" si="1"/>
        <v>0</v>
      </c>
      <c r="AE23" s="3">
        <f t="shared" si="2"/>
        <v>1</v>
      </c>
      <c r="AF23" s="3">
        <f t="shared" si="3"/>
        <v>1</v>
      </c>
      <c r="AG23" s="3">
        <f t="shared" si="4"/>
        <v>0</v>
      </c>
      <c r="AH23" s="3">
        <f t="shared" si="5"/>
        <v>0</v>
      </c>
      <c r="AI23" s="3">
        <f t="shared" si="6"/>
        <v>0</v>
      </c>
      <c r="AJ23" s="3">
        <f t="shared" si="7"/>
        <v>0</v>
      </c>
      <c r="AK23" s="3">
        <f t="shared" si="8"/>
        <v>0</v>
      </c>
      <c r="AL23" s="3">
        <f t="shared" si="9"/>
        <v>0</v>
      </c>
      <c r="AM23" s="3">
        <f t="shared" si="10"/>
        <v>1</v>
      </c>
      <c r="AN23" s="3">
        <f t="shared" si="11"/>
        <v>0</v>
      </c>
      <c r="AO23" s="3">
        <f t="shared" si="12"/>
        <v>1</v>
      </c>
      <c r="AP23" s="3">
        <f t="shared" si="13"/>
        <v>0</v>
      </c>
      <c r="AQ23" s="3">
        <f t="shared" si="14"/>
        <v>0</v>
      </c>
      <c r="AR23" s="3">
        <f t="shared" si="15"/>
        <v>0</v>
      </c>
      <c r="AS23" s="3">
        <f t="shared" si="16"/>
        <v>0</v>
      </c>
      <c r="AT23" s="3">
        <f t="shared" si="17"/>
        <v>1</v>
      </c>
      <c r="AU23" s="3">
        <f t="shared" si="18"/>
        <v>1</v>
      </c>
      <c r="AV23" s="36">
        <v>0.5</v>
      </c>
      <c r="AW23" s="3">
        <f t="shared" si="19"/>
        <v>1</v>
      </c>
      <c r="AX23" s="3">
        <f t="shared" si="20"/>
        <v>1</v>
      </c>
      <c r="AY23" s="3">
        <f t="shared" si="21"/>
        <v>1</v>
      </c>
      <c r="BA23" s="3" t="e">
        <f t="shared" si="22"/>
        <v>#N/A</v>
      </c>
      <c r="BB23" s="3">
        <f t="shared" si="22"/>
        <v>1</v>
      </c>
    </row>
    <row r="24" spans="1:54" x14ac:dyDescent="0.25">
      <c r="A24" s="8" t="s">
        <v>82</v>
      </c>
      <c r="B24" s="4">
        <f t="shared" si="23"/>
        <v>11.5</v>
      </c>
      <c r="C24" s="5">
        <f t="shared" si="0"/>
        <v>1</v>
      </c>
      <c r="D24" s="28" t="s">
        <v>390</v>
      </c>
      <c r="E24" s="4" t="s">
        <v>391</v>
      </c>
      <c r="F24" s="4" t="s">
        <v>392</v>
      </c>
      <c r="G24" s="4" t="s">
        <v>315</v>
      </c>
      <c r="H24" s="4" t="s">
        <v>109</v>
      </c>
      <c r="I24" s="4" t="s">
        <v>394</v>
      </c>
      <c r="J24" s="4" t="s">
        <v>377</v>
      </c>
      <c r="K24" s="4" t="s">
        <v>117</v>
      </c>
      <c r="L24" s="4" t="s">
        <v>378</v>
      </c>
      <c r="M24" s="4" t="s">
        <v>379</v>
      </c>
      <c r="N24" s="4" t="s">
        <v>380</v>
      </c>
      <c r="O24" s="4" t="s">
        <v>218</v>
      </c>
      <c r="P24" s="4" t="s">
        <v>129</v>
      </c>
      <c r="Q24" s="4" t="s">
        <v>382</v>
      </c>
      <c r="R24" s="4" t="s">
        <v>383</v>
      </c>
      <c r="S24" s="4" t="s">
        <v>384</v>
      </c>
      <c r="T24" s="4" t="s">
        <v>385</v>
      </c>
      <c r="U24" s="4" t="s">
        <v>195</v>
      </c>
      <c r="V24" s="37" t="s">
        <v>397</v>
      </c>
      <c r="W24" s="4" t="s">
        <v>387</v>
      </c>
      <c r="X24" s="4" t="s">
        <v>388</v>
      </c>
      <c r="Y24" s="4" t="s">
        <v>389</v>
      </c>
      <c r="AA24" s="39" t="s">
        <v>384</v>
      </c>
      <c r="AB24" s="4" t="s">
        <v>387</v>
      </c>
      <c r="AD24" s="3">
        <f t="shared" si="1"/>
        <v>0</v>
      </c>
      <c r="AE24" s="3">
        <f t="shared" si="2"/>
        <v>0</v>
      </c>
      <c r="AF24" s="3">
        <f t="shared" si="3"/>
        <v>0</v>
      </c>
      <c r="AG24" s="3">
        <f t="shared" si="4"/>
        <v>1</v>
      </c>
      <c r="AH24" s="3">
        <f t="shared" si="5"/>
        <v>1</v>
      </c>
      <c r="AI24" s="3">
        <f t="shared" si="6"/>
        <v>1</v>
      </c>
      <c r="AJ24" s="3">
        <f t="shared" si="7"/>
        <v>1</v>
      </c>
      <c r="AK24" s="3">
        <f t="shared" si="8"/>
        <v>1</v>
      </c>
      <c r="AL24" s="3">
        <f t="shared" si="9"/>
        <v>1</v>
      </c>
      <c r="AM24" s="3">
        <f t="shared" si="10"/>
        <v>0</v>
      </c>
      <c r="AN24" s="3">
        <f t="shared" si="11"/>
        <v>0</v>
      </c>
      <c r="AO24" s="3">
        <f t="shared" si="12"/>
        <v>0</v>
      </c>
      <c r="AP24" s="3">
        <f t="shared" si="13"/>
        <v>0</v>
      </c>
      <c r="AQ24" s="3">
        <f t="shared" si="14"/>
        <v>1</v>
      </c>
      <c r="AR24" s="3">
        <f t="shared" si="15"/>
        <v>0</v>
      </c>
      <c r="AS24" s="3">
        <f t="shared" si="16"/>
        <v>0</v>
      </c>
      <c r="AT24" s="3">
        <f t="shared" si="17"/>
        <v>1</v>
      </c>
      <c r="AU24" s="3">
        <f t="shared" si="18"/>
        <v>0</v>
      </c>
      <c r="AV24" s="36">
        <v>0.5</v>
      </c>
      <c r="AW24" s="3">
        <f t="shared" si="19"/>
        <v>1</v>
      </c>
      <c r="AX24" s="3">
        <f t="shared" si="20"/>
        <v>1</v>
      </c>
      <c r="AY24" s="3">
        <f t="shared" si="21"/>
        <v>1</v>
      </c>
      <c r="BA24" s="3" t="e">
        <f t="shared" si="22"/>
        <v>#N/A</v>
      </c>
      <c r="BB24" s="3">
        <f t="shared" si="22"/>
        <v>1</v>
      </c>
    </row>
    <row r="25" spans="1:54" x14ac:dyDescent="0.25">
      <c r="A25" s="8" t="s">
        <v>83</v>
      </c>
      <c r="B25" s="4">
        <f t="shared" si="23"/>
        <v>7.5</v>
      </c>
      <c r="C25" s="5">
        <f t="shared" si="0"/>
        <v>2</v>
      </c>
      <c r="D25" s="28" t="s">
        <v>390</v>
      </c>
      <c r="E25" s="4" t="s">
        <v>391</v>
      </c>
      <c r="F25" s="4" t="s">
        <v>392</v>
      </c>
      <c r="G25" s="4" t="s">
        <v>315</v>
      </c>
      <c r="H25" s="4" t="s">
        <v>393</v>
      </c>
      <c r="I25" s="4" t="s">
        <v>216</v>
      </c>
      <c r="J25" s="4" t="s">
        <v>377</v>
      </c>
      <c r="K25" s="4" t="s">
        <v>117</v>
      </c>
      <c r="L25" s="4" t="s">
        <v>378</v>
      </c>
      <c r="M25" s="4" t="s">
        <v>379</v>
      </c>
      <c r="N25" s="4" t="s">
        <v>380</v>
      </c>
      <c r="O25" s="4" t="s">
        <v>396</v>
      </c>
      <c r="P25" s="4" t="s">
        <v>381</v>
      </c>
      <c r="Q25" s="4" t="s">
        <v>251</v>
      </c>
      <c r="R25" s="4" t="s">
        <v>383</v>
      </c>
      <c r="S25" s="4" t="s">
        <v>384</v>
      </c>
      <c r="T25" s="4" t="s">
        <v>267</v>
      </c>
      <c r="U25" s="4" t="s">
        <v>195</v>
      </c>
      <c r="V25" s="37" t="s">
        <v>397</v>
      </c>
      <c r="W25" s="4" t="s">
        <v>398</v>
      </c>
      <c r="X25" s="4" t="s">
        <v>388</v>
      </c>
      <c r="Y25" s="4" t="s">
        <v>389</v>
      </c>
      <c r="AA25" s="4" t="s">
        <v>389</v>
      </c>
      <c r="AB25" s="4" t="s">
        <v>388</v>
      </c>
      <c r="AD25" s="3">
        <f t="shared" si="1"/>
        <v>0</v>
      </c>
      <c r="AE25" s="3">
        <f t="shared" si="2"/>
        <v>0</v>
      </c>
      <c r="AF25" s="3">
        <f t="shared" si="3"/>
        <v>0</v>
      </c>
      <c r="AG25" s="3">
        <f t="shared" si="4"/>
        <v>1</v>
      </c>
      <c r="AH25" s="3">
        <f t="shared" si="5"/>
        <v>0</v>
      </c>
      <c r="AI25" s="3">
        <f t="shared" si="6"/>
        <v>0</v>
      </c>
      <c r="AJ25" s="3">
        <f t="shared" si="7"/>
        <v>1</v>
      </c>
      <c r="AK25" s="3">
        <f t="shared" si="8"/>
        <v>1</v>
      </c>
      <c r="AL25" s="3">
        <f t="shared" si="9"/>
        <v>1</v>
      </c>
      <c r="AM25" s="3">
        <f t="shared" si="10"/>
        <v>0</v>
      </c>
      <c r="AN25" s="3">
        <f t="shared" si="11"/>
        <v>0</v>
      </c>
      <c r="AO25" s="3">
        <f t="shared" si="12"/>
        <v>1</v>
      </c>
      <c r="AP25" s="3">
        <f t="shared" si="13"/>
        <v>0</v>
      </c>
      <c r="AQ25" s="3">
        <f t="shared" si="14"/>
        <v>0</v>
      </c>
      <c r="AR25" s="3">
        <f t="shared" si="15"/>
        <v>0</v>
      </c>
      <c r="AS25" s="3">
        <f t="shared" si="16"/>
        <v>0</v>
      </c>
      <c r="AT25" s="3">
        <f t="shared" si="17"/>
        <v>0</v>
      </c>
      <c r="AU25" s="3">
        <f t="shared" si="18"/>
        <v>0</v>
      </c>
      <c r="AV25" s="36">
        <v>0.5</v>
      </c>
      <c r="AW25" s="3">
        <f t="shared" si="19"/>
        <v>0</v>
      </c>
      <c r="AX25" s="3">
        <f t="shared" si="20"/>
        <v>1</v>
      </c>
      <c r="AY25" s="3">
        <f t="shared" si="21"/>
        <v>1</v>
      </c>
      <c r="BA25" s="3">
        <f t="shared" ref="BA25:BB37" si="24">HLOOKUP(AA25,$D$39:$Y$40,2,FALSE)</f>
        <v>1</v>
      </c>
      <c r="BB25" s="3">
        <f t="shared" si="24"/>
        <v>1</v>
      </c>
    </row>
    <row r="26" spans="1:54" x14ac:dyDescent="0.25">
      <c r="A26" s="8" t="s">
        <v>84</v>
      </c>
      <c r="B26" s="4">
        <f t="shared" si="23"/>
        <v>12.5</v>
      </c>
      <c r="C26" s="5">
        <f t="shared" si="0"/>
        <v>2</v>
      </c>
      <c r="D26" s="28" t="s">
        <v>390</v>
      </c>
      <c r="E26" s="4" t="s">
        <v>391</v>
      </c>
      <c r="F26" s="4" t="s">
        <v>347</v>
      </c>
      <c r="G26" s="4" t="s">
        <v>315</v>
      </c>
      <c r="H26" s="4" t="s">
        <v>109</v>
      </c>
      <c r="I26" s="4" t="s">
        <v>394</v>
      </c>
      <c r="J26" s="4" t="s">
        <v>377</v>
      </c>
      <c r="K26" s="4" t="s">
        <v>395</v>
      </c>
      <c r="L26" s="4" t="s">
        <v>378</v>
      </c>
      <c r="M26" s="4" t="s">
        <v>379</v>
      </c>
      <c r="N26" s="4" t="s">
        <v>380</v>
      </c>
      <c r="O26" s="4" t="s">
        <v>396</v>
      </c>
      <c r="P26" s="4" t="s">
        <v>381</v>
      </c>
      <c r="Q26" s="4" t="s">
        <v>382</v>
      </c>
      <c r="R26" s="4" t="s">
        <v>383</v>
      </c>
      <c r="S26" s="4" t="s">
        <v>384</v>
      </c>
      <c r="T26" s="4" t="s">
        <v>385</v>
      </c>
      <c r="U26" s="4" t="s">
        <v>386</v>
      </c>
      <c r="V26" s="37" t="s">
        <v>275</v>
      </c>
      <c r="W26" s="4" t="s">
        <v>398</v>
      </c>
      <c r="X26" s="4" t="s">
        <v>388</v>
      </c>
      <c r="Y26" s="4" t="s">
        <v>389</v>
      </c>
      <c r="AA26" s="4" t="s">
        <v>315</v>
      </c>
      <c r="AB26" s="4" t="s">
        <v>378</v>
      </c>
      <c r="AD26" s="3">
        <f t="shared" si="1"/>
        <v>0</v>
      </c>
      <c r="AE26" s="3">
        <f t="shared" si="2"/>
        <v>0</v>
      </c>
      <c r="AF26" s="3">
        <f t="shared" si="3"/>
        <v>1</v>
      </c>
      <c r="AG26" s="3">
        <f t="shared" si="4"/>
        <v>1</v>
      </c>
      <c r="AH26" s="3">
        <f t="shared" si="5"/>
        <v>1</v>
      </c>
      <c r="AI26" s="3">
        <f t="shared" si="6"/>
        <v>1</v>
      </c>
      <c r="AJ26" s="3">
        <f t="shared" si="7"/>
        <v>1</v>
      </c>
      <c r="AK26" s="3">
        <f t="shared" si="8"/>
        <v>0</v>
      </c>
      <c r="AL26" s="3">
        <f t="shared" si="9"/>
        <v>1</v>
      </c>
      <c r="AM26" s="3">
        <f t="shared" si="10"/>
        <v>0</v>
      </c>
      <c r="AN26" s="3">
        <f t="shared" si="11"/>
        <v>0</v>
      </c>
      <c r="AO26" s="3">
        <f t="shared" si="12"/>
        <v>1</v>
      </c>
      <c r="AP26" s="3">
        <f t="shared" si="13"/>
        <v>0</v>
      </c>
      <c r="AQ26" s="3">
        <f t="shared" si="14"/>
        <v>1</v>
      </c>
      <c r="AR26" s="3">
        <f t="shared" si="15"/>
        <v>0</v>
      </c>
      <c r="AS26" s="3">
        <f t="shared" si="16"/>
        <v>0</v>
      </c>
      <c r="AT26" s="3">
        <f t="shared" si="17"/>
        <v>1</v>
      </c>
      <c r="AU26" s="3">
        <f t="shared" si="18"/>
        <v>1</v>
      </c>
      <c r="AV26" s="36">
        <v>0.5</v>
      </c>
      <c r="AW26" s="3">
        <f t="shared" si="19"/>
        <v>0</v>
      </c>
      <c r="AX26" s="3">
        <f t="shared" si="20"/>
        <v>1</v>
      </c>
      <c r="AY26" s="3">
        <f t="shared" si="21"/>
        <v>1</v>
      </c>
      <c r="BA26" s="3">
        <f t="shared" si="24"/>
        <v>1</v>
      </c>
      <c r="BB26" s="3">
        <f t="shared" si="24"/>
        <v>1</v>
      </c>
    </row>
    <row r="27" spans="1:54" x14ac:dyDescent="0.25">
      <c r="A27" s="8" t="s">
        <v>85</v>
      </c>
      <c r="B27" s="47">
        <v>4.5</v>
      </c>
      <c r="C27" s="5">
        <f t="shared" si="0"/>
        <v>0</v>
      </c>
      <c r="D27" s="28" t="s">
        <v>129</v>
      </c>
      <c r="E27" s="4" t="s">
        <v>129</v>
      </c>
      <c r="F27" s="4" t="s">
        <v>129</v>
      </c>
      <c r="G27" s="4" t="s">
        <v>129</v>
      </c>
      <c r="H27" s="4" t="s">
        <v>129</v>
      </c>
      <c r="I27" s="4" t="s">
        <v>129</v>
      </c>
      <c r="J27" s="4" t="s">
        <v>129</v>
      </c>
      <c r="K27" s="4" t="s">
        <v>129</v>
      </c>
      <c r="L27" s="4" t="s">
        <v>129</v>
      </c>
      <c r="M27" s="4" t="s">
        <v>129</v>
      </c>
      <c r="N27" s="4" t="s">
        <v>129</v>
      </c>
      <c r="O27" s="4" t="s">
        <v>129</v>
      </c>
      <c r="P27" s="4" t="s">
        <v>129</v>
      </c>
      <c r="Q27" s="4" t="s">
        <v>129</v>
      </c>
      <c r="R27" s="4" t="s">
        <v>129</v>
      </c>
      <c r="S27" s="4" t="s">
        <v>129</v>
      </c>
      <c r="T27" s="4" t="s">
        <v>129</v>
      </c>
      <c r="U27" s="4" t="s">
        <v>129</v>
      </c>
      <c r="V27" s="37" t="s">
        <v>129</v>
      </c>
      <c r="W27" s="4" t="s">
        <v>129</v>
      </c>
      <c r="X27" s="4" t="s">
        <v>129</v>
      </c>
      <c r="Y27" s="4" t="s">
        <v>129</v>
      </c>
      <c r="AA27" s="39" t="s">
        <v>129</v>
      </c>
      <c r="AB27" s="39" t="s">
        <v>129</v>
      </c>
      <c r="AD27" s="3">
        <f t="shared" si="1"/>
        <v>0</v>
      </c>
      <c r="AE27" s="3">
        <f t="shared" si="2"/>
        <v>0</v>
      </c>
      <c r="AF27" s="3">
        <f t="shared" si="3"/>
        <v>0</v>
      </c>
      <c r="AG27" s="3">
        <f t="shared" si="4"/>
        <v>0</v>
      </c>
      <c r="AH27" s="3">
        <f t="shared" si="5"/>
        <v>0</v>
      </c>
      <c r="AI27" s="3">
        <f t="shared" si="6"/>
        <v>0</v>
      </c>
      <c r="AJ27" s="3">
        <f t="shared" si="7"/>
        <v>0</v>
      </c>
      <c r="AK27" s="3">
        <f t="shared" si="8"/>
        <v>0</v>
      </c>
      <c r="AL27" s="3">
        <f t="shared" si="9"/>
        <v>0</v>
      </c>
      <c r="AM27" s="3">
        <f t="shared" si="10"/>
        <v>0</v>
      </c>
      <c r="AN27" s="3">
        <f t="shared" si="11"/>
        <v>0</v>
      </c>
      <c r="AO27" s="3">
        <f t="shared" si="12"/>
        <v>0</v>
      </c>
      <c r="AP27" s="3">
        <f t="shared" si="13"/>
        <v>0</v>
      </c>
      <c r="AQ27" s="3">
        <f t="shared" si="14"/>
        <v>0</v>
      </c>
      <c r="AR27" s="3">
        <f t="shared" si="15"/>
        <v>0</v>
      </c>
      <c r="AS27" s="3">
        <f t="shared" si="16"/>
        <v>0</v>
      </c>
      <c r="AT27" s="3">
        <f t="shared" si="17"/>
        <v>0</v>
      </c>
      <c r="AU27" s="3">
        <f t="shared" si="18"/>
        <v>0</v>
      </c>
      <c r="AV27" s="36">
        <v>0.5</v>
      </c>
      <c r="AW27" s="3">
        <f t="shared" si="19"/>
        <v>0</v>
      </c>
      <c r="AX27" s="3">
        <f t="shared" si="20"/>
        <v>0</v>
      </c>
      <c r="AY27" s="3">
        <f t="shared" si="21"/>
        <v>0</v>
      </c>
      <c r="BA27" s="3" t="e">
        <f t="shared" si="24"/>
        <v>#N/A</v>
      </c>
      <c r="BB27" s="3" t="e">
        <f t="shared" si="24"/>
        <v>#N/A</v>
      </c>
    </row>
    <row r="28" spans="1:54" x14ac:dyDescent="0.25">
      <c r="A28" s="8" t="s">
        <v>86</v>
      </c>
      <c r="B28" s="4">
        <f t="shared" si="23"/>
        <v>5.5</v>
      </c>
      <c r="C28" s="5">
        <f t="shared" si="0"/>
        <v>0</v>
      </c>
      <c r="D28" s="28" t="s">
        <v>390</v>
      </c>
      <c r="E28" s="4" t="s">
        <v>391</v>
      </c>
      <c r="F28" s="4" t="s">
        <v>129</v>
      </c>
      <c r="G28" s="4" t="s">
        <v>129</v>
      </c>
      <c r="H28" s="4" t="s">
        <v>129</v>
      </c>
      <c r="I28" s="4" t="s">
        <v>129</v>
      </c>
      <c r="J28" s="4" t="s">
        <v>129</v>
      </c>
      <c r="K28" s="4" t="s">
        <v>395</v>
      </c>
      <c r="L28" s="4" t="s">
        <v>378</v>
      </c>
      <c r="M28" s="4" t="s">
        <v>379</v>
      </c>
      <c r="N28" s="4" t="s">
        <v>380</v>
      </c>
      <c r="O28" s="4" t="s">
        <v>396</v>
      </c>
      <c r="P28" s="4" t="s">
        <v>381</v>
      </c>
      <c r="Q28" s="4" t="s">
        <v>382</v>
      </c>
      <c r="R28" s="4" t="s">
        <v>383</v>
      </c>
      <c r="S28" s="4" t="s">
        <v>384</v>
      </c>
      <c r="T28" s="4" t="s">
        <v>267</v>
      </c>
      <c r="U28" s="4" t="s">
        <v>195</v>
      </c>
      <c r="V28" s="37" t="s">
        <v>275</v>
      </c>
      <c r="W28" s="4" t="s">
        <v>398</v>
      </c>
      <c r="X28" s="4" t="s">
        <v>388</v>
      </c>
      <c r="Y28" s="4" t="s">
        <v>389</v>
      </c>
      <c r="AA28" s="39" t="s">
        <v>381</v>
      </c>
      <c r="AB28" s="39" t="s">
        <v>379</v>
      </c>
      <c r="AD28" s="3">
        <f t="shared" si="1"/>
        <v>0</v>
      </c>
      <c r="AE28" s="3">
        <f t="shared" si="2"/>
        <v>0</v>
      </c>
      <c r="AF28" s="3">
        <f t="shared" si="3"/>
        <v>0</v>
      </c>
      <c r="AG28" s="3">
        <f t="shared" si="4"/>
        <v>0</v>
      </c>
      <c r="AH28" s="3">
        <f t="shared" si="5"/>
        <v>0</v>
      </c>
      <c r="AI28" s="3">
        <f t="shared" si="6"/>
        <v>0</v>
      </c>
      <c r="AJ28" s="3">
        <f t="shared" si="7"/>
        <v>0</v>
      </c>
      <c r="AK28" s="3">
        <f t="shared" si="8"/>
        <v>0</v>
      </c>
      <c r="AL28" s="3">
        <f t="shared" si="9"/>
        <v>1</v>
      </c>
      <c r="AM28" s="3">
        <f t="shared" si="10"/>
        <v>0</v>
      </c>
      <c r="AN28" s="3">
        <f t="shared" si="11"/>
        <v>0</v>
      </c>
      <c r="AO28" s="3">
        <f t="shared" si="12"/>
        <v>1</v>
      </c>
      <c r="AP28" s="3">
        <f t="shared" si="13"/>
        <v>0</v>
      </c>
      <c r="AQ28" s="3">
        <f t="shared" si="14"/>
        <v>1</v>
      </c>
      <c r="AR28" s="3">
        <f t="shared" si="15"/>
        <v>0</v>
      </c>
      <c r="AS28" s="3">
        <f t="shared" si="16"/>
        <v>0</v>
      </c>
      <c r="AT28" s="3">
        <f t="shared" si="17"/>
        <v>0</v>
      </c>
      <c r="AU28" s="3">
        <f t="shared" si="18"/>
        <v>0</v>
      </c>
      <c r="AV28" s="36">
        <v>0.5</v>
      </c>
      <c r="AW28" s="3">
        <f t="shared" si="19"/>
        <v>0</v>
      </c>
      <c r="AX28" s="3">
        <f t="shared" si="20"/>
        <v>1</v>
      </c>
      <c r="AY28" s="3">
        <f t="shared" si="21"/>
        <v>1</v>
      </c>
      <c r="BA28" s="3" t="e">
        <f t="shared" si="24"/>
        <v>#N/A</v>
      </c>
      <c r="BB28" s="3" t="e">
        <f t="shared" si="24"/>
        <v>#N/A</v>
      </c>
    </row>
    <row r="29" spans="1:54" x14ac:dyDescent="0.25">
      <c r="A29" s="8" t="s">
        <v>87</v>
      </c>
      <c r="B29" s="4">
        <f t="shared" si="23"/>
        <v>10.5</v>
      </c>
      <c r="C29" s="5">
        <f t="shared" si="0"/>
        <v>0</v>
      </c>
      <c r="D29" s="28" t="s">
        <v>376</v>
      </c>
      <c r="E29" s="4" t="s">
        <v>391</v>
      </c>
      <c r="F29" s="4" t="s">
        <v>392</v>
      </c>
      <c r="G29" s="4" t="s">
        <v>121</v>
      </c>
      <c r="H29" s="4" t="s">
        <v>393</v>
      </c>
      <c r="I29" s="4" t="s">
        <v>216</v>
      </c>
      <c r="J29" s="4" t="s">
        <v>377</v>
      </c>
      <c r="K29" s="4" t="s">
        <v>117</v>
      </c>
      <c r="L29" s="4" t="s">
        <v>378</v>
      </c>
      <c r="M29" s="4" t="s">
        <v>379</v>
      </c>
      <c r="N29" s="4" t="s">
        <v>380</v>
      </c>
      <c r="O29" s="4" t="s">
        <v>396</v>
      </c>
      <c r="P29" s="4" t="s">
        <v>381</v>
      </c>
      <c r="Q29" s="4" t="s">
        <v>382</v>
      </c>
      <c r="R29" s="4" t="s">
        <v>383</v>
      </c>
      <c r="S29" s="4" t="s">
        <v>321</v>
      </c>
      <c r="T29" s="4" t="s">
        <v>385</v>
      </c>
      <c r="U29" s="4" t="s">
        <v>195</v>
      </c>
      <c r="V29" s="37" t="s">
        <v>397</v>
      </c>
      <c r="W29" s="4" t="s">
        <v>398</v>
      </c>
      <c r="X29" s="4" t="s">
        <v>388</v>
      </c>
      <c r="Y29" s="4" t="s">
        <v>389</v>
      </c>
      <c r="AA29" s="39" t="s">
        <v>379</v>
      </c>
      <c r="AB29" s="39" t="s">
        <v>381</v>
      </c>
      <c r="AD29" s="3">
        <f t="shared" si="1"/>
        <v>1</v>
      </c>
      <c r="AE29" s="3">
        <f t="shared" si="2"/>
        <v>0</v>
      </c>
      <c r="AF29" s="3">
        <f t="shared" si="3"/>
        <v>0</v>
      </c>
      <c r="AG29" s="3">
        <f t="shared" si="4"/>
        <v>0</v>
      </c>
      <c r="AH29" s="3">
        <f t="shared" si="5"/>
        <v>0</v>
      </c>
      <c r="AI29" s="3">
        <f t="shared" si="6"/>
        <v>0</v>
      </c>
      <c r="AJ29" s="3">
        <f t="shared" si="7"/>
        <v>1</v>
      </c>
      <c r="AK29" s="3">
        <f t="shared" si="8"/>
        <v>1</v>
      </c>
      <c r="AL29" s="3">
        <f t="shared" si="9"/>
        <v>1</v>
      </c>
      <c r="AM29" s="3">
        <f t="shared" si="10"/>
        <v>0</v>
      </c>
      <c r="AN29" s="3">
        <f t="shared" si="11"/>
        <v>0</v>
      </c>
      <c r="AO29" s="3">
        <f t="shared" si="12"/>
        <v>1</v>
      </c>
      <c r="AP29" s="3">
        <f t="shared" si="13"/>
        <v>0</v>
      </c>
      <c r="AQ29" s="3">
        <f t="shared" si="14"/>
        <v>1</v>
      </c>
      <c r="AR29" s="3">
        <f t="shared" si="15"/>
        <v>0</v>
      </c>
      <c r="AS29" s="3">
        <f t="shared" si="16"/>
        <v>1</v>
      </c>
      <c r="AT29" s="3">
        <f t="shared" si="17"/>
        <v>1</v>
      </c>
      <c r="AU29" s="3">
        <f t="shared" si="18"/>
        <v>0</v>
      </c>
      <c r="AV29" s="36">
        <v>0.5</v>
      </c>
      <c r="AW29" s="3">
        <f t="shared" si="19"/>
        <v>0</v>
      </c>
      <c r="AX29" s="3">
        <f t="shared" si="20"/>
        <v>1</v>
      </c>
      <c r="AY29" s="3">
        <f t="shared" si="21"/>
        <v>1</v>
      </c>
      <c r="BA29" s="3" t="e">
        <f t="shared" si="24"/>
        <v>#N/A</v>
      </c>
      <c r="BB29" s="3" t="e">
        <f t="shared" si="24"/>
        <v>#N/A</v>
      </c>
    </row>
    <row r="30" spans="1:54" x14ac:dyDescent="0.25">
      <c r="A30" s="8" t="s">
        <v>88</v>
      </c>
      <c r="B30" s="4">
        <f t="shared" si="23"/>
        <v>12.5</v>
      </c>
      <c r="C30" s="45">
        <v>1.5</v>
      </c>
      <c r="D30" s="28" t="s">
        <v>390</v>
      </c>
      <c r="E30" s="4" t="s">
        <v>156</v>
      </c>
      <c r="F30" s="4" t="s">
        <v>392</v>
      </c>
      <c r="G30" s="4" t="s">
        <v>121</v>
      </c>
      <c r="H30" s="4" t="s">
        <v>109</v>
      </c>
      <c r="I30" s="4" t="s">
        <v>394</v>
      </c>
      <c r="J30" s="4" t="s">
        <v>377</v>
      </c>
      <c r="K30" s="4" t="s">
        <v>395</v>
      </c>
      <c r="L30" s="4" t="s">
        <v>378</v>
      </c>
      <c r="M30" s="4" t="s">
        <v>379</v>
      </c>
      <c r="N30" s="4" t="s">
        <v>380</v>
      </c>
      <c r="O30" s="4" t="s">
        <v>396</v>
      </c>
      <c r="P30" s="4" t="s">
        <v>400</v>
      </c>
      <c r="Q30" s="4" t="s">
        <v>382</v>
      </c>
      <c r="R30" s="4" t="s">
        <v>276</v>
      </c>
      <c r="S30" s="4" t="s">
        <v>384</v>
      </c>
      <c r="T30" s="4" t="s">
        <v>267</v>
      </c>
      <c r="U30" s="4" t="s">
        <v>386</v>
      </c>
      <c r="V30" s="37" t="s">
        <v>397</v>
      </c>
      <c r="W30" s="4" t="s">
        <v>398</v>
      </c>
      <c r="X30" s="4" t="s">
        <v>388</v>
      </c>
      <c r="Y30" s="4" t="s">
        <v>389</v>
      </c>
      <c r="AA30" s="4" t="s">
        <v>389</v>
      </c>
      <c r="AB30" s="37" t="s">
        <v>275</v>
      </c>
      <c r="AD30" s="3">
        <f t="shared" si="1"/>
        <v>0</v>
      </c>
      <c r="AE30" s="3">
        <f t="shared" si="2"/>
        <v>1</v>
      </c>
      <c r="AF30" s="3">
        <f t="shared" si="3"/>
        <v>0</v>
      </c>
      <c r="AG30" s="3">
        <f t="shared" si="4"/>
        <v>0</v>
      </c>
      <c r="AH30" s="3">
        <f t="shared" si="5"/>
        <v>1</v>
      </c>
      <c r="AI30" s="3">
        <f t="shared" si="6"/>
        <v>1</v>
      </c>
      <c r="AJ30" s="3">
        <f t="shared" si="7"/>
        <v>1</v>
      </c>
      <c r="AK30" s="3">
        <f t="shared" si="8"/>
        <v>0</v>
      </c>
      <c r="AL30" s="3">
        <f t="shared" si="9"/>
        <v>1</v>
      </c>
      <c r="AM30" s="3">
        <f t="shared" si="10"/>
        <v>0</v>
      </c>
      <c r="AN30" s="3">
        <f t="shared" si="11"/>
        <v>0</v>
      </c>
      <c r="AO30" s="3">
        <f t="shared" si="12"/>
        <v>1</v>
      </c>
      <c r="AP30" s="3">
        <f t="shared" si="13"/>
        <v>1</v>
      </c>
      <c r="AQ30" s="3">
        <f t="shared" si="14"/>
        <v>1</v>
      </c>
      <c r="AR30" s="3">
        <f t="shared" si="15"/>
        <v>1</v>
      </c>
      <c r="AS30" s="3">
        <f t="shared" si="16"/>
        <v>0</v>
      </c>
      <c r="AT30" s="3">
        <f t="shared" si="17"/>
        <v>0</v>
      </c>
      <c r="AU30" s="3">
        <f t="shared" si="18"/>
        <v>1</v>
      </c>
      <c r="AV30" s="36">
        <v>0.5</v>
      </c>
      <c r="AW30" s="3">
        <f t="shared" si="19"/>
        <v>0</v>
      </c>
      <c r="AX30" s="3">
        <f t="shared" si="20"/>
        <v>1</v>
      </c>
      <c r="AY30" s="3">
        <f t="shared" si="21"/>
        <v>1</v>
      </c>
      <c r="BA30" s="3">
        <f t="shared" si="24"/>
        <v>1</v>
      </c>
      <c r="BB30" s="36">
        <v>0.5</v>
      </c>
    </row>
    <row r="31" spans="1:54" x14ac:dyDescent="0.25">
      <c r="A31" s="8" t="s">
        <v>89</v>
      </c>
      <c r="B31" s="4">
        <f t="shared" si="23"/>
        <v>10.5</v>
      </c>
      <c r="C31" s="45">
        <v>1.5</v>
      </c>
      <c r="D31" s="28" t="s">
        <v>390</v>
      </c>
      <c r="E31" s="4" t="s">
        <v>391</v>
      </c>
      <c r="F31" s="4" t="s">
        <v>392</v>
      </c>
      <c r="G31" s="4" t="s">
        <v>315</v>
      </c>
      <c r="H31" s="4" t="s">
        <v>393</v>
      </c>
      <c r="I31" s="4" t="s">
        <v>394</v>
      </c>
      <c r="J31" s="4" t="s">
        <v>377</v>
      </c>
      <c r="K31" s="4" t="s">
        <v>395</v>
      </c>
      <c r="L31" s="4" t="s">
        <v>378</v>
      </c>
      <c r="M31" s="4" t="s">
        <v>379</v>
      </c>
      <c r="N31" s="4" t="s">
        <v>380</v>
      </c>
      <c r="O31" s="4" t="s">
        <v>396</v>
      </c>
      <c r="P31" s="4" t="s">
        <v>381</v>
      </c>
      <c r="Q31" s="4" t="s">
        <v>382</v>
      </c>
      <c r="R31" s="4" t="s">
        <v>383</v>
      </c>
      <c r="S31" s="4" t="s">
        <v>384</v>
      </c>
      <c r="T31" s="4" t="s">
        <v>385</v>
      </c>
      <c r="U31" s="4" t="s">
        <v>386</v>
      </c>
      <c r="V31" s="37" t="s">
        <v>275</v>
      </c>
      <c r="W31" s="4" t="s">
        <v>398</v>
      </c>
      <c r="X31" s="4" t="s">
        <v>388</v>
      </c>
      <c r="Y31" s="4" t="s">
        <v>389</v>
      </c>
      <c r="AA31" s="4" t="s">
        <v>386</v>
      </c>
      <c r="AB31" s="37" t="s">
        <v>275</v>
      </c>
      <c r="AD31" s="3">
        <f t="shared" si="1"/>
        <v>0</v>
      </c>
      <c r="AE31" s="3">
        <f t="shared" si="2"/>
        <v>0</v>
      </c>
      <c r="AF31" s="3">
        <f t="shared" si="3"/>
        <v>0</v>
      </c>
      <c r="AG31" s="3">
        <f t="shared" si="4"/>
        <v>1</v>
      </c>
      <c r="AH31" s="3">
        <f t="shared" si="5"/>
        <v>0</v>
      </c>
      <c r="AI31" s="3">
        <f t="shared" si="6"/>
        <v>1</v>
      </c>
      <c r="AJ31" s="3">
        <f t="shared" si="7"/>
        <v>1</v>
      </c>
      <c r="AK31" s="3">
        <f t="shared" si="8"/>
        <v>0</v>
      </c>
      <c r="AL31" s="3">
        <f t="shared" si="9"/>
        <v>1</v>
      </c>
      <c r="AM31" s="3">
        <f t="shared" si="10"/>
        <v>0</v>
      </c>
      <c r="AN31" s="3">
        <f t="shared" si="11"/>
        <v>0</v>
      </c>
      <c r="AO31" s="3">
        <f t="shared" si="12"/>
        <v>1</v>
      </c>
      <c r="AP31" s="3">
        <f t="shared" si="13"/>
        <v>0</v>
      </c>
      <c r="AQ31" s="3">
        <f t="shared" si="14"/>
        <v>1</v>
      </c>
      <c r="AR31" s="3">
        <f t="shared" si="15"/>
        <v>0</v>
      </c>
      <c r="AS31" s="3">
        <f t="shared" si="16"/>
        <v>0</v>
      </c>
      <c r="AT31" s="3">
        <f t="shared" si="17"/>
        <v>1</v>
      </c>
      <c r="AU31" s="3">
        <f t="shared" si="18"/>
        <v>1</v>
      </c>
      <c r="AV31" s="36">
        <v>0.5</v>
      </c>
      <c r="AW31" s="3">
        <f t="shared" si="19"/>
        <v>0</v>
      </c>
      <c r="AX31" s="3">
        <f t="shared" si="20"/>
        <v>1</v>
      </c>
      <c r="AY31" s="3">
        <f t="shared" si="21"/>
        <v>1</v>
      </c>
      <c r="BA31" s="3">
        <f t="shared" si="24"/>
        <v>1</v>
      </c>
      <c r="BB31" s="36">
        <v>0.5</v>
      </c>
    </row>
    <row r="32" spans="1:54" x14ac:dyDescent="0.25">
      <c r="A32" s="8" t="s">
        <v>145</v>
      </c>
      <c r="B32" s="4">
        <f t="shared" si="23"/>
        <v>10.5</v>
      </c>
      <c r="C32" s="5">
        <f t="shared" si="0"/>
        <v>1</v>
      </c>
      <c r="D32" s="28" t="s">
        <v>390</v>
      </c>
      <c r="E32" s="4" t="s">
        <v>391</v>
      </c>
      <c r="F32" s="4" t="s">
        <v>392</v>
      </c>
      <c r="G32" s="4" t="s">
        <v>315</v>
      </c>
      <c r="H32" s="4" t="s">
        <v>393</v>
      </c>
      <c r="I32" s="4" t="s">
        <v>394</v>
      </c>
      <c r="J32" s="4" t="s">
        <v>377</v>
      </c>
      <c r="K32" s="4" t="s">
        <v>395</v>
      </c>
      <c r="L32" s="4" t="s">
        <v>378</v>
      </c>
      <c r="M32" s="4" t="s">
        <v>379</v>
      </c>
      <c r="N32" s="4" t="s">
        <v>380</v>
      </c>
      <c r="O32" s="4" t="s">
        <v>396</v>
      </c>
      <c r="P32" s="4" t="s">
        <v>381</v>
      </c>
      <c r="Q32" s="4" t="s">
        <v>382</v>
      </c>
      <c r="R32" s="4" t="s">
        <v>383</v>
      </c>
      <c r="S32" s="4" t="s">
        <v>384</v>
      </c>
      <c r="T32" s="4" t="s">
        <v>385</v>
      </c>
      <c r="U32" s="4" t="s">
        <v>386</v>
      </c>
      <c r="V32" s="37" t="s">
        <v>275</v>
      </c>
      <c r="W32" s="4" t="s">
        <v>398</v>
      </c>
      <c r="X32" s="4" t="s">
        <v>388</v>
      </c>
      <c r="Y32" s="4" t="s">
        <v>389</v>
      </c>
      <c r="AA32" s="39" t="s">
        <v>392</v>
      </c>
      <c r="AB32" s="4" t="s">
        <v>385</v>
      </c>
      <c r="AD32" s="3">
        <f t="shared" si="1"/>
        <v>0</v>
      </c>
      <c r="AE32" s="3">
        <f t="shared" si="2"/>
        <v>0</v>
      </c>
      <c r="AF32" s="3">
        <f t="shared" si="3"/>
        <v>0</v>
      </c>
      <c r="AG32" s="3">
        <f t="shared" si="4"/>
        <v>1</v>
      </c>
      <c r="AH32" s="3">
        <f t="shared" si="5"/>
        <v>0</v>
      </c>
      <c r="AI32" s="3">
        <f t="shared" si="6"/>
        <v>1</v>
      </c>
      <c r="AJ32" s="3">
        <f t="shared" si="7"/>
        <v>1</v>
      </c>
      <c r="AK32" s="3">
        <f t="shared" si="8"/>
        <v>0</v>
      </c>
      <c r="AL32" s="3">
        <f t="shared" si="9"/>
        <v>1</v>
      </c>
      <c r="AM32" s="3">
        <f t="shared" si="10"/>
        <v>0</v>
      </c>
      <c r="AN32" s="3">
        <f t="shared" si="11"/>
        <v>0</v>
      </c>
      <c r="AO32" s="3">
        <f t="shared" si="12"/>
        <v>1</v>
      </c>
      <c r="AP32" s="3">
        <f t="shared" si="13"/>
        <v>0</v>
      </c>
      <c r="AQ32" s="3">
        <f t="shared" si="14"/>
        <v>1</v>
      </c>
      <c r="AR32" s="3">
        <f t="shared" si="15"/>
        <v>0</v>
      </c>
      <c r="AS32" s="3">
        <f t="shared" si="16"/>
        <v>0</v>
      </c>
      <c r="AT32" s="3">
        <f t="shared" si="17"/>
        <v>1</v>
      </c>
      <c r="AU32" s="3">
        <f t="shared" si="18"/>
        <v>1</v>
      </c>
      <c r="AV32" s="36">
        <v>0.5</v>
      </c>
      <c r="AW32" s="3">
        <f t="shared" si="19"/>
        <v>0</v>
      </c>
      <c r="AX32" s="3">
        <f t="shared" si="20"/>
        <v>1</v>
      </c>
      <c r="AY32" s="3">
        <f t="shared" si="21"/>
        <v>1</v>
      </c>
      <c r="BA32" s="3" t="e">
        <f t="shared" si="24"/>
        <v>#N/A</v>
      </c>
      <c r="BB32" s="3">
        <f t="shared" si="24"/>
        <v>1</v>
      </c>
    </row>
    <row r="33" spans="1:54" x14ac:dyDescent="0.25">
      <c r="A33" s="8" t="s">
        <v>90</v>
      </c>
      <c r="B33" s="4">
        <f t="shared" si="23"/>
        <v>10.5</v>
      </c>
      <c r="C33" s="5">
        <f t="shared" si="0"/>
        <v>1</v>
      </c>
      <c r="D33" s="28" t="s">
        <v>390</v>
      </c>
      <c r="E33" s="4" t="s">
        <v>391</v>
      </c>
      <c r="F33" s="4" t="s">
        <v>347</v>
      </c>
      <c r="G33" s="4" t="s">
        <v>315</v>
      </c>
      <c r="H33" s="4" t="s">
        <v>393</v>
      </c>
      <c r="I33" s="4" t="s">
        <v>394</v>
      </c>
      <c r="J33" s="4" t="s">
        <v>377</v>
      </c>
      <c r="K33" s="4" t="s">
        <v>117</v>
      </c>
      <c r="L33" s="4" t="s">
        <v>378</v>
      </c>
      <c r="M33" s="4" t="s">
        <v>379</v>
      </c>
      <c r="N33" s="4" t="s">
        <v>380</v>
      </c>
      <c r="O33" s="4" t="s">
        <v>218</v>
      </c>
      <c r="P33" s="4" t="s">
        <v>381</v>
      </c>
      <c r="Q33" s="4" t="s">
        <v>251</v>
      </c>
      <c r="R33" s="4" t="s">
        <v>383</v>
      </c>
      <c r="S33" s="4" t="s">
        <v>384</v>
      </c>
      <c r="T33" s="4" t="s">
        <v>385</v>
      </c>
      <c r="U33" s="4" t="s">
        <v>386</v>
      </c>
      <c r="V33" s="37" t="s">
        <v>397</v>
      </c>
      <c r="W33" s="4" t="s">
        <v>398</v>
      </c>
      <c r="X33" s="4" t="s">
        <v>388</v>
      </c>
      <c r="Y33" s="4" t="s">
        <v>389</v>
      </c>
      <c r="AA33" s="39" t="s">
        <v>384</v>
      </c>
      <c r="AB33" s="4" t="s">
        <v>315</v>
      </c>
      <c r="AD33" s="3">
        <f t="shared" si="1"/>
        <v>0</v>
      </c>
      <c r="AE33" s="3">
        <f t="shared" si="2"/>
        <v>0</v>
      </c>
      <c r="AF33" s="3">
        <f t="shared" si="3"/>
        <v>1</v>
      </c>
      <c r="AG33" s="3">
        <f t="shared" si="4"/>
        <v>1</v>
      </c>
      <c r="AH33" s="3">
        <f t="shared" si="5"/>
        <v>0</v>
      </c>
      <c r="AI33" s="3">
        <f t="shared" si="6"/>
        <v>1</v>
      </c>
      <c r="AJ33" s="3">
        <f t="shared" si="7"/>
        <v>1</v>
      </c>
      <c r="AK33" s="3">
        <f t="shared" si="8"/>
        <v>1</v>
      </c>
      <c r="AL33" s="3">
        <f t="shared" si="9"/>
        <v>1</v>
      </c>
      <c r="AM33" s="3">
        <f t="shared" si="10"/>
        <v>0</v>
      </c>
      <c r="AN33" s="3">
        <f t="shared" si="11"/>
        <v>0</v>
      </c>
      <c r="AO33" s="3">
        <f t="shared" si="12"/>
        <v>0</v>
      </c>
      <c r="AP33" s="3">
        <f t="shared" si="13"/>
        <v>0</v>
      </c>
      <c r="AQ33" s="3">
        <f t="shared" si="14"/>
        <v>0</v>
      </c>
      <c r="AR33" s="3">
        <f t="shared" si="15"/>
        <v>0</v>
      </c>
      <c r="AS33" s="3">
        <f t="shared" si="16"/>
        <v>0</v>
      </c>
      <c r="AT33" s="3">
        <f t="shared" si="17"/>
        <v>1</v>
      </c>
      <c r="AU33" s="3">
        <f t="shared" si="18"/>
        <v>1</v>
      </c>
      <c r="AV33" s="36">
        <v>0.5</v>
      </c>
      <c r="AW33" s="3">
        <f t="shared" si="19"/>
        <v>0</v>
      </c>
      <c r="AX33" s="3">
        <f t="shared" si="20"/>
        <v>1</v>
      </c>
      <c r="AY33" s="3">
        <f t="shared" si="21"/>
        <v>1</v>
      </c>
      <c r="BA33" s="3" t="e">
        <f t="shared" si="24"/>
        <v>#N/A</v>
      </c>
      <c r="BB33" s="3">
        <f t="shared" si="24"/>
        <v>1</v>
      </c>
    </row>
    <row r="34" spans="1:54" x14ac:dyDescent="0.25">
      <c r="A34" s="8" t="s">
        <v>91</v>
      </c>
      <c r="B34" s="4">
        <f t="shared" si="23"/>
        <v>10.5</v>
      </c>
      <c r="C34" s="5">
        <f t="shared" si="0"/>
        <v>1</v>
      </c>
      <c r="D34" s="28" t="s">
        <v>390</v>
      </c>
      <c r="E34" s="4" t="s">
        <v>391</v>
      </c>
      <c r="F34" s="4" t="s">
        <v>392</v>
      </c>
      <c r="G34" s="4" t="s">
        <v>315</v>
      </c>
      <c r="H34" s="4" t="s">
        <v>393</v>
      </c>
      <c r="I34" s="4" t="s">
        <v>394</v>
      </c>
      <c r="J34" s="4" t="s">
        <v>377</v>
      </c>
      <c r="K34" s="4" t="s">
        <v>395</v>
      </c>
      <c r="L34" s="4" t="s">
        <v>378</v>
      </c>
      <c r="M34" s="4" t="s">
        <v>379</v>
      </c>
      <c r="N34" s="4" t="s">
        <v>380</v>
      </c>
      <c r="O34" s="4" t="s">
        <v>396</v>
      </c>
      <c r="P34" s="4" t="s">
        <v>381</v>
      </c>
      <c r="Q34" s="4" t="s">
        <v>382</v>
      </c>
      <c r="R34" s="4" t="s">
        <v>383</v>
      </c>
      <c r="S34" s="4" t="s">
        <v>384</v>
      </c>
      <c r="T34" s="4" t="s">
        <v>385</v>
      </c>
      <c r="U34" s="4" t="s">
        <v>195</v>
      </c>
      <c r="V34" s="37" t="s">
        <v>397</v>
      </c>
      <c r="W34" s="4" t="s">
        <v>387</v>
      </c>
      <c r="X34" s="4" t="s">
        <v>388</v>
      </c>
      <c r="Y34" s="4" t="s">
        <v>389</v>
      </c>
      <c r="AA34" s="39" t="s">
        <v>379</v>
      </c>
      <c r="AB34" s="4" t="s">
        <v>315</v>
      </c>
      <c r="AD34" s="3">
        <f t="shared" si="1"/>
        <v>0</v>
      </c>
      <c r="AE34" s="3">
        <f t="shared" si="2"/>
        <v>0</v>
      </c>
      <c r="AF34" s="3">
        <f t="shared" si="3"/>
        <v>0</v>
      </c>
      <c r="AG34" s="3">
        <f t="shared" si="4"/>
        <v>1</v>
      </c>
      <c r="AH34" s="3">
        <f t="shared" si="5"/>
        <v>0</v>
      </c>
      <c r="AI34" s="3">
        <f t="shared" si="6"/>
        <v>1</v>
      </c>
      <c r="AJ34" s="3">
        <f t="shared" si="7"/>
        <v>1</v>
      </c>
      <c r="AK34" s="3">
        <f t="shared" si="8"/>
        <v>0</v>
      </c>
      <c r="AL34" s="3">
        <f t="shared" si="9"/>
        <v>1</v>
      </c>
      <c r="AM34" s="3">
        <f t="shared" si="10"/>
        <v>0</v>
      </c>
      <c r="AN34" s="3">
        <f t="shared" si="11"/>
        <v>0</v>
      </c>
      <c r="AO34" s="3">
        <f t="shared" si="12"/>
        <v>1</v>
      </c>
      <c r="AP34" s="3">
        <f t="shared" si="13"/>
        <v>0</v>
      </c>
      <c r="AQ34" s="3">
        <f t="shared" si="14"/>
        <v>1</v>
      </c>
      <c r="AR34" s="3">
        <f t="shared" si="15"/>
        <v>0</v>
      </c>
      <c r="AS34" s="3">
        <f t="shared" si="16"/>
        <v>0</v>
      </c>
      <c r="AT34" s="3">
        <f t="shared" si="17"/>
        <v>1</v>
      </c>
      <c r="AU34" s="3">
        <f t="shared" si="18"/>
        <v>0</v>
      </c>
      <c r="AV34" s="36">
        <v>0.5</v>
      </c>
      <c r="AW34" s="3">
        <f t="shared" si="19"/>
        <v>1</v>
      </c>
      <c r="AX34" s="3">
        <f t="shared" si="20"/>
        <v>1</v>
      </c>
      <c r="AY34" s="3">
        <f t="shared" si="21"/>
        <v>1</v>
      </c>
      <c r="BA34" s="3" t="e">
        <f t="shared" si="24"/>
        <v>#N/A</v>
      </c>
      <c r="BB34" s="3">
        <f t="shared" si="24"/>
        <v>1</v>
      </c>
    </row>
    <row r="35" spans="1:54" x14ac:dyDescent="0.25">
      <c r="A35" s="8" t="s">
        <v>92</v>
      </c>
      <c r="B35" s="4">
        <f t="shared" si="23"/>
        <v>10.5</v>
      </c>
      <c r="C35" s="5">
        <f t="shared" si="0"/>
        <v>1</v>
      </c>
      <c r="D35" s="28" t="s">
        <v>390</v>
      </c>
      <c r="E35" s="4" t="s">
        <v>156</v>
      </c>
      <c r="F35" s="4" t="s">
        <v>347</v>
      </c>
      <c r="G35" s="4" t="s">
        <v>121</v>
      </c>
      <c r="H35" s="4" t="s">
        <v>109</v>
      </c>
      <c r="I35" s="4" t="s">
        <v>394</v>
      </c>
      <c r="J35" s="4" t="s">
        <v>236</v>
      </c>
      <c r="K35" s="4" t="s">
        <v>117</v>
      </c>
      <c r="L35" s="4" t="s">
        <v>378</v>
      </c>
      <c r="M35" s="4" t="s">
        <v>379</v>
      </c>
      <c r="N35" s="4" t="s">
        <v>380</v>
      </c>
      <c r="O35" s="4" t="s">
        <v>218</v>
      </c>
      <c r="P35" s="4" t="s">
        <v>400</v>
      </c>
      <c r="Q35" s="4" t="s">
        <v>382</v>
      </c>
      <c r="R35" s="4" t="s">
        <v>383</v>
      </c>
      <c r="S35" s="4" t="s">
        <v>384</v>
      </c>
      <c r="T35" s="4" t="s">
        <v>267</v>
      </c>
      <c r="U35" s="4" t="s">
        <v>195</v>
      </c>
      <c r="V35" s="37" t="s">
        <v>275</v>
      </c>
      <c r="W35" s="4" t="s">
        <v>398</v>
      </c>
      <c r="X35" s="4" t="s">
        <v>388</v>
      </c>
      <c r="Y35" s="4" t="s">
        <v>389</v>
      </c>
      <c r="AA35" s="4" t="s">
        <v>388</v>
      </c>
      <c r="AB35" s="39" t="s">
        <v>379</v>
      </c>
      <c r="AD35" s="3">
        <f t="shared" si="1"/>
        <v>0</v>
      </c>
      <c r="AE35" s="3">
        <f t="shared" si="2"/>
        <v>1</v>
      </c>
      <c r="AF35" s="3">
        <f t="shared" si="3"/>
        <v>1</v>
      </c>
      <c r="AG35" s="3">
        <f t="shared" si="4"/>
        <v>0</v>
      </c>
      <c r="AH35" s="3">
        <f t="shared" si="5"/>
        <v>1</v>
      </c>
      <c r="AI35" s="3">
        <f t="shared" si="6"/>
        <v>1</v>
      </c>
      <c r="AJ35" s="3">
        <f t="shared" si="7"/>
        <v>0</v>
      </c>
      <c r="AK35" s="3">
        <f t="shared" si="8"/>
        <v>1</v>
      </c>
      <c r="AL35" s="3">
        <f t="shared" si="9"/>
        <v>1</v>
      </c>
      <c r="AM35" s="3">
        <f t="shared" si="10"/>
        <v>0</v>
      </c>
      <c r="AN35" s="3">
        <f t="shared" si="11"/>
        <v>0</v>
      </c>
      <c r="AO35" s="3">
        <f t="shared" si="12"/>
        <v>0</v>
      </c>
      <c r="AP35" s="3">
        <f t="shared" si="13"/>
        <v>1</v>
      </c>
      <c r="AQ35" s="3">
        <f t="shared" si="14"/>
        <v>1</v>
      </c>
      <c r="AR35" s="3">
        <f t="shared" si="15"/>
        <v>0</v>
      </c>
      <c r="AS35" s="3">
        <f t="shared" si="16"/>
        <v>0</v>
      </c>
      <c r="AT35" s="3">
        <f t="shared" si="17"/>
        <v>0</v>
      </c>
      <c r="AU35" s="3">
        <f t="shared" si="18"/>
        <v>0</v>
      </c>
      <c r="AV35" s="36">
        <v>0.5</v>
      </c>
      <c r="AW35" s="3">
        <f t="shared" si="19"/>
        <v>0</v>
      </c>
      <c r="AX35" s="3">
        <f t="shared" si="20"/>
        <v>1</v>
      </c>
      <c r="AY35" s="3">
        <f t="shared" si="21"/>
        <v>1</v>
      </c>
      <c r="BA35" s="3">
        <f t="shared" si="24"/>
        <v>1</v>
      </c>
      <c r="BB35" s="3" t="e">
        <f t="shared" si="24"/>
        <v>#N/A</v>
      </c>
    </row>
    <row r="36" spans="1:54" x14ac:dyDescent="0.25">
      <c r="A36" s="35" t="s">
        <v>131</v>
      </c>
      <c r="B36" s="4">
        <f t="shared" si="23"/>
        <v>11.5</v>
      </c>
      <c r="C36" s="45">
        <v>1.5</v>
      </c>
      <c r="D36" s="28" t="s">
        <v>390</v>
      </c>
      <c r="E36" s="4" t="s">
        <v>391</v>
      </c>
      <c r="F36" s="4" t="s">
        <v>392</v>
      </c>
      <c r="G36" s="4" t="s">
        <v>315</v>
      </c>
      <c r="H36" s="4" t="s">
        <v>393</v>
      </c>
      <c r="I36" s="4" t="s">
        <v>394</v>
      </c>
      <c r="J36" s="4" t="s">
        <v>377</v>
      </c>
      <c r="K36" s="4" t="s">
        <v>395</v>
      </c>
      <c r="L36" s="4" t="s">
        <v>378</v>
      </c>
      <c r="M36" s="4" t="s">
        <v>399</v>
      </c>
      <c r="N36" s="4" t="s">
        <v>380</v>
      </c>
      <c r="O36" s="4" t="s">
        <v>396</v>
      </c>
      <c r="P36" s="4" t="s">
        <v>381</v>
      </c>
      <c r="Q36" s="4" t="s">
        <v>382</v>
      </c>
      <c r="R36" s="4" t="s">
        <v>383</v>
      </c>
      <c r="S36" s="4" t="s">
        <v>384</v>
      </c>
      <c r="T36" s="4" t="s">
        <v>385</v>
      </c>
      <c r="U36" s="4" t="s">
        <v>386</v>
      </c>
      <c r="V36" s="37" t="s">
        <v>397</v>
      </c>
      <c r="W36" s="4" t="s">
        <v>398</v>
      </c>
      <c r="X36" s="4" t="s">
        <v>388</v>
      </c>
      <c r="Y36" s="4" t="s">
        <v>389</v>
      </c>
      <c r="AA36" s="37" t="s">
        <v>397</v>
      </c>
      <c r="AB36" s="4" t="s">
        <v>385</v>
      </c>
      <c r="AD36" s="3">
        <f t="shared" si="1"/>
        <v>0</v>
      </c>
      <c r="AE36" s="3">
        <f t="shared" si="2"/>
        <v>0</v>
      </c>
      <c r="AF36" s="3">
        <f t="shared" si="3"/>
        <v>0</v>
      </c>
      <c r="AG36" s="3">
        <f t="shared" si="4"/>
        <v>1</v>
      </c>
      <c r="AH36" s="3">
        <f t="shared" si="5"/>
        <v>0</v>
      </c>
      <c r="AI36" s="3">
        <f t="shared" si="6"/>
        <v>1</v>
      </c>
      <c r="AJ36" s="3">
        <f t="shared" si="7"/>
        <v>1</v>
      </c>
      <c r="AK36" s="3">
        <f t="shared" si="8"/>
        <v>0</v>
      </c>
      <c r="AL36" s="3">
        <f t="shared" si="9"/>
        <v>1</v>
      </c>
      <c r="AM36" s="3">
        <f t="shared" si="10"/>
        <v>1</v>
      </c>
      <c r="AN36" s="3">
        <f t="shared" si="11"/>
        <v>0</v>
      </c>
      <c r="AO36" s="3">
        <f t="shared" si="12"/>
        <v>1</v>
      </c>
      <c r="AP36" s="3">
        <f t="shared" si="13"/>
        <v>0</v>
      </c>
      <c r="AQ36" s="3">
        <f t="shared" si="14"/>
        <v>1</v>
      </c>
      <c r="AR36" s="3">
        <f t="shared" si="15"/>
        <v>0</v>
      </c>
      <c r="AS36" s="3">
        <f t="shared" si="16"/>
        <v>0</v>
      </c>
      <c r="AT36" s="3">
        <f t="shared" si="17"/>
        <v>1</v>
      </c>
      <c r="AU36" s="3">
        <f t="shared" si="18"/>
        <v>1</v>
      </c>
      <c r="AV36" s="36">
        <v>0.5</v>
      </c>
      <c r="AW36" s="3">
        <f t="shared" si="19"/>
        <v>0</v>
      </c>
      <c r="AX36" s="3">
        <f t="shared" si="20"/>
        <v>1</v>
      </c>
      <c r="AY36" s="3">
        <f t="shared" si="21"/>
        <v>1</v>
      </c>
      <c r="BA36" s="36">
        <v>0.5</v>
      </c>
      <c r="BB36" s="3">
        <f t="shared" si="24"/>
        <v>1</v>
      </c>
    </row>
    <row r="37" spans="1:54" ht="15.75" thickBot="1" x14ac:dyDescent="0.3">
      <c r="A37" s="29" t="s">
        <v>60</v>
      </c>
      <c r="B37" s="6">
        <f t="shared" si="23"/>
        <v>10.5</v>
      </c>
      <c r="C37" s="7">
        <f t="shared" si="0"/>
        <v>0</v>
      </c>
      <c r="D37" s="28" t="s">
        <v>390</v>
      </c>
      <c r="E37" s="4" t="s">
        <v>391</v>
      </c>
      <c r="F37" s="4" t="s">
        <v>392</v>
      </c>
      <c r="G37" s="4" t="s">
        <v>315</v>
      </c>
      <c r="H37" s="4" t="s">
        <v>393</v>
      </c>
      <c r="I37" s="4" t="s">
        <v>394</v>
      </c>
      <c r="J37" s="4" t="s">
        <v>377</v>
      </c>
      <c r="K37" s="4" t="s">
        <v>395</v>
      </c>
      <c r="L37" s="4" t="s">
        <v>378</v>
      </c>
      <c r="M37" s="4" t="s">
        <v>379</v>
      </c>
      <c r="N37" s="4" t="s">
        <v>380</v>
      </c>
      <c r="O37" s="4" t="s">
        <v>396</v>
      </c>
      <c r="P37" s="4" t="s">
        <v>381</v>
      </c>
      <c r="Q37" s="4" t="s">
        <v>382</v>
      </c>
      <c r="R37" s="4" t="s">
        <v>383</v>
      </c>
      <c r="S37" s="4" t="s">
        <v>384</v>
      </c>
      <c r="T37" s="4" t="s">
        <v>385</v>
      </c>
      <c r="U37" s="4" t="s">
        <v>386</v>
      </c>
      <c r="V37" s="37" t="s">
        <v>397</v>
      </c>
      <c r="W37" s="4" t="s">
        <v>398</v>
      </c>
      <c r="X37" s="4" t="s">
        <v>388</v>
      </c>
      <c r="Y37" s="4" t="s">
        <v>389</v>
      </c>
      <c r="AA37" s="39" t="s">
        <v>379</v>
      </c>
      <c r="AB37" s="39" t="s">
        <v>384</v>
      </c>
      <c r="AD37" s="3">
        <f t="shared" si="1"/>
        <v>0</v>
      </c>
      <c r="AE37" s="3">
        <f t="shared" si="2"/>
        <v>0</v>
      </c>
      <c r="AF37" s="3">
        <f t="shared" si="3"/>
        <v>0</v>
      </c>
      <c r="AG37" s="3">
        <f t="shared" si="4"/>
        <v>1</v>
      </c>
      <c r="AH37" s="3">
        <f t="shared" si="5"/>
        <v>0</v>
      </c>
      <c r="AI37" s="3">
        <f t="shared" si="6"/>
        <v>1</v>
      </c>
      <c r="AJ37" s="3">
        <f t="shared" si="7"/>
        <v>1</v>
      </c>
      <c r="AK37" s="3">
        <f t="shared" si="8"/>
        <v>0</v>
      </c>
      <c r="AL37" s="3">
        <f t="shared" si="9"/>
        <v>1</v>
      </c>
      <c r="AM37" s="3">
        <f t="shared" si="10"/>
        <v>0</v>
      </c>
      <c r="AN37" s="3">
        <f t="shared" si="11"/>
        <v>0</v>
      </c>
      <c r="AO37" s="3">
        <f t="shared" si="12"/>
        <v>1</v>
      </c>
      <c r="AP37" s="3">
        <f t="shared" si="13"/>
        <v>0</v>
      </c>
      <c r="AQ37" s="3">
        <f t="shared" si="14"/>
        <v>1</v>
      </c>
      <c r="AR37" s="3">
        <f t="shared" si="15"/>
        <v>0</v>
      </c>
      <c r="AS37" s="3">
        <f t="shared" si="16"/>
        <v>0</v>
      </c>
      <c r="AT37" s="3">
        <f t="shared" si="17"/>
        <v>1</v>
      </c>
      <c r="AU37" s="3">
        <f t="shared" si="18"/>
        <v>1</v>
      </c>
      <c r="AV37" s="36">
        <v>0.5</v>
      </c>
      <c r="AW37" s="3">
        <f t="shared" si="19"/>
        <v>0</v>
      </c>
      <c r="AX37" s="3">
        <f t="shared" si="20"/>
        <v>1</v>
      </c>
      <c r="AY37" s="3">
        <f t="shared" si="21"/>
        <v>1</v>
      </c>
      <c r="BA37" s="3" t="e">
        <f t="shared" si="24"/>
        <v>#N/A</v>
      </c>
      <c r="BB37" s="3" t="e">
        <f t="shared" si="24"/>
        <v>#N/A</v>
      </c>
    </row>
    <row r="38" spans="1:54" x14ac:dyDescent="0.25">
      <c r="A38" s="3" t="s">
        <v>222</v>
      </c>
    </row>
    <row r="39" spans="1:54" x14ac:dyDescent="0.25">
      <c r="D39" s="4" t="s">
        <v>376</v>
      </c>
      <c r="E39" s="4" t="s">
        <v>156</v>
      </c>
      <c r="F39" s="4" t="s">
        <v>347</v>
      </c>
      <c r="G39" s="4" t="s">
        <v>315</v>
      </c>
      <c r="H39" s="4" t="s">
        <v>109</v>
      </c>
      <c r="I39" s="4" t="s">
        <v>394</v>
      </c>
      <c r="J39" s="4" t="s">
        <v>377</v>
      </c>
      <c r="K39" s="4" t="s">
        <v>117</v>
      </c>
      <c r="L39" s="4" t="s">
        <v>378</v>
      </c>
      <c r="M39" s="4" t="s">
        <v>399</v>
      </c>
      <c r="N39" s="4" t="s">
        <v>401</v>
      </c>
      <c r="O39" s="4" t="s">
        <v>396</v>
      </c>
      <c r="P39" s="4" t="s">
        <v>400</v>
      </c>
      <c r="Q39" s="4" t="s">
        <v>382</v>
      </c>
      <c r="R39" s="4" t="s">
        <v>276</v>
      </c>
      <c r="S39" s="4" t="s">
        <v>321</v>
      </c>
      <c r="T39" s="4" t="s">
        <v>385</v>
      </c>
      <c r="U39" s="4" t="s">
        <v>386</v>
      </c>
      <c r="V39" s="37" t="s">
        <v>130</v>
      </c>
      <c r="W39" s="4" t="s">
        <v>387</v>
      </c>
      <c r="X39" s="4" t="s">
        <v>388</v>
      </c>
      <c r="Y39" s="4" t="s">
        <v>389</v>
      </c>
    </row>
    <row r="40" spans="1:54" x14ac:dyDescent="0.25">
      <c r="A40"/>
      <c r="D40" s="3">
        <v>1</v>
      </c>
      <c r="E40" s="3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</row>
  </sheetData>
  <conditionalFormatting sqref="D3:D37">
    <cfRule type="cellIs" dxfId="139" priority="8" operator="notEqual">
      <formula>$D$39</formula>
    </cfRule>
  </conditionalFormatting>
  <conditionalFormatting sqref="E3:E37">
    <cfRule type="cellIs" dxfId="138" priority="9" operator="notEqual">
      <formula>$E$39</formula>
    </cfRule>
  </conditionalFormatting>
  <conditionalFormatting sqref="F3:F37">
    <cfRule type="cellIs" dxfId="137" priority="10" operator="notEqual">
      <formula>$F$39</formula>
    </cfRule>
  </conditionalFormatting>
  <conditionalFormatting sqref="G3:G37">
    <cfRule type="cellIs" dxfId="136" priority="11" operator="notEqual">
      <formula>$G$39</formula>
    </cfRule>
  </conditionalFormatting>
  <conditionalFormatting sqref="H3:H37">
    <cfRule type="cellIs" dxfId="135" priority="12" operator="notEqual">
      <formula>$H$39</formula>
    </cfRule>
  </conditionalFormatting>
  <conditionalFormatting sqref="I3:I37">
    <cfRule type="cellIs" dxfId="134" priority="13" operator="notEqual">
      <formula>$I$39</formula>
    </cfRule>
  </conditionalFormatting>
  <conditionalFormatting sqref="J3:J37">
    <cfRule type="cellIs" dxfId="133" priority="14" operator="notEqual">
      <formula>$J$39</formula>
    </cfRule>
  </conditionalFormatting>
  <conditionalFormatting sqref="K3:K37">
    <cfRule type="cellIs" dxfId="132" priority="15" operator="notEqual">
      <formula>$K$39</formula>
    </cfRule>
  </conditionalFormatting>
  <conditionalFormatting sqref="L3:L37">
    <cfRule type="cellIs" dxfId="131" priority="16" operator="notEqual">
      <formula>$L$39</formula>
    </cfRule>
  </conditionalFormatting>
  <conditionalFormatting sqref="M3:M37">
    <cfRule type="cellIs" dxfId="130" priority="17" operator="notEqual">
      <formula>$M$39</formula>
    </cfRule>
  </conditionalFormatting>
  <conditionalFormatting sqref="N3:N37">
    <cfRule type="cellIs" dxfId="129" priority="18" operator="notEqual">
      <formula>$N$39</formula>
    </cfRule>
  </conditionalFormatting>
  <conditionalFormatting sqref="O3:O37">
    <cfRule type="cellIs" dxfId="128" priority="19" operator="notEqual">
      <formula>$O$39</formula>
    </cfRule>
  </conditionalFormatting>
  <conditionalFormatting sqref="P3:P37">
    <cfRule type="cellIs" dxfId="127" priority="20" operator="notEqual">
      <formula>$P$39</formula>
    </cfRule>
  </conditionalFormatting>
  <conditionalFormatting sqref="Q3:Q37">
    <cfRule type="cellIs" dxfId="126" priority="21" operator="notEqual">
      <formula>$Q$39</formula>
    </cfRule>
  </conditionalFormatting>
  <conditionalFormatting sqref="R3:R37">
    <cfRule type="cellIs" dxfId="125" priority="22" operator="notEqual">
      <formula>$R$39</formula>
    </cfRule>
  </conditionalFormatting>
  <conditionalFormatting sqref="S3:S37">
    <cfRule type="cellIs" dxfId="124" priority="7" operator="notEqual">
      <formula>$S$39</formula>
    </cfRule>
  </conditionalFormatting>
  <conditionalFormatting sqref="T3:T37">
    <cfRule type="cellIs" dxfId="123" priority="6" operator="notEqual">
      <formula>$T$39</formula>
    </cfRule>
  </conditionalFormatting>
  <conditionalFormatting sqref="U3:U37">
    <cfRule type="cellIs" dxfId="122" priority="5" operator="notEqual">
      <formula>$U$39</formula>
    </cfRule>
  </conditionalFormatting>
  <conditionalFormatting sqref="Y3:Y37">
    <cfRule type="cellIs" dxfId="121" priority="4" operator="notEqual">
      <formula>$Y$39</formula>
    </cfRule>
  </conditionalFormatting>
  <conditionalFormatting sqref="W3:W37">
    <cfRule type="cellIs" dxfId="120" priority="2" operator="notEqual">
      <formula>$W$39</formula>
    </cfRule>
  </conditionalFormatting>
  <conditionalFormatting sqref="X3:X37">
    <cfRule type="cellIs" dxfId="119" priority="1" operator="notEqual">
      <formula>$X$39</formula>
    </cfRule>
  </conditionalFormatting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11.5703125" style="3" bestFit="1" customWidth="1"/>
    <col min="5" max="5" width="10.85546875" style="3" bestFit="1" customWidth="1"/>
    <col min="6" max="6" width="9" style="3" bestFit="1" customWidth="1"/>
    <col min="7" max="7" width="10" style="3" bestFit="1" customWidth="1"/>
    <col min="8" max="8" width="10.7109375" style="3" bestFit="1" customWidth="1"/>
    <col min="9" max="9" width="8.5703125" style="3" bestFit="1" customWidth="1"/>
    <col min="10" max="10" width="9.85546875" style="3" bestFit="1" customWidth="1"/>
    <col min="11" max="11" width="8.85546875" style="3" bestFit="1" customWidth="1"/>
    <col min="12" max="12" width="10" style="3" bestFit="1" customWidth="1"/>
    <col min="13" max="13" width="10.7109375" style="3" bestFit="1" customWidth="1"/>
    <col min="14" max="14" width="9.42578125" style="3" bestFit="1" customWidth="1"/>
    <col min="15" max="15" width="9" style="3" bestFit="1" customWidth="1"/>
    <col min="16" max="16" width="10.7109375" style="3" bestFit="1" customWidth="1"/>
    <col min="17" max="17" width="9.85546875" style="3" bestFit="1" customWidth="1"/>
    <col min="18" max="18" width="9.5703125" style="3" bestFit="1" customWidth="1"/>
    <col min="19" max="19" width="10.5703125" style="3" bestFit="1" customWidth="1"/>
    <col min="20" max="20" width="9.28515625" style="3" bestFit="1" customWidth="1"/>
    <col min="21" max="21" width="11.85546875" style="3" bestFit="1" customWidth="1"/>
    <col min="22" max="22" width="10.85546875" style="3" bestFit="1" customWidth="1"/>
    <col min="23" max="23" width="12" style="3" bestFit="1" customWidth="1"/>
    <col min="24" max="24" width="9" style="3" bestFit="1" customWidth="1"/>
    <col min="25" max="25" width="11.7109375" style="3" bestFit="1" customWidth="1"/>
    <col min="26" max="26" width="2.7109375" style="3" customWidth="1"/>
    <col min="27" max="27" width="11.85546875" style="3" bestFit="1" customWidth="1"/>
    <col min="28" max="28" width="12" style="3" bestFit="1" customWidth="1"/>
    <col min="29" max="29" width="2.7109375" style="3" customWidth="1"/>
    <col min="30" max="31" width="2" style="3" bestFit="1" customWidth="1"/>
    <col min="32" max="32" width="4" style="3" bestFit="1" customWidth="1"/>
    <col min="33" max="44" width="2" style="3" bestFit="1" customWidth="1"/>
    <col min="45" max="51" width="2" style="3" customWidth="1"/>
    <col min="52" max="52" width="2.7109375" style="3" customWidth="1"/>
    <col min="53" max="54" width="5.42578125" style="3" bestFit="1" customWidth="1"/>
  </cols>
  <sheetData>
    <row r="1" spans="1:54" ht="15.75" x14ac:dyDescent="0.25">
      <c r="A1" s="24" t="s">
        <v>403</v>
      </c>
      <c r="B1" s="25"/>
    </row>
    <row r="2" spans="1:54" ht="15.75" thickBot="1" x14ac:dyDescent="0.3">
      <c r="A2" s="2"/>
      <c r="B2" s="2" t="s">
        <v>0</v>
      </c>
      <c r="C2" s="2" t="s">
        <v>1</v>
      </c>
      <c r="AA2" s="2" t="s">
        <v>1</v>
      </c>
    </row>
    <row r="3" spans="1:54" x14ac:dyDescent="0.25">
      <c r="A3" s="23" t="s">
        <v>63</v>
      </c>
      <c r="B3" s="26">
        <f>SUM(AD3:AY3)</f>
        <v>12.5</v>
      </c>
      <c r="C3" s="27">
        <f t="shared" ref="C3:C36" si="0">COUNT(BA3:BB3)</f>
        <v>1</v>
      </c>
      <c r="D3" s="28" t="s">
        <v>405</v>
      </c>
      <c r="E3" s="4" t="s">
        <v>295</v>
      </c>
      <c r="F3" s="37" t="s">
        <v>406</v>
      </c>
      <c r="G3" s="4" t="s">
        <v>407</v>
      </c>
      <c r="H3" s="4" t="s">
        <v>408</v>
      </c>
      <c r="I3" s="4" t="s">
        <v>409</v>
      </c>
      <c r="J3" s="4" t="s">
        <v>410</v>
      </c>
      <c r="K3" s="4" t="s">
        <v>411</v>
      </c>
      <c r="L3" s="4" t="s">
        <v>333</v>
      </c>
      <c r="M3" s="4" t="s">
        <v>412</v>
      </c>
      <c r="N3" s="4" t="s">
        <v>195</v>
      </c>
      <c r="O3" s="4" t="s">
        <v>413</v>
      </c>
      <c r="P3" s="4" t="s">
        <v>175</v>
      </c>
      <c r="Q3" s="4" t="s">
        <v>414</v>
      </c>
      <c r="R3" s="4" t="s">
        <v>356</v>
      </c>
      <c r="S3" s="4" t="s">
        <v>325</v>
      </c>
      <c r="T3" s="4" t="s">
        <v>245</v>
      </c>
      <c r="U3" s="4" t="s">
        <v>415</v>
      </c>
      <c r="V3" s="4" t="s">
        <v>338</v>
      </c>
      <c r="W3" s="4" t="s">
        <v>416</v>
      </c>
      <c r="X3" s="4" t="s">
        <v>291</v>
      </c>
      <c r="Y3" s="4" t="s">
        <v>417</v>
      </c>
      <c r="AA3" s="4" t="s">
        <v>175</v>
      </c>
      <c r="AB3" s="39" t="s">
        <v>245</v>
      </c>
      <c r="AD3" s="3">
        <f t="shared" ref="AD3:AD36" si="1">IF(D3=$D$38,1,0)</f>
        <v>0</v>
      </c>
      <c r="AE3" s="3">
        <f t="shared" ref="AE3:AE36" si="2">IF(E3=$E$38,1,0)</f>
        <v>1</v>
      </c>
      <c r="AF3" s="36">
        <v>0.5</v>
      </c>
      <c r="AG3" s="3">
        <f t="shared" ref="AG3:AG36" si="3">IF(G3=$G$38,1,0)</f>
        <v>0</v>
      </c>
      <c r="AH3" s="3">
        <f t="shared" ref="AH3:AH36" si="4">IF(H3=$H$38,1,0)</f>
        <v>1</v>
      </c>
      <c r="AI3" s="3">
        <f t="shared" ref="AI3:AI36" si="5">IF(I3=$I$38,1,0)</f>
        <v>1</v>
      </c>
      <c r="AJ3" s="3">
        <f t="shared" ref="AJ3:AJ36" si="6">IF(J3=$J$38,1,0)</f>
        <v>0</v>
      </c>
      <c r="AK3" s="3">
        <f t="shared" ref="AK3:AK36" si="7">IF(K3=$K$38,1,0)</f>
        <v>0</v>
      </c>
      <c r="AL3" s="3">
        <f t="shared" ref="AL3:AL36" si="8">IF(L3=$L$38,1,0)</f>
        <v>0</v>
      </c>
      <c r="AM3" s="3">
        <f t="shared" ref="AM3:AM36" si="9">IF(M3=$M$38,1,0)</f>
        <v>0</v>
      </c>
      <c r="AN3" s="3">
        <f t="shared" ref="AN3:AN36" si="10">IF(N3=$N$38,1,0)</f>
        <v>1</v>
      </c>
      <c r="AO3" s="3">
        <f t="shared" ref="AO3:AO36" si="11">IF(O3=$O$38,1,0)</f>
        <v>1</v>
      </c>
      <c r="AP3" s="3">
        <f t="shared" ref="AP3:AP36" si="12">IF(P3=$P$38,1,0)</f>
        <v>1</v>
      </c>
      <c r="AQ3" s="3">
        <f t="shared" ref="AQ3:AQ36" si="13">IF(Q3=$Q$38,1,0)</f>
        <v>1</v>
      </c>
      <c r="AR3" s="3">
        <f t="shared" ref="AR3:AR36" si="14">IF(R3=$R$38,1,0)</f>
        <v>0</v>
      </c>
      <c r="AS3" s="3">
        <f t="shared" ref="AS3:AS36" si="15">IF(S3=$S$38,1,0)</f>
        <v>1</v>
      </c>
      <c r="AT3" s="3">
        <f t="shared" ref="AT3:AT36" si="16">IF(T3=$T$38,1,0)</f>
        <v>0</v>
      </c>
      <c r="AU3" s="3">
        <f t="shared" ref="AU3:AU36" si="17">IF(U3=$U$38,1,0)</f>
        <v>1</v>
      </c>
      <c r="AV3" s="3">
        <f t="shared" ref="AV3:AV36" si="18">IF(V3=$V$38,1,0)</f>
        <v>0</v>
      </c>
      <c r="AW3" s="3">
        <f t="shared" ref="AW3:AW36" si="19">IF(W3=$W$38,1,0)</f>
        <v>1</v>
      </c>
      <c r="AX3" s="3">
        <f t="shared" ref="AX3:AX36" si="20">IF(X3=$X$38,1,0)</f>
        <v>1</v>
      </c>
      <c r="AY3" s="3">
        <f t="shared" ref="AY3:AY36" si="21">IF(Y3=$Y$38,1,0)</f>
        <v>1</v>
      </c>
      <c r="BA3" s="3">
        <f t="shared" ref="BA3:BA36" si="22">HLOOKUP(AA3,$D$38:$Y$39,2,FALSE)</f>
        <v>1</v>
      </c>
      <c r="BB3" s="3" t="e">
        <f t="shared" ref="BB3:BB36" si="23">HLOOKUP(AB3,$D$38:$Y$39,2,FALSE)</f>
        <v>#N/A</v>
      </c>
    </row>
    <row r="4" spans="1:54" x14ac:dyDescent="0.25">
      <c r="A4" s="8" t="s">
        <v>64</v>
      </c>
      <c r="B4" s="4">
        <f t="shared" ref="B4:B36" si="24">SUM(AD4:AY4)</f>
        <v>11.5</v>
      </c>
      <c r="C4" s="45">
        <v>1.5</v>
      </c>
      <c r="D4" s="28" t="s">
        <v>405</v>
      </c>
      <c r="E4" s="4" t="s">
        <v>418</v>
      </c>
      <c r="F4" s="37" t="s">
        <v>406</v>
      </c>
      <c r="G4" s="4" t="s">
        <v>407</v>
      </c>
      <c r="H4" s="4" t="s">
        <v>408</v>
      </c>
      <c r="I4" s="4" t="s">
        <v>409</v>
      </c>
      <c r="J4" s="4" t="s">
        <v>410</v>
      </c>
      <c r="K4" s="4" t="s">
        <v>411</v>
      </c>
      <c r="L4" s="4" t="s">
        <v>419</v>
      </c>
      <c r="M4" s="4" t="s">
        <v>420</v>
      </c>
      <c r="N4" s="4" t="s">
        <v>421</v>
      </c>
      <c r="O4" s="4" t="s">
        <v>413</v>
      </c>
      <c r="P4" s="4" t="s">
        <v>422</v>
      </c>
      <c r="Q4" s="4" t="s">
        <v>414</v>
      </c>
      <c r="R4" s="4" t="s">
        <v>423</v>
      </c>
      <c r="S4" s="4" t="s">
        <v>424</v>
      </c>
      <c r="T4" s="4" t="s">
        <v>425</v>
      </c>
      <c r="U4" s="4" t="s">
        <v>415</v>
      </c>
      <c r="V4" s="4" t="s">
        <v>338</v>
      </c>
      <c r="W4" s="4" t="s">
        <v>416</v>
      </c>
      <c r="X4" s="4" t="s">
        <v>426</v>
      </c>
      <c r="Y4" s="4" t="s">
        <v>417</v>
      </c>
      <c r="AA4" s="37" t="s">
        <v>406</v>
      </c>
      <c r="AB4" s="4" t="s">
        <v>425</v>
      </c>
      <c r="AD4" s="3">
        <f t="shared" si="1"/>
        <v>0</v>
      </c>
      <c r="AE4" s="3">
        <f t="shared" si="2"/>
        <v>0</v>
      </c>
      <c r="AF4" s="36">
        <v>0.5</v>
      </c>
      <c r="AG4" s="3">
        <f t="shared" si="3"/>
        <v>0</v>
      </c>
      <c r="AH4" s="3">
        <f t="shared" si="4"/>
        <v>1</v>
      </c>
      <c r="AI4" s="3">
        <f t="shared" si="5"/>
        <v>1</v>
      </c>
      <c r="AJ4" s="3">
        <f t="shared" si="6"/>
        <v>0</v>
      </c>
      <c r="AK4" s="3">
        <f t="shared" si="7"/>
        <v>0</v>
      </c>
      <c r="AL4" s="3">
        <f t="shared" si="8"/>
        <v>1</v>
      </c>
      <c r="AM4" s="3">
        <f t="shared" si="9"/>
        <v>1</v>
      </c>
      <c r="AN4" s="3">
        <f t="shared" si="10"/>
        <v>0</v>
      </c>
      <c r="AO4" s="3">
        <f t="shared" si="11"/>
        <v>1</v>
      </c>
      <c r="AP4" s="3">
        <f t="shared" si="12"/>
        <v>0</v>
      </c>
      <c r="AQ4" s="3">
        <f t="shared" si="13"/>
        <v>1</v>
      </c>
      <c r="AR4" s="3">
        <f t="shared" si="14"/>
        <v>1</v>
      </c>
      <c r="AS4" s="3">
        <f t="shared" si="15"/>
        <v>0</v>
      </c>
      <c r="AT4" s="3">
        <f t="shared" si="16"/>
        <v>1</v>
      </c>
      <c r="AU4" s="3">
        <f t="shared" si="17"/>
        <v>1</v>
      </c>
      <c r="AV4" s="3">
        <f t="shared" si="18"/>
        <v>0</v>
      </c>
      <c r="AW4" s="3">
        <f t="shared" si="19"/>
        <v>1</v>
      </c>
      <c r="AX4" s="3">
        <f t="shared" si="20"/>
        <v>0</v>
      </c>
      <c r="AY4" s="3">
        <f t="shared" si="21"/>
        <v>1</v>
      </c>
      <c r="BA4" s="36">
        <v>0.5</v>
      </c>
      <c r="BB4" s="3">
        <f t="shared" si="23"/>
        <v>1</v>
      </c>
    </row>
    <row r="5" spans="1:54" x14ac:dyDescent="0.25">
      <c r="A5" s="8" t="s">
        <v>65</v>
      </c>
      <c r="B5" s="4">
        <f t="shared" si="24"/>
        <v>9.5</v>
      </c>
      <c r="C5" s="5">
        <f t="shared" si="0"/>
        <v>2</v>
      </c>
      <c r="D5" s="28" t="s">
        <v>405</v>
      </c>
      <c r="E5" s="4" t="s">
        <v>418</v>
      </c>
      <c r="F5" s="37" t="s">
        <v>406</v>
      </c>
      <c r="G5" s="4" t="s">
        <v>407</v>
      </c>
      <c r="H5" s="4" t="s">
        <v>408</v>
      </c>
      <c r="I5" s="4" t="s">
        <v>409</v>
      </c>
      <c r="J5" s="4" t="s">
        <v>410</v>
      </c>
      <c r="K5" s="4" t="s">
        <v>411</v>
      </c>
      <c r="L5" s="4" t="s">
        <v>333</v>
      </c>
      <c r="M5" s="4" t="s">
        <v>420</v>
      </c>
      <c r="N5" s="4" t="s">
        <v>421</v>
      </c>
      <c r="O5" s="4" t="s">
        <v>413</v>
      </c>
      <c r="P5" s="4" t="s">
        <v>422</v>
      </c>
      <c r="Q5" s="4" t="s">
        <v>370</v>
      </c>
      <c r="R5" s="4" t="s">
        <v>423</v>
      </c>
      <c r="S5" s="4" t="s">
        <v>424</v>
      </c>
      <c r="T5" s="4" t="s">
        <v>425</v>
      </c>
      <c r="U5" s="4" t="s">
        <v>415</v>
      </c>
      <c r="V5" s="4" t="s">
        <v>338</v>
      </c>
      <c r="W5" s="4" t="s">
        <v>416</v>
      </c>
      <c r="X5" s="4" t="s">
        <v>426</v>
      </c>
      <c r="Y5" s="4" t="s">
        <v>417</v>
      </c>
      <c r="AA5" s="4" t="s">
        <v>417</v>
      </c>
      <c r="AB5" s="4" t="s">
        <v>415</v>
      </c>
      <c r="AD5" s="3">
        <f t="shared" si="1"/>
        <v>0</v>
      </c>
      <c r="AE5" s="3">
        <f t="shared" si="2"/>
        <v>0</v>
      </c>
      <c r="AF5" s="36">
        <v>0.5</v>
      </c>
      <c r="AG5" s="3">
        <f t="shared" si="3"/>
        <v>0</v>
      </c>
      <c r="AH5" s="3">
        <f t="shared" si="4"/>
        <v>1</v>
      </c>
      <c r="AI5" s="3">
        <f t="shared" si="5"/>
        <v>1</v>
      </c>
      <c r="AJ5" s="3">
        <f t="shared" si="6"/>
        <v>0</v>
      </c>
      <c r="AK5" s="3">
        <f t="shared" si="7"/>
        <v>0</v>
      </c>
      <c r="AL5" s="3">
        <f t="shared" si="8"/>
        <v>0</v>
      </c>
      <c r="AM5" s="3">
        <f t="shared" si="9"/>
        <v>1</v>
      </c>
      <c r="AN5" s="3">
        <f t="shared" si="10"/>
        <v>0</v>
      </c>
      <c r="AO5" s="3">
        <f t="shared" si="11"/>
        <v>1</v>
      </c>
      <c r="AP5" s="3">
        <f t="shared" si="12"/>
        <v>0</v>
      </c>
      <c r="AQ5" s="3">
        <f t="shared" si="13"/>
        <v>0</v>
      </c>
      <c r="AR5" s="3">
        <f t="shared" si="14"/>
        <v>1</v>
      </c>
      <c r="AS5" s="3">
        <f t="shared" si="15"/>
        <v>0</v>
      </c>
      <c r="AT5" s="3">
        <f t="shared" si="16"/>
        <v>1</v>
      </c>
      <c r="AU5" s="3">
        <f t="shared" si="17"/>
        <v>1</v>
      </c>
      <c r="AV5" s="3">
        <f t="shared" si="18"/>
        <v>0</v>
      </c>
      <c r="AW5" s="3">
        <f t="shared" si="19"/>
        <v>1</v>
      </c>
      <c r="AX5" s="3">
        <f t="shared" si="20"/>
        <v>0</v>
      </c>
      <c r="AY5" s="3">
        <f t="shared" si="21"/>
        <v>1</v>
      </c>
      <c r="BA5" s="3">
        <f t="shared" si="22"/>
        <v>1</v>
      </c>
      <c r="BB5" s="3">
        <f t="shared" si="23"/>
        <v>1</v>
      </c>
    </row>
    <row r="6" spans="1:54" x14ac:dyDescent="0.25">
      <c r="A6" s="8" t="s">
        <v>66</v>
      </c>
      <c r="B6" s="4">
        <f t="shared" si="24"/>
        <v>11.5</v>
      </c>
      <c r="C6" s="5">
        <f t="shared" si="0"/>
        <v>1</v>
      </c>
      <c r="D6" s="28" t="s">
        <v>405</v>
      </c>
      <c r="E6" s="4" t="s">
        <v>295</v>
      </c>
      <c r="F6" s="37" t="s">
        <v>406</v>
      </c>
      <c r="G6" s="4" t="s">
        <v>407</v>
      </c>
      <c r="H6" s="4" t="s">
        <v>408</v>
      </c>
      <c r="I6" s="4" t="s">
        <v>409</v>
      </c>
      <c r="J6" s="4" t="s">
        <v>410</v>
      </c>
      <c r="K6" s="4" t="s">
        <v>411</v>
      </c>
      <c r="L6" s="4" t="s">
        <v>333</v>
      </c>
      <c r="M6" s="4" t="s">
        <v>420</v>
      </c>
      <c r="N6" s="4" t="s">
        <v>421</v>
      </c>
      <c r="O6" s="4" t="s">
        <v>413</v>
      </c>
      <c r="P6" s="4" t="s">
        <v>422</v>
      </c>
      <c r="Q6" s="4" t="s">
        <v>414</v>
      </c>
      <c r="R6" s="4" t="s">
        <v>356</v>
      </c>
      <c r="S6" s="4" t="s">
        <v>325</v>
      </c>
      <c r="T6" s="4" t="s">
        <v>425</v>
      </c>
      <c r="U6" s="4" t="s">
        <v>415</v>
      </c>
      <c r="V6" s="4" t="s">
        <v>109</v>
      </c>
      <c r="W6" s="4" t="s">
        <v>321</v>
      </c>
      <c r="X6" s="4" t="s">
        <v>426</v>
      </c>
      <c r="Y6" s="4" t="s">
        <v>417</v>
      </c>
      <c r="AA6" s="4" t="s">
        <v>417</v>
      </c>
      <c r="AB6" s="39" t="s">
        <v>410</v>
      </c>
      <c r="AD6" s="3">
        <f t="shared" si="1"/>
        <v>0</v>
      </c>
      <c r="AE6" s="3">
        <f t="shared" si="2"/>
        <v>1</v>
      </c>
      <c r="AF6" s="36">
        <v>0.5</v>
      </c>
      <c r="AG6" s="3">
        <f t="shared" si="3"/>
        <v>0</v>
      </c>
      <c r="AH6" s="3">
        <f t="shared" si="4"/>
        <v>1</v>
      </c>
      <c r="AI6" s="3">
        <f t="shared" si="5"/>
        <v>1</v>
      </c>
      <c r="AJ6" s="3">
        <f t="shared" si="6"/>
        <v>0</v>
      </c>
      <c r="AK6" s="3">
        <f t="shared" si="7"/>
        <v>0</v>
      </c>
      <c r="AL6" s="3">
        <f t="shared" si="8"/>
        <v>0</v>
      </c>
      <c r="AM6" s="3">
        <f t="shared" si="9"/>
        <v>1</v>
      </c>
      <c r="AN6" s="3">
        <f t="shared" si="10"/>
        <v>0</v>
      </c>
      <c r="AO6" s="3">
        <f t="shared" si="11"/>
        <v>1</v>
      </c>
      <c r="AP6" s="3">
        <f t="shared" si="12"/>
        <v>0</v>
      </c>
      <c r="AQ6" s="3">
        <f t="shared" si="13"/>
        <v>1</v>
      </c>
      <c r="AR6" s="3">
        <f t="shared" si="14"/>
        <v>0</v>
      </c>
      <c r="AS6" s="3">
        <f t="shared" si="15"/>
        <v>1</v>
      </c>
      <c r="AT6" s="3">
        <f t="shared" si="16"/>
        <v>1</v>
      </c>
      <c r="AU6" s="3">
        <f t="shared" si="17"/>
        <v>1</v>
      </c>
      <c r="AV6" s="3">
        <f t="shared" si="18"/>
        <v>1</v>
      </c>
      <c r="AW6" s="3">
        <f t="shared" si="19"/>
        <v>0</v>
      </c>
      <c r="AX6" s="3">
        <f t="shared" si="20"/>
        <v>0</v>
      </c>
      <c r="AY6" s="3">
        <f t="shared" si="21"/>
        <v>1</v>
      </c>
      <c r="BA6" s="3">
        <f t="shared" si="22"/>
        <v>1</v>
      </c>
      <c r="BB6" s="3" t="e">
        <f t="shared" si="23"/>
        <v>#N/A</v>
      </c>
    </row>
    <row r="7" spans="1:54" x14ac:dyDescent="0.25">
      <c r="A7" s="8" t="s">
        <v>221</v>
      </c>
      <c r="B7" s="4">
        <f t="shared" si="24"/>
        <v>9.5</v>
      </c>
      <c r="C7" s="5">
        <f t="shared" si="0"/>
        <v>1</v>
      </c>
      <c r="D7" s="28" t="s">
        <v>405</v>
      </c>
      <c r="E7" s="4" t="s">
        <v>418</v>
      </c>
      <c r="F7" s="37" t="s">
        <v>406</v>
      </c>
      <c r="G7" s="4" t="s">
        <v>407</v>
      </c>
      <c r="H7" s="4" t="s">
        <v>408</v>
      </c>
      <c r="I7" s="4" t="s">
        <v>409</v>
      </c>
      <c r="J7" s="4" t="s">
        <v>410</v>
      </c>
      <c r="K7" s="4" t="s">
        <v>411</v>
      </c>
      <c r="L7" s="4" t="s">
        <v>333</v>
      </c>
      <c r="M7" s="4" t="s">
        <v>420</v>
      </c>
      <c r="N7" s="4" t="s">
        <v>421</v>
      </c>
      <c r="O7" s="4" t="s">
        <v>413</v>
      </c>
      <c r="P7" s="4" t="s">
        <v>422</v>
      </c>
      <c r="Q7" s="4" t="s">
        <v>370</v>
      </c>
      <c r="R7" s="4" t="s">
        <v>423</v>
      </c>
      <c r="S7" s="4" t="s">
        <v>325</v>
      </c>
      <c r="T7" s="4" t="s">
        <v>245</v>
      </c>
      <c r="U7" s="4" t="s">
        <v>415</v>
      </c>
      <c r="V7" s="4" t="s">
        <v>338</v>
      </c>
      <c r="W7" s="4" t="s">
        <v>416</v>
      </c>
      <c r="X7" s="4" t="s">
        <v>426</v>
      </c>
      <c r="Y7" s="4" t="s">
        <v>417</v>
      </c>
      <c r="AA7" s="4" t="s">
        <v>413</v>
      </c>
      <c r="AB7" s="39" t="s">
        <v>245</v>
      </c>
      <c r="AD7" s="3">
        <f t="shared" si="1"/>
        <v>0</v>
      </c>
      <c r="AE7" s="3">
        <f t="shared" si="2"/>
        <v>0</v>
      </c>
      <c r="AF7" s="36">
        <v>0.5</v>
      </c>
      <c r="AG7" s="3">
        <f t="shared" si="3"/>
        <v>0</v>
      </c>
      <c r="AH7" s="3">
        <f t="shared" si="4"/>
        <v>1</v>
      </c>
      <c r="AI7" s="3">
        <f t="shared" si="5"/>
        <v>1</v>
      </c>
      <c r="AJ7" s="3">
        <f t="shared" si="6"/>
        <v>0</v>
      </c>
      <c r="AK7" s="3">
        <f t="shared" si="7"/>
        <v>0</v>
      </c>
      <c r="AL7" s="3">
        <f t="shared" si="8"/>
        <v>0</v>
      </c>
      <c r="AM7" s="3">
        <f t="shared" si="9"/>
        <v>1</v>
      </c>
      <c r="AN7" s="3">
        <f t="shared" si="10"/>
        <v>0</v>
      </c>
      <c r="AO7" s="3">
        <f t="shared" si="11"/>
        <v>1</v>
      </c>
      <c r="AP7" s="3">
        <f t="shared" si="12"/>
        <v>0</v>
      </c>
      <c r="AQ7" s="3">
        <f t="shared" si="13"/>
        <v>0</v>
      </c>
      <c r="AR7" s="3">
        <f t="shared" si="14"/>
        <v>1</v>
      </c>
      <c r="AS7" s="3">
        <f t="shared" si="15"/>
        <v>1</v>
      </c>
      <c r="AT7" s="3">
        <f t="shared" si="16"/>
        <v>0</v>
      </c>
      <c r="AU7" s="3">
        <f t="shared" si="17"/>
        <v>1</v>
      </c>
      <c r="AV7" s="3">
        <f t="shared" si="18"/>
        <v>0</v>
      </c>
      <c r="AW7" s="3">
        <f t="shared" si="19"/>
        <v>1</v>
      </c>
      <c r="AX7" s="3">
        <f t="shared" si="20"/>
        <v>0</v>
      </c>
      <c r="AY7" s="3">
        <f t="shared" si="21"/>
        <v>1</v>
      </c>
      <c r="BA7" s="3">
        <f t="shared" si="22"/>
        <v>1</v>
      </c>
      <c r="BB7" s="3" t="e">
        <f t="shared" si="23"/>
        <v>#N/A</v>
      </c>
    </row>
    <row r="8" spans="1:54" x14ac:dyDescent="0.25">
      <c r="A8" s="8" t="s">
        <v>67</v>
      </c>
      <c r="B8" s="4">
        <f t="shared" si="24"/>
        <v>11.5</v>
      </c>
      <c r="C8" s="5">
        <f t="shared" si="0"/>
        <v>1</v>
      </c>
      <c r="D8" s="28" t="s">
        <v>405</v>
      </c>
      <c r="E8" s="4" t="s">
        <v>418</v>
      </c>
      <c r="F8" s="37" t="s">
        <v>194</v>
      </c>
      <c r="G8" s="4" t="s">
        <v>407</v>
      </c>
      <c r="H8" s="4" t="s">
        <v>408</v>
      </c>
      <c r="I8" s="4" t="s">
        <v>409</v>
      </c>
      <c r="J8" s="4" t="s">
        <v>117</v>
      </c>
      <c r="K8" s="4" t="s">
        <v>411</v>
      </c>
      <c r="L8" s="4" t="s">
        <v>333</v>
      </c>
      <c r="M8" s="4" t="s">
        <v>420</v>
      </c>
      <c r="N8" s="4" t="s">
        <v>421</v>
      </c>
      <c r="O8" s="4" t="s">
        <v>413</v>
      </c>
      <c r="P8" s="4" t="s">
        <v>422</v>
      </c>
      <c r="Q8" s="4" t="s">
        <v>370</v>
      </c>
      <c r="R8" s="4" t="s">
        <v>423</v>
      </c>
      <c r="S8" s="4" t="s">
        <v>424</v>
      </c>
      <c r="T8" s="4" t="s">
        <v>425</v>
      </c>
      <c r="U8" s="4" t="s">
        <v>415</v>
      </c>
      <c r="V8" s="4" t="s">
        <v>109</v>
      </c>
      <c r="W8" s="4" t="s">
        <v>416</v>
      </c>
      <c r="X8" s="4" t="s">
        <v>426</v>
      </c>
      <c r="Y8" s="4" t="s">
        <v>417</v>
      </c>
      <c r="AA8" s="4" t="s">
        <v>409</v>
      </c>
      <c r="AB8" s="39" t="s">
        <v>426</v>
      </c>
      <c r="AD8" s="3">
        <f t="shared" si="1"/>
        <v>0</v>
      </c>
      <c r="AE8" s="3">
        <f t="shared" si="2"/>
        <v>0</v>
      </c>
      <c r="AF8" s="36">
        <v>0.5</v>
      </c>
      <c r="AG8" s="3">
        <f t="shared" si="3"/>
        <v>0</v>
      </c>
      <c r="AH8" s="3">
        <f t="shared" si="4"/>
        <v>1</v>
      </c>
      <c r="AI8" s="3">
        <f t="shared" si="5"/>
        <v>1</v>
      </c>
      <c r="AJ8" s="3">
        <f t="shared" si="6"/>
        <v>1</v>
      </c>
      <c r="AK8" s="3">
        <f t="shared" si="7"/>
        <v>0</v>
      </c>
      <c r="AL8" s="3">
        <f t="shared" si="8"/>
        <v>0</v>
      </c>
      <c r="AM8" s="3">
        <f t="shared" si="9"/>
        <v>1</v>
      </c>
      <c r="AN8" s="3">
        <f t="shared" si="10"/>
        <v>0</v>
      </c>
      <c r="AO8" s="3">
        <f t="shared" si="11"/>
        <v>1</v>
      </c>
      <c r="AP8" s="3">
        <f t="shared" si="12"/>
        <v>0</v>
      </c>
      <c r="AQ8" s="3">
        <f t="shared" si="13"/>
        <v>0</v>
      </c>
      <c r="AR8" s="3">
        <f t="shared" si="14"/>
        <v>1</v>
      </c>
      <c r="AS8" s="3">
        <f t="shared" si="15"/>
        <v>0</v>
      </c>
      <c r="AT8" s="3">
        <f t="shared" si="16"/>
        <v>1</v>
      </c>
      <c r="AU8" s="3">
        <f t="shared" si="17"/>
        <v>1</v>
      </c>
      <c r="AV8" s="3">
        <f t="shared" si="18"/>
        <v>1</v>
      </c>
      <c r="AW8" s="3">
        <f t="shared" si="19"/>
        <v>1</v>
      </c>
      <c r="AX8" s="3">
        <f t="shared" si="20"/>
        <v>0</v>
      </c>
      <c r="AY8" s="3">
        <f t="shared" si="21"/>
        <v>1</v>
      </c>
      <c r="BA8" s="3">
        <f t="shared" si="22"/>
        <v>1</v>
      </c>
      <c r="BB8" s="3" t="e">
        <f t="shared" si="23"/>
        <v>#N/A</v>
      </c>
    </row>
    <row r="9" spans="1:54" x14ac:dyDescent="0.25">
      <c r="A9" s="8" t="s">
        <v>68</v>
      </c>
      <c r="B9" s="4">
        <f t="shared" si="24"/>
        <v>11.5</v>
      </c>
      <c r="C9" s="5">
        <f t="shared" si="0"/>
        <v>1</v>
      </c>
      <c r="D9" s="28" t="s">
        <v>405</v>
      </c>
      <c r="E9" s="4" t="s">
        <v>418</v>
      </c>
      <c r="F9" s="37" t="s">
        <v>406</v>
      </c>
      <c r="G9" s="4" t="s">
        <v>407</v>
      </c>
      <c r="H9" s="4" t="s">
        <v>408</v>
      </c>
      <c r="I9" s="4" t="s">
        <v>409</v>
      </c>
      <c r="J9" s="4" t="s">
        <v>410</v>
      </c>
      <c r="K9" s="4" t="s">
        <v>387</v>
      </c>
      <c r="L9" s="4" t="s">
        <v>419</v>
      </c>
      <c r="M9" s="4" t="s">
        <v>420</v>
      </c>
      <c r="N9" s="4" t="s">
        <v>421</v>
      </c>
      <c r="O9" s="4" t="s">
        <v>413</v>
      </c>
      <c r="P9" s="4" t="s">
        <v>422</v>
      </c>
      <c r="Q9" s="4" t="s">
        <v>414</v>
      </c>
      <c r="R9" s="4" t="s">
        <v>423</v>
      </c>
      <c r="S9" s="4" t="s">
        <v>424</v>
      </c>
      <c r="T9" s="4" t="s">
        <v>245</v>
      </c>
      <c r="U9" s="4" t="s">
        <v>415</v>
      </c>
      <c r="V9" s="4" t="s">
        <v>338</v>
      </c>
      <c r="W9" s="4" t="s">
        <v>416</v>
      </c>
      <c r="X9" s="4" t="s">
        <v>426</v>
      </c>
      <c r="Y9" s="4" t="s">
        <v>417</v>
      </c>
      <c r="AA9" s="39" t="s">
        <v>418</v>
      </c>
      <c r="AB9" s="4" t="s">
        <v>415</v>
      </c>
      <c r="AD9" s="3">
        <f t="shared" si="1"/>
        <v>0</v>
      </c>
      <c r="AE9" s="3">
        <f t="shared" si="2"/>
        <v>0</v>
      </c>
      <c r="AF9" s="36">
        <v>0.5</v>
      </c>
      <c r="AG9" s="3">
        <f t="shared" si="3"/>
        <v>0</v>
      </c>
      <c r="AH9" s="3">
        <f t="shared" si="4"/>
        <v>1</v>
      </c>
      <c r="AI9" s="3">
        <f t="shared" si="5"/>
        <v>1</v>
      </c>
      <c r="AJ9" s="3">
        <f t="shared" si="6"/>
        <v>0</v>
      </c>
      <c r="AK9" s="3">
        <f t="shared" si="7"/>
        <v>1</v>
      </c>
      <c r="AL9" s="3">
        <f t="shared" si="8"/>
        <v>1</v>
      </c>
      <c r="AM9" s="3">
        <f t="shared" si="9"/>
        <v>1</v>
      </c>
      <c r="AN9" s="3">
        <f t="shared" si="10"/>
        <v>0</v>
      </c>
      <c r="AO9" s="3">
        <f t="shared" si="11"/>
        <v>1</v>
      </c>
      <c r="AP9" s="3">
        <f t="shared" si="12"/>
        <v>0</v>
      </c>
      <c r="AQ9" s="3">
        <f t="shared" si="13"/>
        <v>1</v>
      </c>
      <c r="AR9" s="3">
        <f t="shared" si="14"/>
        <v>1</v>
      </c>
      <c r="AS9" s="3">
        <f t="shared" si="15"/>
        <v>0</v>
      </c>
      <c r="AT9" s="3">
        <f t="shared" si="16"/>
        <v>0</v>
      </c>
      <c r="AU9" s="3">
        <f t="shared" si="17"/>
        <v>1</v>
      </c>
      <c r="AV9" s="3">
        <f t="shared" si="18"/>
        <v>0</v>
      </c>
      <c r="AW9" s="3">
        <f t="shared" si="19"/>
        <v>1</v>
      </c>
      <c r="AX9" s="3">
        <f t="shared" si="20"/>
        <v>0</v>
      </c>
      <c r="AY9" s="3">
        <f t="shared" si="21"/>
        <v>1</v>
      </c>
      <c r="BA9" s="3" t="e">
        <f t="shared" si="22"/>
        <v>#N/A</v>
      </c>
      <c r="BB9" s="3">
        <f t="shared" si="23"/>
        <v>1</v>
      </c>
    </row>
    <row r="10" spans="1:54" x14ac:dyDescent="0.25">
      <c r="A10" s="8" t="s">
        <v>69</v>
      </c>
      <c r="B10" s="4">
        <f t="shared" si="24"/>
        <v>12.5</v>
      </c>
      <c r="C10" s="5">
        <f t="shared" si="0"/>
        <v>1</v>
      </c>
      <c r="D10" s="28" t="s">
        <v>261</v>
      </c>
      <c r="E10" s="4" t="s">
        <v>418</v>
      </c>
      <c r="F10" s="37" t="s">
        <v>406</v>
      </c>
      <c r="G10" s="4" t="s">
        <v>427</v>
      </c>
      <c r="H10" s="4" t="s">
        <v>408</v>
      </c>
      <c r="I10" s="4" t="s">
        <v>409</v>
      </c>
      <c r="J10" s="4" t="s">
        <v>410</v>
      </c>
      <c r="K10" s="4" t="s">
        <v>411</v>
      </c>
      <c r="L10" s="4" t="s">
        <v>333</v>
      </c>
      <c r="M10" s="4" t="s">
        <v>420</v>
      </c>
      <c r="N10" s="4" t="s">
        <v>421</v>
      </c>
      <c r="O10" s="4" t="s">
        <v>413</v>
      </c>
      <c r="P10" s="4" t="s">
        <v>422</v>
      </c>
      <c r="Q10" s="4" t="s">
        <v>414</v>
      </c>
      <c r="R10" s="4" t="s">
        <v>423</v>
      </c>
      <c r="S10" s="4" t="s">
        <v>424</v>
      </c>
      <c r="T10" s="4" t="s">
        <v>425</v>
      </c>
      <c r="U10" s="4" t="s">
        <v>293</v>
      </c>
      <c r="V10" s="4" t="s">
        <v>109</v>
      </c>
      <c r="W10" s="4" t="s">
        <v>416</v>
      </c>
      <c r="X10" s="4" t="s">
        <v>291</v>
      </c>
      <c r="Y10" s="4" t="s">
        <v>248</v>
      </c>
      <c r="AA10" s="4" t="s">
        <v>425</v>
      </c>
      <c r="AB10" s="39" t="s">
        <v>333</v>
      </c>
      <c r="AD10" s="3">
        <f t="shared" si="1"/>
        <v>1</v>
      </c>
      <c r="AE10" s="3">
        <f t="shared" si="2"/>
        <v>0</v>
      </c>
      <c r="AF10" s="36">
        <v>0.5</v>
      </c>
      <c r="AG10" s="3">
        <f t="shared" si="3"/>
        <v>1</v>
      </c>
      <c r="AH10" s="3">
        <f t="shared" si="4"/>
        <v>1</v>
      </c>
      <c r="AI10" s="3">
        <f t="shared" si="5"/>
        <v>1</v>
      </c>
      <c r="AJ10" s="3">
        <f t="shared" si="6"/>
        <v>0</v>
      </c>
      <c r="AK10" s="3">
        <f t="shared" si="7"/>
        <v>0</v>
      </c>
      <c r="AL10" s="3">
        <f t="shared" si="8"/>
        <v>0</v>
      </c>
      <c r="AM10" s="3">
        <f t="shared" si="9"/>
        <v>1</v>
      </c>
      <c r="AN10" s="3">
        <f t="shared" si="10"/>
        <v>0</v>
      </c>
      <c r="AO10" s="3">
        <f t="shared" si="11"/>
        <v>1</v>
      </c>
      <c r="AP10" s="3">
        <f t="shared" si="12"/>
        <v>0</v>
      </c>
      <c r="AQ10" s="3">
        <f t="shared" si="13"/>
        <v>1</v>
      </c>
      <c r="AR10" s="3">
        <f t="shared" si="14"/>
        <v>1</v>
      </c>
      <c r="AS10" s="3">
        <f t="shared" si="15"/>
        <v>0</v>
      </c>
      <c r="AT10" s="3">
        <f t="shared" si="16"/>
        <v>1</v>
      </c>
      <c r="AU10" s="3">
        <f t="shared" si="17"/>
        <v>0</v>
      </c>
      <c r="AV10" s="3">
        <f t="shared" si="18"/>
        <v>1</v>
      </c>
      <c r="AW10" s="3">
        <f t="shared" si="19"/>
        <v>1</v>
      </c>
      <c r="AX10" s="3">
        <f t="shared" si="20"/>
        <v>1</v>
      </c>
      <c r="AY10" s="3">
        <f t="shared" si="21"/>
        <v>0</v>
      </c>
      <c r="BA10" s="3">
        <f t="shared" si="22"/>
        <v>1</v>
      </c>
      <c r="BB10" s="3" t="e">
        <f t="shared" si="23"/>
        <v>#N/A</v>
      </c>
    </row>
    <row r="11" spans="1:54" x14ac:dyDescent="0.25">
      <c r="A11" s="8" t="s">
        <v>70</v>
      </c>
      <c r="B11" s="4">
        <f t="shared" si="24"/>
        <v>9.5</v>
      </c>
      <c r="C11" s="45">
        <v>0.5</v>
      </c>
      <c r="D11" s="28" t="s">
        <v>405</v>
      </c>
      <c r="E11" s="4" t="s">
        <v>295</v>
      </c>
      <c r="F11" s="37" t="s">
        <v>406</v>
      </c>
      <c r="G11" s="4" t="s">
        <v>407</v>
      </c>
      <c r="H11" s="4" t="s">
        <v>408</v>
      </c>
      <c r="I11" s="4" t="s">
        <v>409</v>
      </c>
      <c r="J11" s="4" t="s">
        <v>410</v>
      </c>
      <c r="K11" s="4" t="s">
        <v>411</v>
      </c>
      <c r="L11" s="4" t="s">
        <v>333</v>
      </c>
      <c r="M11" s="4" t="s">
        <v>420</v>
      </c>
      <c r="N11" s="4" t="s">
        <v>421</v>
      </c>
      <c r="O11" s="4" t="s">
        <v>413</v>
      </c>
      <c r="P11" s="4" t="s">
        <v>422</v>
      </c>
      <c r="Q11" s="4" t="s">
        <v>370</v>
      </c>
      <c r="R11" s="4" t="s">
        <v>423</v>
      </c>
      <c r="S11" s="4" t="s">
        <v>424</v>
      </c>
      <c r="T11" s="4" t="s">
        <v>245</v>
      </c>
      <c r="U11" s="4" t="s">
        <v>415</v>
      </c>
      <c r="V11" s="4" t="s">
        <v>338</v>
      </c>
      <c r="W11" s="4" t="s">
        <v>416</v>
      </c>
      <c r="X11" s="4" t="s">
        <v>426</v>
      </c>
      <c r="Y11" s="4" t="s">
        <v>417</v>
      </c>
      <c r="AA11" s="37" t="s">
        <v>406</v>
      </c>
      <c r="AB11" s="39" t="s">
        <v>411</v>
      </c>
      <c r="AD11" s="3">
        <f t="shared" si="1"/>
        <v>0</v>
      </c>
      <c r="AE11" s="3">
        <f t="shared" si="2"/>
        <v>1</v>
      </c>
      <c r="AF11" s="36">
        <v>0.5</v>
      </c>
      <c r="AG11" s="3">
        <f t="shared" si="3"/>
        <v>0</v>
      </c>
      <c r="AH11" s="3">
        <f t="shared" si="4"/>
        <v>1</v>
      </c>
      <c r="AI11" s="3">
        <f t="shared" si="5"/>
        <v>1</v>
      </c>
      <c r="AJ11" s="3">
        <f t="shared" si="6"/>
        <v>0</v>
      </c>
      <c r="AK11" s="3">
        <f t="shared" si="7"/>
        <v>0</v>
      </c>
      <c r="AL11" s="3">
        <f t="shared" si="8"/>
        <v>0</v>
      </c>
      <c r="AM11" s="3">
        <f t="shared" si="9"/>
        <v>1</v>
      </c>
      <c r="AN11" s="3">
        <f t="shared" si="10"/>
        <v>0</v>
      </c>
      <c r="AO11" s="3">
        <f t="shared" si="11"/>
        <v>1</v>
      </c>
      <c r="AP11" s="3">
        <f t="shared" si="12"/>
        <v>0</v>
      </c>
      <c r="AQ11" s="3">
        <f t="shared" si="13"/>
        <v>0</v>
      </c>
      <c r="AR11" s="3">
        <f t="shared" si="14"/>
        <v>1</v>
      </c>
      <c r="AS11" s="3">
        <f t="shared" si="15"/>
        <v>0</v>
      </c>
      <c r="AT11" s="3">
        <f t="shared" si="16"/>
        <v>0</v>
      </c>
      <c r="AU11" s="3">
        <f t="shared" si="17"/>
        <v>1</v>
      </c>
      <c r="AV11" s="3">
        <f t="shared" si="18"/>
        <v>0</v>
      </c>
      <c r="AW11" s="3">
        <f t="shared" si="19"/>
        <v>1</v>
      </c>
      <c r="AX11" s="3">
        <f t="shared" si="20"/>
        <v>0</v>
      </c>
      <c r="AY11" s="3">
        <f t="shared" si="21"/>
        <v>1</v>
      </c>
      <c r="BA11" s="36">
        <v>0.5</v>
      </c>
      <c r="BB11" s="3" t="e">
        <f t="shared" si="23"/>
        <v>#N/A</v>
      </c>
    </row>
    <row r="12" spans="1:54" x14ac:dyDescent="0.25">
      <c r="A12" s="8" t="s">
        <v>71</v>
      </c>
      <c r="B12" s="4">
        <f t="shared" si="24"/>
        <v>11.5</v>
      </c>
      <c r="C12" s="5">
        <f t="shared" si="0"/>
        <v>1</v>
      </c>
      <c r="D12" s="28" t="s">
        <v>405</v>
      </c>
      <c r="E12" s="4" t="s">
        <v>418</v>
      </c>
      <c r="F12" s="37" t="s">
        <v>406</v>
      </c>
      <c r="G12" s="4" t="s">
        <v>407</v>
      </c>
      <c r="H12" s="4" t="s">
        <v>251</v>
      </c>
      <c r="I12" s="4" t="s">
        <v>409</v>
      </c>
      <c r="J12" s="4" t="s">
        <v>117</v>
      </c>
      <c r="K12" s="4" t="s">
        <v>387</v>
      </c>
      <c r="L12" s="4" t="s">
        <v>333</v>
      </c>
      <c r="M12" s="4" t="s">
        <v>420</v>
      </c>
      <c r="N12" s="4" t="s">
        <v>421</v>
      </c>
      <c r="O12" s="4" t="s">
        <v>428</v>
      </c>
      <c r="P12" s="4" t="s">
        <v>422</v>
      </c>
      <c r="Q12" s="4" t="s">
        <v>414</v>
      </c>
      <c r="R12" s="4" t="s">
        <v>423</v>
      </c>
      <c r="S12" s="4" t="s">
        <v>325</v>
      </c>
      <c r="T12" s="4" t="s">
        <v>245</v>
      </c>
      <c r="U12" s="4" t="s">
        <v>415</v>
      </c>
      <c r="V12" s="4" t="s">
        <v>109</v>
      </c>
      <c r="W12" s="4" t="s">
        <v>416</v>
      </c>
      <c r="X12" s="4" t="s">
        <v>291</v>
      </c>
      <c r="Y12" s="4" t="s">
        <v>248</v>
      </c>
      <c r="AA12" s="39" t="s">
        <v>428</v>
      </c>
      <c r="AB12" s="4" t="s">
        <v>291</v>
      </c>
      <c r="AD12" s="3">
        <f t="shared" si="1"/>
        <v>0</v>
      </c>
      <c r="AE12" s="3">
        <f t="shared" si="2"/>
        <v>0</v>
      </c>
      <c r="AF12" s="36">
        <v>0.5</v>
      </c>
      <c r="AG12" s="3">
        <f t="shared" si="3"/>
        <v>0</v>
      </c>
      <c r="AH12" s="3">
        <f t="shared" si="4"/>
        <v>0</v>
      </c>
      <c r="AI12" s="3">
        <f t="shared" si="5"/>
        <v>1</v>
      </c>
      <c r="AJ12" s="3">
        <f t="shared" si="6"/>
        <v>1</v>
      </c>
      <c r="AK12" s="3">
        <f t="shared" si="7"/>
        <v>1</v>
      </c>
      <c r="AL12" s="3">
        <f t="shared" si="8"/>
        <v>0</v>
      </c>
      <c r="AM12" s="3">
        <f t="shared" si="9"/>
        <v>1</v>
      </c>
      <c r="AN12" s="3">
        <f t="shared" si="10"/>
        <v>0</v>
      </c>
      <c r="AO12" s="3">
        <f t="shared" si="11"/>
        <v>0</v>
      </c>
      <c r="AP12" s="3">
        <f t="shared" si="12"/>
        <v>0</v>
      </c>
      <c r="AQ12" s="3">
        <f t="shared" si="13"/>
        <v>1</v>
      </c>
      <c r="AR12" s="3">
        <f t="shared" si="14"/>
        <v>1</v>
      </c>
      <c r="AS12" s="3">
        <f t="shared" si="15"/>
        <v>1</v>
      </c>
      <c r="AT12" s="3">
        <f t="shared" si="16"/>
        <v>0</v>
      </c>
      <c r="AU12" s="3">
        <f t="shared" si="17"/>
        <v>1</v>
      </c>
      <c r="AV12" s="3">
        <f t="shared" si="18"/>
        <v>1</v>
      </c>
      <c r="AW12" s="3">
        <f t="shared" si="19"/>
        <v>1</v>
      </c>
      <c r="AX12" s="3">
        <f t="shared" si="20"/>
        <v>1</v>
      </c>
      <c r="AY12" s="3">
        <f t="shared" si="21"/>
        <v>0</v>
      </c>
      <c r="BA12" s="3" t="e">
        <f t="shared" si="22"/>
        <v>#N/A</v>
      </c>
      <c r="BB12" s="3">
        <f t="shared" si="23"/>
        <v>1</v>
      </c>
    </row>
    <row r="13" spans="1:54" x14ac:dyDescent="0.25">
      <c r="A13" s="8" t="s">
        <v>72</v>
      </c>
      <c r="B13" s="4">
        <f t="shared" si="24"/>
        <v>10.5</v>
      </c>
      <c r="C13" s="5">
        <f t="shared" si="0"/>
        <v>0</v>
      </c>
      <c r="D13" s="28" t="s">
        <v>261</v>
      </c>
      <c r="E13" s="4" t="s">
        <v>418</v>
      </c>
      <c r="F13" s="37" t="s">
        <v>406</v>
      </c>
      <c r="G13" s="4" t="s">
        <v>407</v>
      </c>
      <c r="H13" s="4" t="s">
        <v>408</v>
      </c>
      <c r="I13" s="4" t="s">
        <v>409</v>
      </c>
      <c r="J13" s="4" t="s">
        <v>410</v>
      </c>
      <c r="K13" s="4" t="s">
        <v>411</v>
      </c>
      <c r="L13" s="4" t="s">
        <v>419</v>
      </c>
      <c r="M13" s="4" t="s">
        <v>420</v>
      </c>
      <c r="N13" s="4" t="s">
        <v>421</v>
      </c>
      <c r="O13" s="4" t="s">
        <v>413</v>
      </c>
      <c r="P13" s="4" t="s">
        <v>422</v>
      </c>
      <c r="Q13" s="4" t="s">
        <v>370</v>
      </c>
      <c r="R13" s="4" t="s">
        <v>423</v>
      </c>
      <c r="S13" s="4" t="s">
        <v>424</v>
      </c>
      <c r="T13" s="4" t="s">
        <v>245</v>
      </c>
      <c r="U13" s="4" t="s">
        <v>415</v>
      </c>
      <c r="V13" s="4" t="s">
        <v>338</v>
      </c>
      <c r="W13" s="4" t="s">
        <v>416</v>
      </c>
      <c r="X13" s="4" t="s">
        <v>426</v>
      </c>
      <c r="Y13" s="4" t="s">
        <v>417</v>
      </c>
      <c r="AA13" s="39" t="s">
        <v>411</v>
      </c>
      <c r="AB13" s="39" t="s">
        <v>245</v>
      </c>
      <c r="AD13" s="3">
        <f t="shared" si="1"/>
        <v>1</v>
      </c>
      <c r="AE13" s="3">
        <f t="shared" si="2"/>
        <v>0</v>
      </c>
      <c r="AF13" s="36">
        <v>0.5</v>
      </c>
      <c r="AG13" s="3">
        <f t="shared" si="3"/>
        <v>0</v>
      </c>
      <c r="AH13" s="3">
        <f t="shared" si="4"/>
        <v>1</v>
      </c>
      <c r="AI13" s="3">
        <f t="shared" si="5"/>
        <v>1</v>
      </c>
      <c r="AJ13" s="3">
        <f t="shared" si="6"/>
        <v>0</v>
      </c>
      <c r="AK13" s="3">
        <f t="shared" si="7"/>
        <v>0</v>
      </c>
      <c r="AL13" s="3">
        <f t="shared" si="8"/>
        <v>1</v>
      </c>
      <c r="AM13" s="3">
        <f t="shared" si="9"/>
        <v>1</v>
      </c>
      <c r="AN13" s="3">
        <f t="shared" si="10"/>
        <v>0</v>
      </c>
      <c r="AO13" s="3">
        <f t="shared" si="11"/>
        <v>1</v>
      </c>
      <c r="AP13" s="3">
        <f t="shared" si="12"/>
        <v>0</v>
      </c>
      <c r="AQ13" s="3">
        <f t="shared" si="13"/>
        <v>0</v>
      </c>
      <c r="AR13" s="3">
        <f t="shared" si="14"/>
        <v>1</v>
      </c>
      <c r="AS13" s="3">
        <f t="shared" si="15"/>
        <v>0</v>
      </c>
      <c r="AT13" s="3">
        <f t="shared" si="16"/>
        <v>0</v>
      </c>
      <c r="AU13" s="3">
        <f t="shared" si="17"/>
        <v>1</v>
      </c>
      <c r="AV13" s="3">
        <f t="shared" si="18"/>
        <v>0</v>
      </c>
      <c r="AW13" s="3">
        <f t="shared" si="19"/>
        <v>1</v>
      </c>
      <c r="AX13" s="3">
        <f t="shared" si="20"/>
        <v>0</v>
      </c>
      <c r="AY13" s="3">
        <f t="shared" si="21"/>
        <v>1</v>
      </c>
      <c r="BA13" s="3" t="e">
        <f t="shared" si="22"/>
        <v>#N/A</v>
      </c>
      <c r="BB13" s="3" t="e">
        <f t="shared" si="23"/>
        <v>#N/A</v>
      </c>
    </row>
    <row r="14" spans="1:54" x14ac:dyDescent="0.25">
      <c r="A14" s="8" t="s">
        <v>73</v>
      </c>
      <c r="B14" s="4">
        <f t="shared" si="24"/>
        <v>14.5</v>
      </c>
      <c r="C14" s="5">
        <f t="shared" si="0"/>
        <v>1</v>
      </c>
      <c r="D14" s="28" t="s">
        <v>261</v>
      </c>
      <c r="E14" s="4" t="s">
        <v>418</v>
      </c>
      <c r="F14" s="37" t="s">
        <v>194</v>
      </c>
      <c r="G14" s="4" t="s">
        <v>427</v>
      </c>
      <c r="H14" s="4" t="s">
        <v>408</v>
      </c>
      <c r="I14" s="4" t="s">
        <v>409</v>
      </c>
      <c r="J14" s="4" t="s">
        <v>410</v>
      </c>
      <c r="K14" s="4" t="s">
        <v>387</v>
      </c>
      <c r="L14" s="4" t="s">
        <v>333</v>
      </c>
      <c r="M14" s="4" t="s">
        <v>420</v>
      </c>
      <c r="N14" s="4" t="s">
        <v>421</v>
      </c>
      <c r="O14" s="4" t="s">
        <v>413</v>
      </c>
      <c r="P14" s="4" t="s">
        <v>175</v>
      </c>
      <c r="Q14" s="4" t="s">
        <v>370</v>
      </c>
      <c r="R14" s="4" t="s">
        <v>423</v>
      </c>
      <c r="S14" s="4" t="s">
        <v>325</v>
      </c>
      <c r="T14" s="4" t="s">
        <v>245</v>
      </c>
      <c r="U14" s="4" t="s">
        <v>415</v>
      </c>
      <c r="V14" s="4" t="s">
        <v>109</v>
      </c>
      <c r="W14" s="4" t="s">
        <v>416</v>
      </c>
      <c r="X14" s="4" t="s">
        <v>426</v>
      </c>
      <c r="Y14" s="4" t="s">
        <v>417</v>
      </c>
      <c r="AA14" s="39" t="s">
        <v>426</v>
      </c>
      <c r="AB14" s="4" t="s">
        <v>417</v>
      </c>
      <c r="AD14" s="3">
        <f t="shared" si="1"/>
        <v>1</v>
      </c>
      <c r="AE14" s="3">
        <f t="shared" si="2"/>
        <v>0</v>
      </c>
      <c r="AF14" s="36">
        <v>0.5</v>
      </c>
      <c r="AG14" s="3">
        <f t="shared" si="3"/>
        <v>1</v>
      </c>
      <c r="AH14" s="3">
        <f t="shared" si="4"/>
        <v>1</v>
      </c>
      <c r="AI14" s="3">
        <f t="shared" si="5"/>
        <v>1</v>
      </c>
      <c r="AJ14" s="3">
        <f t="shared" si="6"/>
        <v>0</v>
      </c>
      <c r="AK14" s="3">
        <f t="shared" si="7"/>
        <v>1</v>
      </c>
      <c r="AL14" s="3">
        <f t="shared" si="8"/>
        <v>0</v>
      </c>
      <c r="AM14" s="3">
        <f t="shared" si="9"/>
        <v>1</v>
      </c>
      <c r="AN14" s="3">
        <f t="shared" si="10"/>
        <v>0</v>
      </c>
      <c r="AO14" s="3">
        <f t="shared" si="11"/>
        <v>1</v>
      </c>
      <c r="AP14" s="3">
        <f t="shared" si="12"/>
        <v>1</v>
      </c>
      <c r="AQ14" s="3">
        <f t="shared" si="13"/>
        <v>0</v>
      </c>
      <c r="AR14" s="3">
        <f t="shared" si="14"/>
        <v>1</v>
      </c>
      <c r="AS14" s="3">
        <f t="shared" si="15"/>
        <v>1</v>
      </c>
      <c r="AT14" s="3">
        <f t="shared" si="16"/>
        <v>0</v>
      </c>
      <c r="AU14" s="3">
        <f t="shared" si="17"/>
        <v>1</v>
      </c>
      <c r="AV14" s="3">
        <f t="shared" si="18"/>
        <v>1</v>
      </c>
      <c r="AW14" s="3">
        <f t="shared" si="19"/>
        <v>1</v>
      </c>
      <c r="AX14" s="3">
        <f t="shared" si="20"/>
        <v>0</v>
      </c>
      <c r="AY14" s="3">
        <f t="shared" si="21"/>
        <v>1</v>
      </c>
      <c r="BA14" s="3" t="e">
        <f t="shared" si="22"/>
        <v>#N/A</v>
      </c>
      <c r="BB14" s="3">
        <f t="shared" si="23"/>
        <v>1</v>
      </c>
    </row>
    <row r="15" spans="1:54" x14ac:dyDescent="0.25">
      <c r="A15" s="8" t="s">
        <v>74</v>
      </c>
      <c r="B15" s="4">
        <f t="shared" si="24"/>
        <v>11.5</v>
      </c>
      <c r="C15" s="5">
        <f t="shared" si="0"/>
        <v>1</v>
      </c>
      <c r="D15" s="28" t="s">
        <v>261</v>
      </c>
      <c r="E15" s="4" t="s">
        <v>418</v>
      </c>
      <c r="F15" s="37" t="s">
        <v>406</v>
      </c>
      <c r="G15" s="4" t="s">
        <v>407</v>
      </c>
      <c r="H15" s="4" t="s">
        <v>408</v>
      </c>
      <c r="I15" s="4" t="s">
        <v>409</v>
      </c>
      <c r="J15" s="4" t="s">
        <v>117</v>
      </c>
      <c r="K15" s="4" t="s">
        <v>387</v>
      </c>
      <c r="L15" s="4" t="s">
        <v>333</v>
      </c>
      <c r="M15" s="4" t="s">
        <v>420</v>
      </c>
      <c r="N15" s="4" t="s">
        <v>421</v>
      </c>
      <c r="O15" s="4" t="s">
        <v>413</v>
      </c>
      <c r="P15" s="4" t="s">
        <v>422</v>
      </c>
      <c r="Q15" s="4" t="s">
        <v>414</v>
      </c>
      <c r="R15" s="4" t="s">
        <v>423</v>
      </c>
      <c r="S15" s="4" t="s">
        <v>424</v>
      </c>
      <c r="T15" s="4" t="s">
        <v>245</v>
      </c>
      <c r="U15" s="4" t="s">
        <v>415</v>
      </c>
      <c r="V15" s="4" t="s">
        <v>338</v>
      </c>
      <c r="W15" s="4" t="s">
        <v>321</v>
      </c>
      <c r="X15" s="4" t="s">
        <v>426</v>
      </c>
      <c r="Y15" s="4" t="s">
        <v>417</v>
      </c>
      <c r="AA15" s="39" t="s">
        <v>407</v>
      </c>
      <c r="AB15" s="4" t="s">
        <v>417</v>
      </c>
      <c r="AD15" s="3">
        <f t="shared" si="1"/>
        <v>1</v>
      </c>
      <c r="AE15" s="3">
        <f t="shared" si="2"/>
        <v>0</v>
      </c>
      <c r="AF15" s="36">
        <v>0.5</v>
      </c>
      <c r="AG15" s="3">
        <f t="shared" si="3"/>
        <v>0</v>
      </c>
      <c r="AH15" s="3">
        <f t="shared" si="4"/>
        <v>1</v>
      </c>
      <c r="AI15" s="3">
        <f t="shared" si="5"/>
        <v>1</v>
      </c>
      <c r="AJ15" s="3">
        <f t="shared" si="6"/>
        <v>1</v>
      </c>
      <c r="AK15" s="3">
        <f t="shared" si="7"/>
        <v>1</v>
      </c>
      <c r="AL15" s="3">
        <f t="shared" si="8"/>
        <v>0</v>
      </c>
      <c r="AM15" s="3">
        <f t="shared" si="9"/>
        <v>1</v>
      </c>
      <c r="AN15" s="3">
        <f t="shared" si="10"/>
        <v>0</v>
      </c>
      <c r="AO15" s="3">
        <f t="shared" si="11"/>
        <v>1</v>
      </c>
      <c r="AP15" s="3">
        <f t="shared" si="12"/>
        <v>0</v>
      </c>
      <c r="AQ15" s="3">
        <f t="shared" si="13"/>
        <v>1</v>
      </c>
      <c r="AR15" s="3">
        <f t="shared" si="14"/>
        <v>1</v>
      </c>
      <c r="AS15" s="3">
        <f t="shared" si="15"/>
        <v>0</v>
      </c>
      <c r="AT15" s="3">
        <f t="shared" si="16"/>
        <v>0</v>
      </c>
      <c r="AU15" s="3">
        <f t="shared" si="17"/>
        <v>1</v>
      </c>
      <c r="AV15" s="3">
        <f t="shared" si="18"/>
        <v>0</v>
      </c>
      <c r="AW15" s="3">
        <f t="shared" si="19"/>
        <v>0</v>
      </c>
      <c r="AX15" s="3">
        <f t="shared" si="20"/>
        <v>0</v>
      </c>
      <c r="AY15" s="3">
        <f t="shared" si="21"/>
        <v>1</v>
      </c>
      <c r="BA15" s="3" t="e">
        <f t="shared" si="22"/>
        <v>#N/A</v>
      </c>
      <c r="BB15" s="3">
        <f t="shared" si="23"/>
        <v>1</v>
      </c>
    </row>
    <row r="16" spans="1:54" x14ac:dyDescent="0.25">
      <c r="A16" s="8" t="s">
        <v>75</v>
      </c>
      <c r="B16" s="4">
        <f t="shared" si="24"/>
        <v>11.5</v>
      </c>
      <c r="C16" s="5">
        <f t="shared" si="0"/>
        <v>0</v>
      </c>
      <c r="D16" s="28" t="s">
        <v>261</v>
      </c>
      <c r="E16" s="4" t="s">
        <v>418</v>
      </c>
      <c r="F16" s="37" t="s">
        <v>406</v>
      </c>
      <c r="G16" s="4" t="s">
        <v>407</v>
      </c>
      <c r="H16" s="4" t="s">
        <v>408</v>
      </c>
      <c r="I16" s="4" t="s">
        <v>409</v>
      </c>
      <c r="J16" s="4" t="s">
        <v>117</v>
      </c>
      <c r="K16" s="4" t="s">
        <v>387</v>
      </c>
      <c r="L16" s="4" t="s">
        <v>333</v>
      </c>
      <c r="M16" s="4" t="s">
        <v>420</v>
      </c>
      <c r="N16" s="4" t="s">
        <v>421</v>
      </c>
      <c r="O16" s="4" t="s">
        <v>413</v>
      </c>
      <c r="P16" s="4" t="s">
        <v>422</v>
      </c>
      <c r="Q16" s="4" t="s">
        <v>370</v>
      </c>
      <c r="R16" s="4" t="s">
        <v>423</v>
      </c>
      <c r="S16" s="4" t="s">
        <v>424</v>
      </c>
      <c r="T16" s="4" t="s">
        <v>245</v>
      </c>
      <c r="U16" s="4" t="s">
        <v>415</v>
      </c>
      <c r="V16" s="4" t="s">
        <v>338</v>
      </c>
      <c r="W16" s="4" t="s">
        <v>416</v>
      </c>
      <c r="X16" s="4" t="s">
        <v>426</v>
      </c>
      <c r="Y16" s="4" t="s">
        <v>417</v>
      </c>
      <c r="AA16" s="39" t="s">
        <v>245</v>
      </c>
      <c r="AB16" s="39" t="s">
        <v>422</v>
      </c>
      <c r="AD16" s="3">
        <f t="shared" si="1"/>
        <v>1</v>
      </c>
      <c r="AE16" s="3">
        <f t="shared" si="2"/>
        <v>0</v>
      </c>
      <c r="AF16" s="36">
        <v>0.5</v>
      </c>
      <c r="AG16" s="3">
        <f t="shared" si="3"/>
        <v>0</v>
      </c>
      <c r="AH16" s="3">
        <f t="shared" si="4"/>
        <v>1</v>
      </c>
      <c r="AI16" s="3">
        <f t="shared" si="5"/>
        <v>1</v>
      </c>
      <c r="AJ16" s="3">
        <f t="shared" si="6"/>
        <v>1</v>
      </c>
      <c r="AK16" s="3">
        <f t="shared" si="7"/>
        <v>1</v>
      </c>
      <c r="AL16" s="3">
        <f t="shared" si="8"/>
        <v>0</v>
      </c>
      <c r="AM16" s="3">
        <f t="shared" si="9"/>
        <v>1</v>
      </c>
      <c r="AN16" s="3">
        <f t="shared" si="10"/>
        <v>0</v>
      </c>
      <c r="AO16" s="3">
        <f t="shared" si="11"/>
        <v>1</v>
      </c>
      <c r="AP16" s="3">
        <f t="shared" si="12"/>
        <v>0</v>
      </c>
      <c r="AQ16" s="3">
        <f t="shared" si="13"/>
        <v>0</v>
      </c>
      <c r="AR16" s="3">
        <f t="shared" si="14"/>
        <v>1</v>
      </c>
      <c r="AS16" s="3">
        <f t="shared" si="15"/>
        <v>0</v>
      </c>
      <c r="AT16" s="3">
        <f t="shared" si="16"/>
        <v>0</v>
      </c>
      <c r="AU16" s="3">
        <f t="shared" si="17"/>
        <v>1</v>
      </c>
      <c r="AV16" s="3">
        <f t="shared" si="18"/>
        <v>0</v>
      </c>
      <c r="AW16" s="3">
        <f t="shared" si="19"/>
        <v>1</v>
      </c>
      <c r="AX16" s="3">
        <f t="shared" si="20"/>
        <v>0</v>
      </c>
      <c r="AY16" s="3">
        <f t="shared" si="21"/>
        <v>1</v>
      </c>
      <c r="BA16" s="3" t="e">
        <f t="shared" si="22"/>
        <v>#N/A</v>
      </c>
      <c r="BB16" s="3" t="e">
        <f t="shared" si="23"/>
        <v>#N/A</v>
      </c>
    </row>
    <row r="17" spans="1:54" x14ac:dyDescent="0.25">
      <c r="A17" s="8" t="s">
        <v>76</v>
      </c>
      <c r="B17" s="4">
        <f t="shared" si="24"/>
        <v>10.5</v>
      </c>
      <c r="C17" s="5">
        <f t="shared" si="0"/>
        <v>1</v>
      </c>
      <c r="D17" s="28" t="s">
        <v>405</v>
      </c>
      <c r="E17" s="4" t="s">
        <v>418</v>
      </c>
      <c r="F17" s="37" t="s">
        <v>406</v>
      </c>
      <c r="G17" s="4" t="s">
        <v>407</v>
      </c>
      <c r="H17" s="4" t="s">
        <v>408</v>
      </c>
      <c r="I17" s="4" t="s">
        <v>409</v>
      </c>
      <c r="J17" s="4" t="s">
        <v>410</v>
      </c>
      <c r="K17" s="4" t="s">
        <v>411</v>
      </c>
      <c r="L17" s="4" t="s">
        <v>419</v>
      </c>
      <c r="M17" s="4" t="s">
        <v>420</v>
      </c>
      <c r="N17" s="4" t="s">
        <v>421</v>
      </c>
      <c r="O17" s="4" t="s">
        <v>413</v>
      </c>
      <c r="P17" s="4" t="s">
        <v>422</v>
      </c>
      <c r="Q17" s="4" t="s">
        <v>370</v>
      </c>
      <c r="R17" s="4" t="s">
        <v>423</v>
      </c>
      <c r="S17" s="4" t="s">
        <v>424</v>
      </c>
      <c r="T17" s="4" t="s">
        <v>245</v>
      </c>
      <c r="U17" s="4" t="s">
        <v>415</v>
      </c>
      <c r="V17" s="4" t="s">
        <v>338</v>
      </c>
      <c r="W17" s="4" t="s">
        <v>416</v>
      </c>
      <c r="X17" s="4" t="s">
        <v>291</v>
      </c>
      <c r="Y17" s="4" t="s">
        <v>417</v>
      </c>
      <c r="AA17" s="39" t="s">
        <v>418</v>
      </c>
      <c r="AB17" s="4" t="s">
        <v>420</v>
      </c>
      <c r="AD17" s="3">
        <f t="shared" si="1"/>
        <v>0</v>
      </c>
      <c r="AE17" s="3">
        <f t="shared" si="2"/>
        <v>0</v>
      </c>
      <c r="AF17" s="36">
        <v>0.5</v>
      </c>
      <c r="AG17" s="3">
        <f t="shared" si="3"/>
        <v>0</v>
      </c>
      <c r="AH17" s="3">
        <f t="shared" si="4"/>
        <v>1</v>
      </c>
      <c r="AI17" s="3">
        <f t="shared" si="5"/>
        <v>1</v>
      </c>
      <c r="AJ17" s="3">
        <f t="shared" si="6"/>
        <v>0</v>
      </c>
      <c r="AK17" s="3">
        <f t="shared" si="7"/>
        <v>0</v>
      </c>
      <c r="AL17" s="3">
        <f t="shared" si="8"/>
        <v>1</v>
      </c>
      <c r="AM17" s="3">
        <f t="shared" si="9"/>
        <v>1</v>
      </c>
      <c r="AN17" s="3">
        <f t="shared" si="10"/>
        <v>0</v>
      </c>
      <c r="AO17" s="3">
        <f t="shared" si="11"/>
        <v>1</v>
      </c>
      <c r="AP17" s="3">
        <f t="shared" si="12"/>
        <v>0</v>
      </c>
      <c r="AQ17" s="3">
        <f t="shared" si="13"/>
        <v>0</v>
      </c>
      <c r="AR17" s="3">
        <f t="shared" si="14"/>
        <v>1</v>
      </c>
      <c r="AS17" s="3">
        <f t="shared" si="15"/>
        <v>0</v>
      </c>
      <c r="AT17" s="3">
        <f t="shared" si="16"/>
        <v>0</v>
      </c>
      <c r="AU17" s="3">
        <f t="shared" si="17"/>
        <v>1</v>
      </c>
      <c r="AV17" s="3">
        <f t="shared" si="18"/>
        <v>0</v>
      </c>
      <c r="AW17" s="3">
        <f t="shared" si="19"/>
        <v>1</v>
      </c>
      <c r="AX17" s="3">
        <f t="shared" si="20"/>
        <v>1</v>
      </c>
      <c r="AY17" s="3">
        <f t="shared" si="21"/>
        <v>1</v>
      </c>
      <c r="BA17" s="3" t="e">
        <f t="shared" si="22"/>
        <v>#N/A</v>
      </c>
      <c r="BB17" s="3">
        <f t="shared" si="23"/>
        <v>1</v>
      </c>
    </row>
    <row r="18" spans="1:54" x14ac:dyDescent="0.25">
      <c r="A18" s="8" t="s">
        <v>77</v>
      </c>
      <c r="B18" s="4">
        <f t="shared" si="24"/>
        <v>13.5</v>
      </c>
      <c r="C18" s="5">
        <f t="shared" si="0"/>
        <v>1</v>
      </c>
      <c r="D18" s="28" t="s">
        <v>261</v>
      </c>
      <c r="E18" s="4" t="s">
        <v>418</v>
      </c>
      <c r="F18" s="37" t="s">
        <v>194</v>
      </c>
      <c r="G18" s="4" t="s">
        <v>407</v>
      </c>
      <c r="H18" s="4" t="s">
        <v>408</v>
      </c>
      <c r="I18" s="4" t="s">
        <v>409</v>
      </c>
      <c r="J18" s="4" t="s">
        <v>117</v>
      </c>
      <c r="K18" s="4" t="s">
        <v>387</v>
      </c>
      <c r="L18" s="4" t="s">
        <v>419</v>
      </c>
      <c r="M18" s="4" t="s">
        <v>412</v>
      </c>
      <c r="N18" s="4" t="s">
        <v>195</v>
      </c>
      <c r="O18" s="4" t="s">
        <v>413</v>
      </c>
      <c r="P18" s="4" t="s">
        <v>175</v>
      </c>
      <c r="Q18" s="4" t="s">
        <v>370</v>
      </c>
      <c r="R18" s="4" t="s">
        <v>423</v>
      </c>
      <c r="S18" s="4" t="s">
        <v>424</v>
      </c>
      <c r="T18" s="4" t="s">
        <v>245</v>
      </c>
      <c r="U18" s="4" t="s">
        <v>415</v>
      </c>
      <c r="V18" s="4" t="s">
        <v>109</v>
      </c>
      <c r="W18" s="4" t="s">
        <v>321</v>
      </c>
      <c r="X18" s="4" t="s">
        <v>426</v>
      </c>
      <c r="Y18" s="4" t="s">
        <v>417</v>
      </c>
      <c r="AA18" s="4" t="s">
        <v>415</v>
      </c>
      <c r="AB18" s="39" t="s">
        <v>424</v>
      </c>
      <c r="AD18" s="3">
        <f t="shared" si="1"/>
        <v>1</v>
      </c>
      <c r="AE18" s="3">
        <f t="shared" si="2"/>
        <v>0</v>
      </c>
      <c r="AF18" s="36">
        <v>0.5</v>
      </c>
      <c r="AG18" s="3">
        <f t="shared" si="3"/>
        <v>0</v>
      </c>
      <c r="AH18" s="3">
        <f t="shared" si="4"/>
        <v>1</v>
      </c>
      <c r="AI18" s="3">
        <f t="shared" si="5"/>
        <v>1</v>
      </c>
      <c r="AJ18" s="3">
        <f t="shared" si="6"/>
        <v>1</v>
      </c>
      <c r="AK18" s="3">
        <f t="shared" si="7"/>
        <v>1</v>
      </c>
      <c r="AL18" s="3">
        <f t="shared" si="8"/>
        <v>1</v>
      </c>
      <c r="AM18" s="3">
        <f t="shared" si="9"/>
        <v>0</v>
      </c>
      <c r="AN18" s="3">
        <f t="shared" si="10"/>
        <v>1</v>
      </c>
      <c r="AO18" s="3">
        <f t="shared" si="11"/>
        <v>1</v>
      </c>
      <c r="AP18" s="3">
        <f t="shared" si="12"/>
        <v>1</v>
      </c>
      <c r="AQ18" s="3">
        <f t="shared" si="13"/>
        <v>0</v>
      </c>
      <c r="AR18" s="3">
        <f t="shared" si="14"/>
        <v>1</v>
      </c>
      <c r="AS18" s="3">
        <f t="shared" si="15"/>
        <v>0</v>
      </c>
      <c r="AT18" s="3">
        <f t="shared" si="16"/>
        <v>0</v>
      </c>
      <c r="AU18" s="3">
        <f t="shared" si="17"/>
        <v>1</v>
      </c>
      <c r="AV18" s="3">
        <f t="shared" si="18"/>
        <v>1</v>
      </c>
      <c r="AW18" s="3">
        <f t="shared" si="19"/>
        <v>0</v>
      </c>
      <c r="AX18" s="3">
        <f t="shared" si="20"/>
        <v>0</v>
      </c>
      <c r="AY18" s="3">
        <f t="shared" si="21"/>
        <v>1</v>
      </c>
      <c r="BA18" s="3">
        <f t="shared" si="22"/>
        <v>1</v>
      </c>
      <c r="BB18" s="3" t="e">
        <f t="shared" si="23"/>
        <v>#N/A</v>
      </c>
    </row>
    <row r="19" spans="1:54" x14ac:dyDescent="0.25">
      <c r="A19" s="8" t="s">
        <v>78</v>
      </c>
      <c r="B19" s="4">
        <f t="shared" si="24"/>
        <v>14.5</v>
      </c>
      <c r="C19" s="5">
        <f t="shared" si="0"/>
        <v>1</v>
      </c>
      <c r="D19" s="28" t="s">
        <v>261</v>
      </c>
      <c r="E19" s="4" t="s">
        <v>295</v>
      </c>
      <c r="F19" s="37" t="s">
        <v>194</v>
      </c>
      <c r="G19" s="4" t="s">
        <v>407</v>
      </c>
      <c r="H19" s="4" t="s">
        <v>408</v>
      </c>
      <c r="I19" s="4" t="s">
        <v>409</v>
      </c>
      <c r="J19" s="4" t="s">
        <v>117</v>
      </c>
      <c r="K19" s="4" t="s">
        <v>387</v>
      </c>
      <c r="L19" s="4" t="s">
        <v>419</v>
      </c>
      <c r="M19" s="4" t="s">
        <v>420</v>
      </c>
      <c r="N19" s="4" t="s">
        <v>195</v>
      </c>
      <c r="O19" s="4" t="s">
        <v>428</v>
      </c>
      <c r="P19" s="4" t="s">
        <v>422</v>
      </c>
      <c r="Q19" s="4" t="s">
        <v>370</v>
      </c>
      <c r="R19" s="4" t="s">
        <v>423</v>
      </c>
      <c r="S19" s="4" t="s">
        <v>424</v>
      </c>
      <c r="T19" s="4" t="s">
        <v>245</v>
      </c>
      <c r="U19" s="4" t="s">
        <v>415</v>
      </c>
      <c r="V19" s="4" t="s">
        <v>338</v>
      </c>
      <c r="W19" s="4" t="s">
        <v>416</v>
      </c>
      <c r="X19" s="4" t="s">
        <v>291</v>
      </c>
      <c r="Y19" s="4" t="s">
        <v>417</v>
      </c>
      <c r="AA19" s="4" t="s">
        <v>419</v>
      </c>
      <c r="AB19" s="39" t="s">
        <v>422</v>
      </c>
      <c r="AD19" s="3">
        <f t="shared" si="1"/>
        <v>1</v>
      </c>
      <c r="AE19" s="3">
        <f t="shared" si="2"/>
        <v>1</v>
      </c>
      <c r="AF19" s="36">
        <v>0.5</v>
      </c>
      <c r="AG19" s="3">
        <f t="shared" si="3"/>
        <v>0</v>
      </c>
      <c r="AH19" s="3">
        <f t="shared" si="4"/>
        <v>1</v>
      </c>
      <c r="AI19" s="3">
        <f t="shared" si="5"/>
        <v>1</v>
      </c>
      <c r="AJ19" s="3">
        <f t="shared" si="6"/>
        <v>1</v>
      </c>
      <c r="AK19" s="3">
        <f t="shared" si="7"/>
        <v>1</v>
      </c>
      <c r="AL19" s="3">
        <f t="shared" si="8"/>
        <v>1</v>
      </c>
      <c r="AM19" s="3">
        <f t="shared" si="9"/>
        <v>1</v>
      </c>
      <c r="AN19" s="3">
        <f t="shared" si="10"/>
        <v>1</v>
      </c>
      <c r="AO19" s="3">
        <f t="shared" si="11"/>
        <v>0</v>
      </c>
      <c r="AP19" s="3">
        <f t="shared" si="12"/>
        <v>0</v>
      </c>
      <c r="AQ19" s="3">
        <f t="shared" si="13"/>
        <v>0</v>
      </c>
      <c r="AR19" s="3">
        <f t="shared" si="14"/>
        <v>1</v>
      </c>
      <c r="AS19" s="3">
        <f t="shared" si="15"/>
        <v>0</v>
      </c>
      <c r="AT19" s="3">
        <f t="shared" si="16"/>
        <v>0</v>
      </c>
      <c r="AU19" s="3">
        <f t="shared" si="17"/>
        <v>1</v>
      </c>
      <c r="AV19" s="3">
        <f t="shared" si="18"/>
        <v>0</v>
      </c>
      <c r="AW19" s="3">
        <f t="shared" si="19"/>
        <v>1</v>
      </c>
      <c r="AX19" s="3">
        <f t="shared" si="20"/>
        <v>1</v>
      </c>
      <c r="AY19" s="3">
        <f t="shared" si="21"/>
        <v>1</v>
      </c>
      <c r="BA19" s="3">
        <f t="shared" si="22"/>
        <v>1</v>
      </c>
      <c r="BB19" s="3" t="e">
        <f t="shared" si="23"/>
        <v>#N/A</v>
      </c>
    </row>
    <row r="20" spans="1:54" x14ac:dyDescent="0.25">
      <c r="A20" s="8" t="s">
        <v>79</v>
      </c>
      <c r="B20" s="4">
        <f t="shared" si="24"/>
        <v>11.5</v>
      </c>
      <c r="C20" s="5">
        <f t="shared" si="0"/>
        <v>1</v>
      </c>
      <c r="D20" s="28" t="s">
        <v>261</v>
      </c>
      <c r="E20" s="4" t="s">
        <v>418</v>
      </c>
      <c r="F20" s="37" t="s">
        <v>406</v>
      </c>
      <c r="G20" s="4" t="s">
        <v>407</v>
      </c>
      <c r="H20" s="4" t="s">
        <v>251</v>
      </c>
      <c r="I20" s="4" t="s">
        <v>409</v>
      </c>
      <c r="J20" s="4" t="s">
        <v>410</v>
      </c>
      <c r="K20" s="4" t="s">
        <v>387</v>
      </c>
      <c r="L20" s="4" t="s">
        <v>419</v>
      </c>
      <c r="M20" s="4" t="s">
        <v>420</v>
      </c>
      <c r="N20" s="4" t="s">
        <v>195</v>
      </c>
      <c r="O20" s="4" t="s">
        <v>413</v>
      </c>
      <c r="P20" s="4" t="s">
        <v>422</v>
      </c>
      <c r="Q20" s="4" t="s">
        <v>370</v>
      </c>
      <c r="R20" s="4" t="s">
        <v>423</v>
      </c>
      <c r="S20" s="4" t="s">
        <v>424</v>
      </c>
      <c r="T20" s="4" t="s">
        <v>245</v>
      </c>
      <c r="U20" s="4" t="s">
        <v>415</v>
      </c>
      <c r="V20" s="4" t="s">
        <v>338</v>
      </c>
      <c r="W20" s="4" t="s">
        <v>416</v>
      </c>
      <c r="X20" s="4" t="s">
        <v>426</v>
      </c>
      <c r="Y20" s="4" t="s">
        <v>417</v>
      </c>
      <c r="AA20" s="4" t="s">
        <v>417</v>
      </c>
      <c r="AB20" s="39" t="s">
        <v>424</v>
      </c>
      <c r="AD20" s="3">
        <f t="shared" si="1"/>
        <v>1</v>
      </c>
      <c r="AE20" s="3">
        <f t="shared" si="2"/>
        <v>0</v>
      </c>
      <c r="AF20" s="36">
        <v>0.5</v>
      </c>
      <c r="AG20" s="3">
        <f t="shared" si="3"/>
        <v>0</v>
      </c>
      <c r="AH20" s="3">
        <f t="shared" si="4"/>
        <v>0</v>
      </c>
      <c r="AI20" s="3">
        <f t="shared" si="5"/>
        <v>1</v>
      </c>
      <c r="AJ20" s="3">
        <f t="shared" si="6"/>
        <v>0</v>
      </c>
      <c r="AK20" s="3">
        <f t="shared" si="7"/>
        <v>1</v>
      </c>
      <c r="AL20" s="3">
        <f t="shared" si="8"/>
        <v>1</v>
      </c>
      <c r="AM20" s="3">
        <f t="shared" si="9"/>
        <v>1</v>
      </c>
      <c r="AN20" s="3">
        <f t="shared" si="10"/>
        <v>1</v>
      </c>
      <c r="AO20" s="3">
        <f t="shared" si="11"/>
        <v>1</v>
      </c>
      <c r="AP20" s="3">
        <f t="shared" si="12"/>
        <v>0</v>
      </c>
      <c r="AQ20" s="3">
        <f t="shared" si="13"/>
        <v>0</v>
      </c>
      <c r="AR20" s="3">
        <f t="shared" si="14"/>
        <v>1</v>
      </c>
      <c r="AS20" s="3">
        <f t="shared" si="15"/>
        <v>0</v>
      </c>
      <c r="AT20" s="3">
        <f t="shared" si="16"/>
        <v>0</v>
      </c>
      <c r="AU20" s="3">
        <f t="shared" si="17"/>
        <v>1</v>
      </c>
      <c r="AV20" s="3">
        <f t="shared" si="18"/>
        <v>0</v>
      </c>
      <c r="AW20" s="3">
        <f t="shared" si="19"/>
        <v>1</v>
      </c>
      <c r="AX20" s="3">
        <f t="shared" si="20"/>
        <v>0</v>
      </c>
      <c r="AY20" s="3">
        <f t="shared" si="21"/>
        <v>1</v>
      </c>
      <c r="BA20" s="3">
        <f t="shared" si="22"/>
        <v>1</v>
      </c>
      <c r="BB20" s="3" t="e">
        <f t="shared" si="23"/>
        <v>#N/A</v>
      </c>
    </row>
    <row r="21" spans="1:54" x14ac:dyDescent="0.25">
      <c r="A21" s="8" t="s">
        <v>80</v>
      </c>
      <c r="B21" s="4">
        <f t="shared" si="24"/>
        <v>10.5</v>
      </c>
      <c r="C21" s="5">
        <f t="shared" si="0"/>
        <v>0</v>
      </c>
      <c r="D21" s="28" t="s">
        <v>261</v>
      </c>
      <c r="E21" s="4" t="s">
        <v>295</v>
      </c>
      <c r="F21" s="37" t="s">
        <v>406</v>
      </c>
      <c r="G21" s="4" t="s">
        <v>427</v>
      </c>
      <c r="H21" s="4" t="s">
        <v>408</v>
      </c>
      <c r="I21" s="4" t="s">
        <v>409</v>
      </c>
      <c r="J21" s="4" t="s">
        <v>410</v>
      </c>
      <c r="K21" s="4" t="s">
        <v>411</v>
      </c>
      <c r="L21" s="4" t="s">
        <v>333</v>
      </c>
      <c r="M21" s="4" t="s">
        <v>412</v>
      </c>
      <c r="N21" s="4" t="s">
        <v>195</v>
      </c>
      <c r="O21" s="4" t="s">
        <v>428</v>
      </c>
      <c r="P21" s="4" t="s">
        <v>422</v>
      </c>
      <c r="Q21" s="4" t="s">
        <v>370</v>
      </c>
      <c r="R21" s="4" t="s">
        <v>423</v>
      </c>
      <c r="S21" s="4" t="s">
        <v>325</v>
      </c>
      <c r="T21" s="4" t="s">
        <v>245</v>
      </c>
      <c r="U21" s="4" t="s">
        <v>293</v>
      </c>
      <c r="V21" s="4" t="s">
        <v>338</v>
      </c>
      <c r="W21" s="4" t="s">
        <v>321</v>
      </c>
      <c r="X21" s="4" t="s">
        <v>291</v>
      </c>
      <c r="Y21" s="4" t="s">
        <v>417</v>
      </c>
      <c r="AA21" s="39" t="s">
        <v>245</v>
      </c>
      <c r="AB21" s="39" t="s">
        <v>412</v>
      </c>
      <c r="AD21" s="3">
        <f t="shared" si="1"/>
        <v>1</v>
      </c>
      <c r="AE21" s="3">
        <f t="shared" si="2"/>
        <v>1</v>
      </c>
      <c r="AF21" s="36">
        <v>0.5</v>
      </c>
      <c r="AG21" s="3">
        <f t="shared" si="3"/>
        <v>1</v>
      </c>
      <c r="AH21" s="3">
        <f t="shared" si="4"/>
        <v>1</v>
      </c>
      <c r="AI21" s="3">
        <f t="shared" si="5"/>
        <v>1</v>
      </c>
      <c r="AJ21" s="3">
        <f t="shared" si="6"/>
        <v>0</v>
      </c>
      <c r="AK21" s="3">
        <f t="shared" si="7"/>
        <v>0</v>
      </c>
      <c r="AL21" s="3">
        <f t="shared" si="8"/>
        <v>0</v>
      </c>
      <c r="AM21" s="3">
        <f t="shared" si="9"/>
        <v>0</v>
      </c>
      <c r="AN21" s="3">
        <f t="shared" si="10"/>
        <v>1</v>
      </c>
      <c r="AO21" s="3">
        <f t="shared" si="11"/>
        <v>0</v>
      </c>
      <c r="AP21" s="3">
        <f t="shared" si="12"/>
        <v>0</v>
      </c>
      <c r="AQ21" s="3">
        <f t="shared" si="13"/>
        <v>0</v>
      </c>
      <c r="AR21" s="3">
        <f t="shared" si="14"/>
        <v>1</v>
      </c>
      <c r="AS21" s="3">
        <f t="shared" si="15"/>
        <v>1</v>
      </c>
      <c r="AT21" s="3">
        <f t="shared" si="16"/>
        <v>0</v>
      </c>
      <c r="AU21" s="3">
        <f t="shared" si="17"/>
        <v>0</v>
      </c>
      <c r="AV21" s="3">
        <f t="shared" si="18"/>
        <v>0</v>
      </c>
      <c r="AW21" s="3">
        <f t="shared" si="19"/>
        <v>0</v>
      </c>
      <c r="AX21" s="3">
        <f t="shared" si="20"/>
        <v>1</v>
      </c>
      <c r="AY21" s="3">
        <f t="shared" si="21"/>
        <v>1</v>
      </c>
      <c r="BA21" s="3" t="e">
        <f t="shared" si="22"/>
        <v>#N/A</v>
      </c>
      <c r="BB21" s="3" t="e">
        <f t="shared" si="23"/>
        <v>#N/A</v>
      </c>
    </row>
    <row r="22" spans="1:54" x14ac:dyDescent="0.25">
      <c r="A22" s="8" t="s">
        <v>141</v>
      </c>
      <c r="B22" s="4">
        <f t="shared" si="24"/>
        <v>11.5</v>
      </c>
      <c r="C22" s="5">
        <f t="shared" si="0"/>
        <v>2</v>
      </c>
      <c r="D22" s="28" t="s">
        <v>261</v>
      </c>
      <c r="E22" s="4" t="s">
        <v>418</v>
      </c>
      <c r="F22" s="37" t="s">
        <v>406</v>
      </c>
      <c r="G22" s="4" t="s">
        <v>407</v>
      </c>
      <c r="H22" s="4" t="s">
        <v>251</v>
      </c>
      <c r="I22" s="4" t="s">
        <v>409</v>
      </c>
      <c r="J22" s="4" t="s">
        <v>117</v>
      </c>
      <c r="K22" s="4" t="s">
        <v>411</v>
      </c>
      <c r="L22" s="4" t="s">
        <v>419</v>
      </c>
      <c r="M22" s="4" t="s">
        <v>420</v>
      </c>
      <c r="N22" s="4" t="s">
        <v>421</v>
      </c>
      <c r="O22" s="4" t="s">
        <v>413</v>
      </c>
      <c r="P22" s="4" t="s">
        <v>422</v>
      </c>
      <c r="Q22" s="4" t="s">
        <v>414</v>
      </c>
      <c r="R22" s="4" t="s">
        <v>356</v>
      </c>
      <c r="S22" s="4" t="s">
        <v>424</v>
      </c>
      <c r="T22" s="4" t="s">
        <v>245</v>
      </c>
      <c r="U22" s="4" t="s">
        <v>415</v>
      </c>
      <c r="V22" s="4" t="s">
        <v>338</v>
      </c>
      <c r="W22" s="4" t="s">
        <v>416</v>
      </c>
      <c r="X22" s="4" t="s">
        <v>291</v>
      </c>
      <c r="Y22" s="4" t="s">
        <v>417</v>
      </c>
      <c r="AA22" s="4" t="s">
        <v>415</v>
      </c>
      <c r="AB22" s="4" t="s">
        <v>419</v>
      </c>
      <c r="AD22" s="3">
        <f t="shared" si="1"/>
        <v>1</v>
      </c>
      <c r="AE22" s="3">
        <f t="shared" si="2"/>
        <v>0</v>
      </c>
      <c r="AF22" s="36">
        <v>0.5</v>
      </c>
      <c r="AG22" s="3">
        <f t="shared" si="3"/>
        <v>0</v>
      </c>
      <c r="AH22" s="3">
        <f t="shared" si="4"/>
        <v>0</v>
      </c>
      <c r="AI22" s="3">
        <f t="shared" si="5"/>
        <v>1</v>
      </c>
      <c r="AJ22" s="3">
        <f t="shared" si="6"/>
        <v>1</v>
      </c>
      <c r="AK22" s="3">
        <f t="shared" si="7"/>
        <v>0</v>
      </c>
      <c r="AL22" s="3">
        <f t="shared" si="8"/>
        <v>1</v>
      </c>
      <c r="AM22" s="3">
        <f t="shared" si="9"/>
        <v>1</v>
      </c>
      <c r="AN22" s="3">
        <f t="shared" si="10"/>
        <v>0</v>
      </c>
      <c r="AO22" s="3">
        <f t="shared" si="11"/>
        <v>1</v>
      </c>
      <c r="AP22" s="3">
        <f t="shared" si="12"/>
        <v>0</v>
      </c>
      <c r="AQ22" s="3">
        <f t="shared" si="13"/>
        <v>1</v>
      </c>
      <c r="AR22" s="3">
        <f t="shared" si="14"/>
        <v>0</v>
      </c>
      <c r="AS22" s="3">
        <f t="shared" si="15"/>
        <v>0</v>
      </c>
      <c r="AT22" s="3">
        <f t="shared" si="16"/>
        <v>0</v>
      </c>
      <c r="AU22" s="3">
        <f t="shared" si="17"/>
        <v>1</v>
      </c>
      <c r="AV22" s="3">
        <f t="shared" si="18"/>
        <v>0</v>
      </c>
      <c r="AW22" s="3">
        <f t="shared" si="19"/>
        <v>1</v>
      </c>
      <c r="AX22" s="3">
        <f t="shared" si="20"/>
        <v>1</v>
      </c>
      <c r="AY22" s="3">
        <f t="shared" si="21"/>
        <v>1</v>
      </c>
      <c r="BA22" s="3">
        <f t="shared" si="22"/>
        <v>1</v>
      </c>
      <c r="BB22" s="3">
        <f t="shared" si="23"/>
        <v>1</v>
      </c>
    </row>
    <row r="23" spans="1:54" x14ac:dyDescent="0.25">
      <c r="A23" s="8" t="s">
        <v>81</v>
      </c>
      <c r="B23" s="4">
        <f t="shared" si="24"/>
        <v>7.5</v>
      </c>
      <c r="C23" s="5">
        <f t="shared" si="0"/>
        <v>1</v>
      </c>
      <c r="D23" s="28" t="s">
        <v>405</v>
      </c>
      <c r="E23" s="4" t="s">
        <v>129</v>
      </c>
      <c r="F23" s="37" t="s">
        <v>129</v>
      </c>
      <c r="G23" s="4" t="s">
        <v>129</v>
      </c>
      <c r="H23" s="4" t="s">
        <v>129</v>
      </c>
      <c r="I23" s="4" t="s">
        <v>129</v>
      </c>
      <c r="J23" s="4" t="s">
        <v>129</v>
      </c>
      <c r="K23" s="4" t="s">
        <v>411</v>
      </c>
      <c r="L23" s="4" t="s">
        <v>333</v>
      </c>
      <c r="M23" s="4" t="s">
        <v>412</v>
      </c>
      <c r="N23" s="4" t="s">
        <v>421</v>
      </c>
      <c r="O23" s="4" t="s">
        <v>413</v>
      </c>
      <c r="P23" s="4" t="s">
        <v>175</v>
      </c>
      <c r="Q23" s="4" t="s">
        <v>414</v>
      </c>
      <c r="R23" s="4" t="s">
        <v>356</v>
      </c>
      <c r="S23" s="4" t="s">
        <v>424</v>
      </c>
      <c r="T23" s="4" t="s">
        <v>425</v>
      </c>
      <c r="U23" s="4" t="s">
        <v>293</v>
      </c>
      <c r="V23" s="4" t="s">
        <v>338</v>
      </c>
      <c r="W23" s="4" t="s">
        <v>416</v>
      </c>
      <c r="X23" s="4" t="s">
        <v>291</v>
      </c>
      <c r="Y23" s="4" t="s">
        <v>417</v>
      </c>
      <c r="AA23" s="4" t="s">
        <v>425</v>
      </c>
      <c r="AB23" s="39" t="s">
        <v>410</v>
      </c>
      <c r="AD23" s="3">
        <f t="shared" si="1"/>
        <v>0</v>
      </c>
      <c r="AE23" s="3">
        <f t="shared" si="2"/>
        <v>0</v>
      </c>
      <c r="AF23" s="36">
        <v>0.5</v>
      </c>
      <c r="AG23" s="3">
        <f t="shared" si="3"/>
        <v>0</v>
      </c>
      <c r="AH23" s="3">
        <f t="shared" si="4"/>
        <v>0</v>
      </c>
      <c r="AI23" s="3">
        <f t="shared" si="5"/>
        <v>0</v>
      </c>
      <c r="AJ23" s="3">
        <f t="shared" si="6"/>
        <v>0</v>
      </c>
      <c r="AK23" s="3">
        <f t="shared" si="7"/>
        <v>0</v>
      </c>
      <c r="AL23" s="3">
        <f t="shared" si="8"/>
        <v>0</v>
      </c>
      <c r="AM23" s="3">
        <f t="shared" si="9"/>
        <v>0</v>
      </c>
      <c r="AN23" s="3">
        <f t="shared" si="10"/>
        <v>0</v>
      </c>
      <c r="AO23" s="3">
        <f t="shared" si="11"/>
        <v>1</v>
      </c>
      <c r="AP23" s="3">
        <f t="shared" si="12"/>
        <v>1</v>
      </c>
      <c r="AQ23" s="3">
        <f t="shared" si="13"/>
        <v>1</v>
      </c>
      <c r="AR23" s="3">
        <f t="shared" si="14"/>
        <v>0</v>
      </c>
      <c r="AS23" s="3">
        <f t="shared" si="15"/>
        <v>0</v>
      </c>
      <c r="AT23" s="3">
        <f t="shared" si="16"/>
        <v>1</v>
      </c>
      <c r="AU23" s="3">
        <f t="shared" si="17"/>
        <v>0</v>
      </c>
      <c r="AV23" s="3">
        <f t="shared" si="18"/>
        <v>0</v>
      </c>
      <c r="AW23" s="3">
        <f t="shared" si="19"/>
        <v>1</v>
      </c>
      <c r="AX23" s="3">
        <f t="shared" si="20"/>
        <v>1</v>
      </c>
      <c r="AY23" s="3">
        <f t="shared" si="21"/>
        <v>1</v>
      </c>
      <c r="BA23" s="3">
        <f t="shared" si="22"/>
        <v>1</v>
      </c>
      <c r="BB23" s="3" t="e">
        <f t="shared" si="23"/>
        <v>#N/A</v>
      </c>
    </row>
    <row r="24" spans="1:54" x14ac:dyDescent="0.25">
      <c r="A24" s="8" t="s">
        <v>82</v>
      </c>
      <c r="B24" s="4">
        <f t="shared" si="24"/>
        <v>11.5</v>
      </c>
      <c r="C24" s="45">
        <v>1.5</v>
      </c>
      <c r="D24" s="28" t="s">
        <v>261</v>
      </c>
      <c r="E24" s="4" t="s">
        <v>418</v>
      </c>
      <c r="F24" s="37" t="s">
        <v>406</v>
      </c>
      <c r="G24" s="4" t="s">
        <v>407</v>
      </c>
      <c r="H24" s="4" t="s">
        <v>408</v>
      </c>
      <c r="I24" s="4" t="s">
        <v>409</v>
      </c>
      <c r="J24" s="4" t="s">
        <v>410</v>
      </c>
      <c r="K24" s="4" t="s">
        <v>387</v>
      </c>
      <c r="L24" s="4" t="s">
        <v>333</v>
      </c>
      <c r="M24" s="4" t="s">
        <v>412</v>
      </c>
      <c r="N24" s="4" t="s">
        <v>421</v>
      </c>
      <c r="O24" s="4" t="s">
        <v>413</v>
      </c>
      <c r="P24" s="4" t="s">
        <v>422</v>
      </c>
      <c r="Q24" s="4" t="s">
        <v>414</v>
      </c>
      <c r="R24" s="4" t="s">
        <v>423</v>
      </c>
      <c r="S24" s="4" t="s">
        <v>424</v>
      </c>
      <c r="T24" s="4" t="s">
        <v>425</v>
      </c>
      <c r="U24" s="4" t="s">
        <v>293</v>
      </c>
      <c r="V24" s="4" t="s">
        <v>338</v>
      </c>
      <c r="W24" s="4" t="s">
        <v>416</v>
      </c>
      <c r="X24" s="4" t="s">
        <v>291</v>
      </c>
      <c r="Y24" s="4" t="s">
        <v>417</v>
      </c>
      <c r="AA24" s="4" t="s">
        <v>425</v>
      </c>
      <c r="AB24" s="37" t="s">
        <v>406</v>
      </c>
      <c r="AD24" s="3">
        <f t="shared" si="1"/>
        <v>1</v>
      </c>
      <c r="AE24" s="3">
        <f t="shared" si="2"/>
        <v>0</v>
      </c>
      <c r="AF24" s="36">
        <v>0.5</v>
      </c>
      <c r="AG24" s="3">
        <f t="shared" si="3"/>
        <v>0</v>
      </c>
      <c r="AH24" s="3">
        <f t="shared" si="4"/>
        <v>1</v>
      </c>
      <c r="AI24" s="3">
        <f t="shared" si="5"/>
        <v>1</v>
      </c>
      <c r="AJ24" s="3">
        <f t="shared" si="6"/>
        <v>0</v>
      </c>
      <c r="AK24" s="3">
        <f t="shared" si="7"/>
        <v>1</v>
      </c>
      <c r="AL24" s="3">
        <f t="shared" si="8"/>
        <v>0</v>
      </c>
      <c r="AM24" s="3">
        <f t="shared" si="9"/>
        <v>0</v>
      </c>
      <c r="AN24" s="3">
        <f t="shared" si="10"/>
        <v>0</v>
      </c>
      <c r="AO24" s="3">
        <f t="shared" si="11"/>
        <v>1</v>
      </c>
      <c r="AP24" s="3">
        <f t="shared" si="12"/>
        <v>0</v>
      </c>
      <c r="AQ24" s="3">
        <f t="shared" si="13"/>
        <v>1</v>
      </c>
      <c r="AR24" s="3">
        <f t="shared" si="14"/>
        <v>1</v>
      </c>
      <c r="AS24" s="3">
        <f t="shared" si="15"/>
        <v>0</v>
      </c>
      <c r="AT24" s="3">
        <f t="shared" si="16"/>
        <v>1</v>
      </c>
      <c r="AU24" s="3">
        <f t="shared" si="17"/>
        <v>0</v>
      </c>
      <c r="AV24" s="3">
        <f t="shared" si="18"/>
        <v>0</v>
      </c>
      <c r="AW24" s="3">
        <f t="shared" si="19"/>
        <v>1</v>
      </c>
      <c r="AX24" s="3">
        <f t="shared" si="20"/>
        <v>1</v>
      </c>
      <c r="AY24" s="3">
        <f t="shared" si="21"/>
        <v>1</v>
      </c>
      <c r="BA24" s="36">
        <v>0.5</v>
      </c>
      <c r="BB24" s="3" t="e">
        <f t="shared" si="23"/>
        <v>#N/A</v>
      </c>
    </row>
    <row r="25" spans="1:54" x14ac:dyDescent="0.25">
      <c r="A25" s="8" t="s">
        <v>83</v>
      </c>
      <c r="B25" s="4">
        <f t="shared" si="24"/>
        <v>11.5</v>
      </c>
      <c r="C25" s="5">
        <f t="shared" si="0"/>
        <v>1</v>
      </c>
      <c r="D25" s="28" t="s">
        <v>405</v>
      </c>
      <c r="E25" s="4" t="s">
        <v>418</v>
      </c>
      <c r="F25" s="37" t="s">
        <v>406</v>
      </c>
      <c r="G25" s="4" t="s">
        <v>407</v>
      </c>
      <c r="H25" s="4" t="s">
        <v>408</v>
      </c>
      <c r="I25" s="4" t="s">
        <v>409</v>
      </c>
      <c r="J25" s="4" t="s">
        <v>117</v>
      </c>
      <c r="K25" s="4" t="s">
        <v>411</v>
      </c>
      <c r="L25" s="4" t="s">
        <v>333</v>
      </c>
      <c r="M25" s="4" t="s">
        <v>420</v>
      </c>
      <c r="N25" s="4" t="s">
        <v>421</v>
      </c>
      <c r="O25" s="4" t="s">
        <v>413</v>
      </c>
      <c r="P25" s="4" t="s">
        <v>422</v>
      </c>
      <c r="Q25" s="4" t="s">
        <v>414</v>
      </c>
      <c r="R25" s="4" t="s">
        <v>423</v>
      </c>
      <c r="S25" s="4" t="s">
        <v>424</v>
      </c>
      <c r="T25" s="4" t="s">
        <v>425</v>
      </c>
      <c r="U25" s="4" t="s">
        <v>415</v>
      </c>
      <c r="V25" s="4" t="s">
        <v>338</v>
      </c>
      <c r="W25" s="4" t="s">
        <v>416</v>
      </c>
      <c r="X25" s="4" t="s">
        <v>426</v>
      </c>
      <c r="Y25" s="4" t="s">
        <v>417</v>
      </c>
      <c r="AA25" s="4" t="s">
        <v>417</v>
      </c>
      <c r="AB25" s="39" t="s">
        <v>338</v>
      </c>
      <c r="AD25" s="3">
        <f t="shared" si="1"/>
        <v>0</v>
      </c>
      <c r="AE25" s="3">
        <f t="shared" si="2"/>
        <v>0</v>
      </c>
      <c r="AF25" s="36">
        <v>0.5</v>
      </c>
      <c r="AG25" s="3">
        <f t="shared" si="3"/>
        <v>0</v>
      </c>
      <c r="AH25" s="3">
        <f t="shared" si="4"/>
        <v>1</v>
      </c>
      <c r="AI25" s="3">
        <f t="shared" si="5"/>
        <v>1</v>
      </c>
      <c r="AJ25" s="3">
        <f t="shared" si="6"/>
        <v>1</v>
      </c>
      <c r="AK25" s="3">
        <f t="shared" si="7"/>
        <v>0</v>
      </c>
      <c r="AL25" s="3">
        <f t="shared" si="8"/>
        <v>0</v>
      </c>
      <c r="AM25" s="3">
        <f t="shared" si="9"/>
        <v>1</v>
      </c>
      <c r="AN25" s="3">
        <f t="shared" si="10"/>
        <v>0</v>
      </c>
      <c r="AO25" s="3">
        <f t="shared" si="11"/>
        <v>1</v>
      </c>
      <c r="AP25" s="3">
        <f t="shared" si="12"/>
        <v>0</v>
      </c>
      <c r="AQ25" s="3">
        <f t="shared" si="13"/>
        <v>1</v>
      </c>
      <c r="AR25" s="3">
        <f t="shared" si="14"/>
        <v>1</v>
      </c>
      <c r="AS25" s="3">
        <f t="shared" si="15"/>
        <v>0</v>
      </c>
      <c r="AT25" s="3">
        <f t="shared" si="16"/>
        <v>1</v>
      </c>
      <c r="AU25" s="3">
        <f t="shared" si="17"/>
        <v>1</v>
      </c>
      <c r="AV25" s="3">
        <f t="shared" si="18"/>
        <v>0</v>
      </c>
      <c r="AW25" s="3">
        <f t="shared" si="19"/>
        <v>1</v>
      </c>
      <c r="AX25" s="3">
        <f t="shared" si="20"/>
        <v>0</v>
      </c>
      <c r="AY25" s="3">
        <f t="shared" si="21"/>
        <v>1</v>
      </c>
      <c r="BA25" s="3">
        <f t="shared" si="22"/>
        <v>1</v>
      </c>
      <c r="BB25" s="3" t="e">
        <f t="shared" si="23"/>
        <v>#N/A</v>
      </c>
    </row>
    <row r="26" spans="1:54" x14ac:dyDescent="0.25">
      <c r="A26" s="8" t="s">
        <v>84</v>
      </c>
      <c r="B26" s="4">
        <f t="shared" si="24"/>
        <v>12.5</v>
      </c>
      <c r="C26" s="5">
        <f t="shared" si="0"/>
        <v>1</v>
      </c>
      <c r="D26" s="28" t="s">
        <v>261</v>
      </c>
      <c r="E26" s="4" t="s">
        <v>295</v>
      </c>
      <c r="F26" s="37" t="s">
        <v>406</v>
      </c>
      <c r="G26" s="4" t="s">
        <v>407</v>
      </c>
      <c r="H26" s="4" t="s">
        <v>408</v>
      </c>
      <c r="I26" s="4" t="s">
        <v>276</v>
      </c>
      <c r="J26" s="4" t="s">
        <v>410</v>
      </c>
      <c r="K26" s="4" t="s">
        <v>387</v>
      </c>
      <c r="L26" s="4" t="s">
        <v>419</v>
      </c>
      <c r="M26" s="4" t="s">
        <v>420</v>
      </c>
      <c r="N26" s="4" t="s">
        <v>421</v>
      </c>
      <c r="O26" s="4" t="s">
        <v>413</v>
      </c>
      <c r="P26" s="4" t="s">
        <v>422</v>
      </c>
      <c r="Q26" s="4" t="s">
        <v>370</v>
      </c>
      <c r="R26" s="4" t="s">
        <v>423</v>
      </c>
      <c r="S26" s="4" t="s">
        <v>424</v>
      </c>
      <c r="T26" s="4" t="s">
        <v>245</v>
      </c>
      <c r="U26" s="4" t="s">
        <v>415</v>
      </c>
      <c r="V26" s="4" t="s">
        <v>338</v>
      </c>
      <c r="W26" s="4" t="s">
        <v>416</v>
      </c>
      <c r="X26" s="4" t="s">
        <v>291</v>
      </c>
      <c r="Y26" s="4" t="s">
        <v>417</v>
      </c>
      <c r="AA26" s="39" t="s">
        <v>338</v>
      </c>
      <c r="AB26" s="4" t="s">
        <v>419</v>
      </c>
      <c r="AD26" s="3">
        <f t="shared" si="1"/>
        <v>1</v>
      </c>
      <c r="AE26" s="3">
        <f t="shared" si="2"/>
        <v>1</v>
      </c>
      <c r="AF26" s="36">
        <v>0.5</v>
      </c>
      <c r="AG26" s="3">
        <f t="shared" si="3"/>
        <v>0</v>
      </c>
      <c r="AH26" s="3">
        <f t="shared" si="4"/>
        <v>1</v>
      </c>
      <c r="AI26" s="3">
        <f t="shared" si="5"/>
        <v>0</v>
      </c>
      <c r="AJ26" s="3">
        <f t="shared" si="6"/>
        <v>0</v>
      </c>
      <c r="AK26" s="3">
        <f t="shared" si="7"/>
        <v>1</v>
      </c>
      <c r="AL26" s="3">
        <f t="shared" si="8"/>
        <v>1</v>
      </c>
      <c r="AM26" s="3">
        <f t="shared" si="9"/>
        <v>1</v>
      </c>
      <c r="AN26" s="3">
        <f t="shared" si="10"/>
        <v>0</v>
      </c>
      <c r="AO26" s="3">
        <f t="shared" si="11"/>
        <v>1</v>
      </c>
      <c r="AP26" s="3">
        <f t="shared" si="12"/>
        <v>0</v>
      </c>
      <c r="AQ26" s="3">
        <f t="shared" si="13"/>
        <v>0</v>
      </c>
      <c r="AR26" s="3">
        <f t="shared" si="14"/>
        <v>1</v>
      </c>
      <c r="AS26" s="3">
        <f t="shared" si="15"/>
        <v>0</v>
      </c>
      <c r="AT26" s="3">
        <f t="shared" si="16"/>
        <v>0</v>
      </c>
      <c r="AU26" s="3">
        <f t="shared" si="17"/>
        <v>1</v>
      </c>
      <c r="AV26" s="3">
        <f t="shared" si="18"/>
        <v>0</v>
      </c>
      <c r="AW26" s="3">
        <f t="shared" si="19"/>
        <v>1</v>
      </c>
      <c r="AX26" s="3">
        <f t="shared" si="20"/>
        <v>1</v>
      </c>
      <c r="AY26" s="3">
        <f t="shared" si="21"/>
        <v>1</v>
      </c>
      <c r="BA26" s="3" t="e">
        <f t="shared" si="22"/>
        <v>#N/A</v>
      </c>
      <c r="BB26" s="3">
        <f t="shared" si="23"/>
        <v>1</v>
      </c>
    </row>
    <row r="27" spans="1:54" x14ac:dyDescent="0.25">
      <c r="A27" s="8" t="s">
        <v>86</v>
      </c>
      <c r="B27" s="47">
        <v>5.5</v>
      </c>
      <c r="C27" s="5">
        <f t="shared" si="0"/>
        <v>0</v>
      </c>
      <c r="D27" s="28" t="s">
        <v>129</v>
      </c>
      <c r="E27" s="4" t="s">
        <v>129</v>
      </c>
      <c r="F27" s="37" t="s">
        <v>129</v>
      </c>
      <c r="G27" s="4" t="s">
        <v>129</v>
      </c>
      <c r="H27" s="4" t="s">
        <v>129</v>
      </c>
      <c r="I27" s="4" t="s">
        <v>129</v>
      </c>
      <c r="J27" s="4" t="s">
        <v>129</v>
      </c>
      <c r="K27" s="4" t="s">
        <v>129</v>
      </c>
      <c r="L27" s="4" t="s">
        <v>129</v>
      </c>
      <c r="M27" s="4" t="s">
        <v>129</v>
      </c>
      <c r="N27" s="4" t="s">
        <v>129</v>
      </c>
      <c r="O27" s="4" t="s">
        <v>129</v>
      </c>
      <c r="P27" s="4" t="s">
        <v>129</v>
      </c>
      <c r="Q27" s="4" t="s">
        <v>129</v>
      </c>
      <c r="R27" s="4" t="s">
        <v>129</v>
      </c>
      <c r="S27" s="4" t="s">
        <v>129</v>
      </c>
      <c r="T27" s="4" t="s">
        <v>129</v>
      </c>
      <c r="U27" s="4" t="s">
        <v>129</v>
      </c>
      <c r="V27" s="4" t="s">
        <v>129</v>
      </c>
      <c r="W27" s="4" t="s">
        <v>129</v>
      </c>
      <c r="X27" s="4" t="s">
        <v>129</v>
      </c>
      <c r="Y27" s="4" t="s">
        <v>129</v>
      </c>
      <c r="AA27" s="39" t="s">
        <v>129</v>
      </c>
      <c r="AB27" s="39" t="s">
        <v>129</v>
      </c>
      <c r="AD27" s="3">
        <f t="shared" si="1"/>
        <v>0</v>
      </c>
      <c r="AE27" s="3">
        <f t="shared" si="2"/>
        <v>0</v>
      </c>
      <c r="AF27" s="36">
        <v>0.5</v>
      </c>
      <c r="AG27" s="3">
        <f t="shared" si="3"/>
        <v>0</v>
      </c>
      <c r="AH27" s="3">
        <f t="shared" si="4"/>
        <v>0</v>
      </c>
      <c r="AI27" s="3">
        <f t="shared" si="5"/>
        <v>0</v>
      </c>
      <c r="AJ27" s="3">
        <f t="shared" si="6"/>
        <v>0</v>
      </c>
      <c r="AK27" s="3">
        <f t="shared" si="7"/>
        <v>0</v>
      </c>
      <c r="AL27" s="3">
        <f t="shared" si="8"/>
        <v>0</v>
      </c>
      <c r="AM27" s="3">
        <f t="shared" si="9"/>
        <v>0</v>
      </c>
      <c r="AN27" s="3">
        <f t="shared" si="10"/>
        <v>0</v>
      </c>
      <c r="AO27" s="3">
        <f t="shared" si="11"/>
        <v>0</v>
      </c>
      <c r="AP27" s="3">
        <f t="shared" si="12"/>
        <v>0</v>
      </c>
      <c r="AQ27" s="3">
        <f t="shared" si="13"/>
        <v>0</v>
      </c>
      <c r="AR27" s="3">
        <f t="shared" si="14"/>
        <v>0</v>
      </c>
      <c r="AS27" s="3">
        <f t="shared" si="15"/>
        <v>0</v>
      </c>
      <c r="AT27" s="3">
        <f t="shared" si="16"/>
        <v>0</v>
      </c>
      <c r="AU27" s="3">
        <f t="shared" si="17"/>
        <v>0</v>
      </c>
      <c r="AV27" s="3">
        <f t="shared" si="18"/>
        <v>0</v>
      </c>
      <c r="AW27" s="3">
        <f t="shared" si="19"/>
        <v>0</v>
      </c>
      <c r="AX27" s="3">
        <f t="shared" si="20"/>
        <v>0</v>
      </c>
      <c r="AY27" s="3">
        <f t="shared" si="21"/>
        <v>0</v>
      </c>
      <c r="BA27" s="3" t="e">
        <f t="shared" si="22"/>
        <v>#N/A</v>
      </c>
      <c r="BB27" s="3" t="e">
        <f t="shared" si="23"/>
        <v>#N/A</v>
      </c>
    </row>
    <row r="28" spans="1:54" x14ac:dyDescent="0.25">
      <c r="A28" s="8" t="s">
        <v>87</v>
      </c>
      <c r="B28" s="4">
        <f t="shared" si="24"/>
        <v>10.5</v>
      </c>
      <c r="C28" s="5">
        <f t="shared" si="0"/>
        <v>0</v>
      </c>
      <c r="D28" s="28" t="s">
        <v>261</v>
      </c>
      <c r="E28" s="4" t="s">
        <v>295</v>
      </c>
      <c r="F28" s="37" t="s">
        <v>194</v>
      </c>
      <c r="G28" s="4" t="s">
        <v>407</v>
      </c>
      <c r="H28" s="4" t="s">
        <v>408</v>
      </c>
      <c r="I28" s="4" t="s">
        <v>409</v>
      </c>
      <c r="J28" s="4" t="s">
        <v>410</v>
      </c>
      <c r="K28" s="4" t="s">
        <v>411</v>
      </c>
      <c r="L28" s="4" t="s">
        <v>333</v>
      </c>
      <c r="M28" s="4" t="s">
        <v>412</v>
      </c>
      <c r="N28" s="4" t="s">
        <v>195</v>
      </c>
      <c r="O28" s="4" t="s">
        <v>413</v>
      </c>
      <c r="P28" s="4" t="s">
        <v>422</v>
      </c>
      <c r="Q28" s="4" t="s">
        <v>370</v>
      </c>
      <c r="R28" s="4" t="s">
        <v>423</v>
      </c>
      <c r="S28" s="4" t="s">
        <v>424</v>
      </c>
      <c r="T28" s="4" t="s">
        <v>245</v>
      </c>
      <c r="U28" s="4" t="s">
        <v>293</v>
      </c>
      <c r="V28" s="4" t="s">
        <v>338</v>
      </c>
      <c r="W28" s="4" t="s">
        <v>416</v>
      </c>
      <c r="X28" s="4" t="s">
        <v>291</v>
      </c>
      <c r="Y28" s="4" t="s">
        <v>417</v>
      </c>
      <c r="AA28" s="39" t="s">
        <v>338</v>
      </c>
      <c r="AB28" s="39" t="s">
        <v>424</v>
      </c>
      <c r="AD28" s="3">
        <f t="shared" si="1"/>
        <v>1</v>
      </c>
      <c r="AE28" s="3">
        <f t="shared" si="2"/>
        <v>1</v>
      </c>
      <c r="AF28" s="36">
        <v>0.5</v>
      </c>
      <c r="AG28" s="3">
        <f t="shared" si="3"/>
        <v>0</v>
      </c>
      <c r="AH28" s="3">
        <f t="shared" si="4"/>
        <v>1</v>
      </c>
      <c r="AI28" s="3">
        <f t="shared" si="5"/>
        <v>1</v>
      </c>
      <c r="AJ28" s="3">
        <f t="shared" si="6"/>
        <v>0</v>
      </c>
      <c r="AK28" s="3">
        <f t="shared" si="7"/>
        <v>0</v>
      </c>
      <c r="AL28" s="3">
        <f t="shared" si="8"/>
        <v>0</v>
      </c>
      <c r="AM28" s="3">
        <f t="shared" si="9"/>
        <v>0</v>
      </c>
      <c r="AN28" s="3">
        <f t="shared" si="10"/>
        <v>1</v>
      </c>
      <c r="AO28" s="3">
        <f t="shared" si="11"/>
        <v>1</v>
      </c>
      <c r="AP28" s="3">
        <f t="shared" si="12"/>
        <v>0</v>
      </c>
      <c r="AQ28" s="3">
        <f t="shared" si="13"/>
        <v>0</v>
      </c>
      <c r="AR28" s="3">
        <f t="shared" si="14"/>
        <v>1</v>
      </c>
      <c r="AS28" s="3">
        <f t="shared" si="15"/>
        <v>0</v>
      </c>
      <c r="AT28" s="3">
        <f t="shared" si="16"/>
        <v>0</v>
      </c>
      <c r="AU28" s="3">
        <f t="shared" si="17"/>
        <v>0</v>
      </c>
      <c r="AV28" s="3">
        <f t="shared" si="18"/>
        <v>0</v>
      </c>
      <c r="AW28" s="3">
        <f t="shared" si="19"/>
        <v>1</v>
      </c>
      <c r="AX28" s="3">
        <f t="shared" si="20"/>
        <v>1</v>
      </c>
      <c r="AY28" s="3">
        <f t="shared" si="21"/>
        <v>1</v>
      </c>
      <c r="BA28" s="3" t="e">
        <f t="shared" si="22"/>
        <v>#N/A</v>
      </c>
      <c r="BB28" s="3" t="e">
        <f t="shared" si="23"/>
        <v>#N/A</v>
      </c>
    </row>
    <row r="29" spans="1:54" x14ac:dyDescent="0.25">
      <c r="A29" s="8" t="s">
        <v>88</v>
      </c>
      <c r="B29" s="4">
        <f t="shared" si="24"/>
        <v>6.5</v>
      </c>
      <c r="C29" s="45">
        <v>1.5</v>
      </c>
      <c r="D29" s="28" t="s">
        <v>405</v>
      </c>
      <c r="E29" s="4" t="s">
        <v>418</v>
      </c>
      <c r="F29" s="37" t="s">
        <v>194</v>
      </c>
      <c r="G29" s="4" t="s">
        <v>407</v>
      </c>
      <c r="H29" s="4" t="s">
        <v>251</v>
      </c>
      <c r="I29" s="4" t="s">
        <v>409</v>
      </c>
      <c r="J29" s="4" t="s">
        <v>410</v>
      </c>
      <c r="K29" s="4" t="s">
        <v>411</v>
      </c>
      <c r="L29" s="4" t="s">
        <v>333</v>
      </c>
      <c r="M29" s="4" t="s">
        <v>412</v>
      </c>
      <c r="N29" s="4" t="s">
        <v>421</v>
      </c>
      <c r="O29" s="4" t="s">
        <v>428</v>
      </c>
      <c r="P29" s="4" t="s">
        <v>422</v>
      </c>
      <c r="Q29" s="4" t="s">
        <v>414</v>
      </c>
      <c r="R29" s="4" t="s">
        <v>423</v>
      </c>
      <c r="S29" s="4" t="s">
        <v>325</v>
      </c>
      <c r="T29" s="4" t="s">
        <v>245</v>
      </c>
      <c r="U29" s="4" t="s">
        <v>415</v>
      </c>
      <c r="V29" s="4" t="s">
        <v>338</v>
      </c>
      <c r="W29" s="4" t="s">
        <v>321</v>
      </c>
      <c r="X29" s="4" t="s">
        <v>291</v>
      </c>
      <c r="Y29" s="4" t="s">
        <v>248</v>
      </c>
      <c r="AA29" s="37" t="s">
        <v>406</v>
      </c>
      <c r="AB29" s="4" t="s">
        <v>425</v>
      </c>
      <c r="AD29" s="3">
        <f t="shared" si="1"/>
        <v>0</v>
      </c>
      <c r="AE29" s="3">
        <f t="shared" si="2"/>
        <v>0</v>
      </c>
      <c r="AF29" s="36">
        <v>0.5</v>
      </c>
      <c r="AG29" s="3">
        <f t="shared" si="3"/>
        <v>0</v>
      </c>
      <c r="AH29" s="3">
        <f t="shared" si="4"/>
        <v>0</v>
      </c>
      <c r="AI29" s="3">
        <f t="shared" si="5"/>
        <v>1</v>
      </c>
      <c r="AJ29" s="3">
        <f t="shared" si="6"/>
        <v>0</v>
      </c>
      <c r="AK29" s="3">
        <f t="shared" si="7"/>
        <v>0</v>
      </c>
      <c r="AL29" s="3">
        <f t="shared" si="8"/>
        <v>0</v>
      </c>
      <c r="AM29" s="3">
        <f t="shared" si="9"/>
        <v>0</v>
      </c>
      <c r="AN29" s="3">
        <f t="shared" si="10"/>
        <v>0</v>
      </c>
      <c r="AO29" s="3">
        <f t="shared" si="11"/>
        <v>0</v>
      </c>
      <c r="AP29" s="3">
        <f t="shared" si="12"/>
        <v>0</v>
      </c>
      <c r="AQ29" s="3">
        <f t="shared" si="13"/>
        <v>1</v>
      </c>
      <c r="AR29" s="3">
        <f t="shared" si="14"/>
        <v>1</v>
      </c>
      <c r="AS29" s="3">
        <f t="shared" si="15"/>
        <v>1</v>
      </c>
      <c r="AT29" s="3">
        <f t="shared" si="16"/>
        <v>0</v>
      </c>
      <c r="AU29" s="3">
        <f t="shared" si="17"/>
        <v>1</v>
      </c>
      <c r="AV29" s="3">
        <f t="shared" si="18"/>
        <v>0</v>
      </c>
      <c r="AW29" s="3">
        <f t="shared" si="19"/>
        <v>0</v>
      </c>
      <c r="AX29" s="3">
        <f t="shared" si="20"/>
        <v>1</v>
      </c>
      <c r="AY29" s="3">
        <f t="shared" si="21"/>
        <v>0</v>
      </c>
      <c r="BA29" s="36">
        <v>0.5</v>
      </c>
      <c r="BB29" s="3">
        <f t="shared" si="23"/>
        <v>1</v>
      </c>
    </row>
    <row r="30" spans="1:54" x14ac:dyDescent="0.25">
      <c r="A30" s="8" t="s">
        <v>89</v>
      </c>
      <c r="B30" s="4">
        <f t="shared" si="24"/>
        <v>9.5</v>
      </c>
      <c r="C30" s="5">
        <f t="shared" si="0"/>
        <v>1</v>
      </c>
      <c r="D30" s="28" t="s">
        <v>261</v>
      </c>
      <c r="E30" s="4" t="s">
        <v>418</v>
      </c>
      <c r="F30" s="37" t="s">
        <v>406</v>
      </c>
      <c r="G30" s="4" t="s">
        <v>407</v>
      </c>
      <c r="H30" s="4" t="s">
        <v>408</v>
      </c>
      <c r="I30" s="4" t="s">
        <v>409</v>
      </c>
      <c r="J30" s="4" t="s">
        <v>410</v>
      </c>
      <c r="K30" s="4" t="s">
        <v>411</v>
      </c>
      <c r="L30" s="4" t="s">
        <v>333</v>
      </c>
      <c r="M30" s="4" t="s">
        <v>420</v>
      </c>
      <c r="N30" s="4" t="s">
        <v>421</v>
      </c>
      <c r="O30" s="4" t="s">
        <v>413</v>
      </c>
      <c r="P30" s="4" t="s">
        <v>422</v>
      </c>
      <c r="Q30" s="4" t="s">
        <v>370</v>
      </c>
      <c r="R30" s="4" t="s">
        <v>423</v>
      </c>
      <c r="S30" s="4" t="s">
        <v>424</v>
      </c>
      <c r="T30" s="4" t="s">
        <v>245</v>
      </c>
      <c r="U30" s="4" t="s">
        <v>415</v>
      </c>
      <c r="V30" s="4" t="s">
        <v>338</v>
      </c>
      <c r="W30" s="4" t="s">
        <v>416</v>
      </c>
      <c r="X30" s="4" t="s">
        <v>426</v>
      </c>
      <c r="Y30" s="4" t="s">
        <v>417</v>
      </c>
      <c r="AA30" s="4" t="s">
        <v>415</v>
      </c>
      <c r="AB30" s="39" t="s">
        <v>338</v>
      </c>
      <c r="AD30" s="3">
        <f t="shared" si="1"/>
        <v>1</v>
      </c>
      <c r="AE30" s="3">
        <f t="shared" si="2"/>
        <v>0</v>
      </c>
      <c r="AF30" s="36">
        <v>0.5</v>
      </c>
      <c r="AG30" s="3">
        <f t="shared" si="3"/>
        <v>0</v>
      </c>
      <c r="AH30" s="3">
        <f t="shared" si="4"/>
        <v>1</v>
      </c>
      <c r="AI30" s="3">
        <f t="shared" si="5"/>
        <v>1</v>
      </c>
      <c r="AJ30" s="3">
        <f t="shared" si="6"/>
        <v>0</v>
      </c>
      <c r="AK30" s="3">
        <f t="shared" si="7"/>
        <v>0</v>
      </c>
      <c r="AL30" s="3">
        <f t="shared" si="8"/>
        <v>0</v>
      </c>
      <c r="AM30" s="3">
        <f t="shared" si="9"/>
        <v>1</v>
      </c>
      <c r="AN30" s="3">
        <f t="shared" si="10"/>
        <v>0</v>
      </c>
      <c r="AO30" s="3">
        <f t="shared" si="11"/>
        <v>1</v>
      </c>
      <c r="AP30" s="3">
        <f t="shared" si="12"/>
        <v>0</v>
      </c>
      <c r="AQ30" s="3">
        <f t="shared" si="13"/>
        <v>0</v>
      </c>
      <c r="AR30" s="3">
        <f t="shared" si="14"/>
        <v>1</v>
      </c>
      <c r="AS30" s="3">
        <f t="shared" si="15"/>
        <v>0</v>
      </c>
      <c r="AT30" s="3">
        <f t="shared" si="16"/>
        <v>0</v>
      </c>
      <c r="AU30" s="3">
        <f t="shared" si="17"/>
        <v>1</v>
      </c>
      <c r="AV30" s="3">
        <f t="shared" si="18"/>
        <v>0</v>
      </c>
      <c r="AW30" s="3">
        <f t="shared" si="19"/>
        <v>1</v>
      </c>
      <c r="AX30" s="3">
        <f t="shared" si="20"/>
        <v>0</v>
      </c>
      <c r="AY30" s="3">
        <f t="shared" si="21"/>
        <v>1</v>
      </c>
      <c r="BA30" s="3">
        <f t="shared" si="22"/>
        <v>1</v>
      </c>
      <c r="BB30" s="3" t="e">
        <f t="shared" si="23"/>
        <v>#N/A</v>
      </c>
    </row>
    <row r="31" spans="1:54" x14ac:dyDescent="0.25">
      <c r="A31" s="8" t="s">
        <v>145</v>
      </c>
      <c r="B31" s="4">
        <f t="shared" si="24"/>
        <v>11.5</v>
      </c>
      <c r="C31" s="45">
        <v>0.5</v>
      </c>
      <c r="D31" s="28" t="s">
        <v>405</v>
      </c>
      <c r="E31" s="4" t="s">
        <v>418</v>
      </c>
      <c r="F31" s="37" t="s">
        <v>406</v>
      </c>
      <c r="G31" s="4" t="s">
        <v>407</v>
      </c>
      <c r="H31" s="4" t="s">
        <v>408</v>
      </c>
      <c r="I31" s="4" t="s">
        <v>409</v>
      </c>
      <c r="J31" s="4" t="s">
        <v>410</v>
      </c>
      <c r="K31" s="4" t="s">
        <v>411</v>
      </c>
      <c r="L31" s="4" t="s">
        <v>419</v>
      </c>
      <c r="M31" s="4" t="s">
        <v>420</v>
      </c>
      <c r="N31" s="4" t="s">
        <v>421</v>
      </c>
      <c r="O31" s="4" t="s">
        <v>413</v>
      </c>
      <c r="P31" s="4" t="s">
        <v>422</v>
      </c>
      <c r="Q31" s="4" t="s">
        <v>414</v>
      </c>
      <c r="R31" s="4" t="s">
        <v>423</v>
      </c>
      <c r="S31" s="4" t="s">
        <v>424</v>
      </c>
      <c r="T31" s="4" t="s">
        <v>245</v>
      </c>
      <c r="U31" s="4" t="s">
        <v>415</v>
      </c>
      <c r="V31" s="4" t="s">
        <v>338</v>
      </c>
      <c r="W31" s="4" t="s">
        <v>416</v>
      </c>
      <c r="X31" s="4" t="s">
        <v>291</v>
      </c>
      <c r="Y31" s="4" t="s">
        <v>417</v>
      </c>
      <c r="AA31" s="39" t="s">
        <v>418</v>
      </c>
      <c r="AB31" s="37" t="s">
        <v>406</v>
      </c>
      <c r="AD31" s="3">
        <f t="shared" si="1"/>
        <v>0</v>
      </c>
      <c r="AE31" s="3">
        <f t="shared" si="2"/>
        <v>0</v>
      </c>
      <c r="AF31" s="36">
        <v>0.5</v>
      </c>
      <c r="AG31" s="3">
        <f t="shared" si="3"/>
        <v>0</v>
      </c>
      <c r="AH31" s="3">
        <f t="shared" si="4"/>
        <v>1</v>
      </c>
      <c r="AI31" s="3">
        <f t="shared" si="5"/>
        <v>1</v>
      </c>
      <c r="AJ31" s="3">
        <f t="shared" si="6"/>
        <v>0</v>
      </c>
      <c r="AK31" s="3">
        <f t="shared" si="7"/>
        <v>0</v>
      </c>
      <c r="AL31" s="3">
        <f t="shared" si="8"/>
        <v>1</v>
      </c>
      <c r="AM31" s="3">
        <f t="shared" si="9"/>
        <v>1</v>
      </c>
      <c r="AN31" s="3">
        <f t="shared" si="10"/>
        <v>0</v>
      </c>
      <c r="AO31" s="3">
        <f t="shared" si="11"/>
        <v>1</v>
      </c>
      <c r="AP31" s="3">
        <f t="shared" si="12"/>
        <v>0</v>
      </c>
      <c r="AQ31" s="3">
        <f t="shared" si="13"/>
        <v>1</v>
      </c>
      <c r="AR31" s="3">
        <f t="shared" si="14"/>
        <v>1</v>
      </c>
      <c r="AS31" s="3">
        <f t="shared" si="15"/>
        <v>0</v>
      </c>
      <c r="AT31" s="3">
        <f t="shared" si="16"/>
        <v>0</v>
      </c>
      <c r="AU31" s="3">
        <f t="shared" si="17"/>
        <v>1</v>
      </c>
      <c r="AV31" s="3">
        <f t="shared" si="18"/>
        <v>0</v>
      </c>
      <c r="AW31" s="3">
        <f t="shared" si="19"/>
        <v>1</v>
      </c>
      <c r="AX31" s="3">
        <f t="shared" si="20"/>
        <v>1</v>
      </c>
      <c r="AY31" s="3">
        <f t="shared" si="21"/>
        <v>1</v>
      </c>
      <c r="BA31" s="3" t="e">
        <f t="shared" si="22"/>
        <v>#N/A</v>
      </c>
      <c r="BB31" s="36">
        <v>0.5</v>
      </c>
    </row>
    <row r="32" spans="1:54" x14ac:dyDescent="0.25">
      <c r="A32" s="8" t="s">
        <v>90</v>
      </c>
      <c r="B32" s="4">
        <f t="shared" si="24"/>
        <v>8.5</v>
      </c>
      <c r="C32" s="5">
        <f t="shared" si="0"/>
        <v>0</v>
      </c>
      <c r="D32" s="28" t="s">
        <v>405</v>
      </c>
      <c r="E32" s="4" t="s">
        <v>418</v>
      </c>
      <c r="F32" s="37" t="s">
        <v>406</v>
      </c>
      <c r="G32" s="4" t="s">
        <v>407</v>
      </c>
      <c r="H32" s="4" t="s">
        <v>408</v>
      </c>
      <c r="I32" s="4" t="s">
        <v>276</v>
      </c>
      <c r="J32" s="4" t="s">
        <v>410</v>
      </c>
      <c r="K32" s="4" t="s">
        <v>387</v>
      </c>
      <c r="L32" s="4" t="s">
        <v>419</v>
      </c>
      <c r="M32" s="4" t="s">
        <v>420</v>
      </c>
      <c r="N32" s="4" t="s">
        <v>421</v>
      </c>
      <c r="O32" s="4" t="s">
        <v>413</v>
      </c>
      <c r="P32" s="4" t="s">
        <v>422</v>
      </c>
      <c r="Q32" s="4" t="s">
        <v>370</v>
      </c>
      <c r="R32" s="4" t="s">
        <v>423</v>
      </c>
      <c r="S32" s="4" t="s">
        <v>424</v>
      </c>
      <c r="T32" s="4" t="s">
        <v>245</v>
      </c>
      <c r="U32" s="4" t="s">
        <v>415</v>
      </c>
      <c r="V32" s="4" t="s">
        <v>338</v>
      </c>
      <c r="W32" s="4" t="s">
        <v>321</v>
      </c>
      <c r="X32" s="4" t="s">
        <v>426</v>
      </c>
      <c r="Y32" s="4" t="s">
        <v>417</v>
      </c>
      <c r="AA32" s="39" t="s">
        <v>407</v>
      </c>
      <c r="AB32" s="39" t="s">
        <v>422</v>
      </c>
      <c r="AD32" s="3">
        <f t="shared" si="1"/>
        <v>0</v>
      </c>
      <c r="AE32" s="3">
        <f t="shared" si="2"/>
        <v>0</v>
      </c>
      <c r="AF32" s="36">
        <v>0.5</v>
      </c>
      <c r="AG32" s="3">
        <f t="shared" si="3"/>
        <v>0</v>
      </c>
      <c r="AH32" s="3">
        <f t="shared" si="4"/>
        <v>1</v>
      </c>
      <c r="AI32" s="3">
        <f t="shared" si="5"/>
        <v>0</v>
      </c>
      <c r="AJ32" s="3">
        <f t="shared" si="6"/>
        <v>0</v>
      </c>
      <c r="AK32" s="3">
        <f t="shared" si="7"/>
        <v>1</v>
      </c>
      <c r="AL32" s="3">
        <f t="shared" si="8"/>
        <v>1</v>
      </c>
      <c r="AM32" s="3">
        <f t="shared" si="9"/>
        <v>1</v>
      </c>
      <c r="AN32" s="3">
        <f t="shared" si="10"/>
        <v>0</v>
      </c>
      <c r="AO32" s="3">
        <f t="shared" si="11"/>
        <v>1</v>
      </c>
      <c r="AP32" s="3">
        <f t="shared" si="12"/>
        <v>0</v>
      </c>
      <c r="AQ32" s="3">
        <f t="shared" si="13"/>
        <v>0</v>
      </c>
      <c r="AR32" s="3">
        <f t="shared" si="14"/>
        <v>1</v>
      </c>
      <c r="AS32" s="3">
        <f t="shared" si="15"/>
        <v>0</v>
      </c>
      <c r="AT32" s="3">
        <f t="shared" si="16"/>
        <v>0</v>
      </c>
      <c r="AU32" s="3">
        <f t="shared" si="17"/>
        <v>1</v>
      </c>
      <c r="AV32" s="3">
        <f t="shared" si="18"/>
        <v>0</v>
      </c>
      <c r="AW32" s="3">
        <f t="shared" si="19"/>
        <v>0</v>
      </c>
      <c r="AX32" s="3">
        <f t="shared" si="20"/>
        <v>0</v>
      </c>
      <c r="AY32" s="3">
        <f t="shared" si="21"/>
        <v>1</v>
      </c>
      <c r="BA32" s="3" t="e">
        <f t="shared" si="22"/>
        <v>#N/A</v>
      </c>
      <c r="BB32" s="3" t="e">
        <f t="shared" si="23"/>
        <v>#N/A</v>
      </c>
    </row>
    <row r="33" spans="1:54" x14ac:dyDescent="0.25">
      <c r="A33" s="8" t="s">
        <v>91</v>
      </c>
      <c r="B33" s="4">
        <f t="shared" si="24"/>
        <v>12.5</v>
      </c>
      <c r="C33" s="5">
        <f t="shared" si="0"/>
        <v>0</v>
      </c>
      <c r="D33" s="28" t="s">
        <v>405</v>
      </c>
      <c r="E33" s="4" t="s">
        <v>418</v>
      </c>
      <c r="F33" s="37" t="s">
        <v>406</v>
      </c>
      <c r="G33" s="4" t="s">
        <v>407</v>
      </c>
      <c r="H33" s="4" t="s">
        <v>408</v>
      </c>
      <c r="I33" s="4" t="s">
        <v>409</v>
      </c>
      <c r="J33" s="4" t="s">
        <v>410</v>
      </c>
      <c r="K33" s="4" t="s">
        <v>387</v>
      </c>
      <c r="L33" s="4" t="s">
        <v>419</v>
      </c>
      <c r="M33" s="4" t="s">
        <v>420</v>
      </c>
      <c r="N33" s="4" t="s">
        <v>421</v>
      </c>
      <c r="O33" s="4" t="s">
        <v>413</v>
      </c>
      <c r="P33" s="4" t="s">
        <v>175</v>
      </c>
      <c r="Q33" s="4" t="s">
        <v>370</v>
      </c>
      <c r="R33" s="4" t="s">
        <v>423</v>
      </c>
      <c r="S33" s="4" t="s">
        <v>424</v>
      </c>
      <c r="T33" s="4" t="s">
        <v>245</v>
      </c>
      <c r="U33" s="4" t="s">
        <v>415</v>
      </c>
      <c r="V33" s="4" t="s">
        <v>338</v>
      </c>
      <c r="W33" s="4" t="s">
        <v>416</v>
      </c>
      <c r="X33" s="4" t="s">
        <v>291</v>
      </c>
      <c r="Y33" s="4" t="s">
        <v>417</v>
      </c>
      <c r="AA33" s="39" t="s">
        <v>424</v>
      </c>
      <c r="AB33" s="39" t="s">
        <v>245</v>
      </c>
      <c r="AD33" s="3">
        <f t="shared" si="1"/>
        <v>0</v>
      </c>
      <c r="AE33" s="3">
        <f t="shared" si="2"/>
        <v>0</v>
      </c>
      <c r="AF33" s="36">
        <v>0.5</v>
      </c>
      <c r="AG33" s="3">
        <f t="shared" si="3"/>
        <v>0</v>
      </c>
      <c r="AH33" s="3">
        <f t="shared" si="4"/>
        <v>1</v>
      </c>
      <c r="AI33" s="3">
        <f t="shared" si="5"/>
        <v>1</v>
      </c>
      <c r="AJ33" s="3">
        <f t="shared" si="6"/>
        <v>0</v>
      </c>
      <c r="AK33" s="3">
        <f t="shared" si="7"/>
        <v>1</v>
      </c>
      <c r="AL33" s="3">
        <f t="shared" si="8"/>
        <v>1</v>
      </c>
      <c r="AM33" s="3">
        <f t="shared" si="9"/>
        <v>1</v>
      </c>
      <c r="AN33" s="3">
        <f t="shared" si="10"/>
        <v>0</v>
      </c>
      <c r="AO33" s="3">
        <f t="shared" si="11"/>
        <v>1</v>
      </c>
      <c r="AP33" s="3">
        <f t="shared" si="12"/>
        <v>1</v>
      </c>
      <c r="AQ33" s="3">
        <f t="shared" si="13"/>
        <v>0</v>
      </c>
      <c r="AR33" s="3">
        <f t="shared" si="14"/>
        <v>1</v>
      </c>
      <c r="AS33" s="3">
        <f t="shared" si="15"/>
        <v>0</v>
      </c>
      <c r="AT33" s="3">
        <f t="shared" si="16"/>
        <v>0</v>
      </c>
      <c r="AU33" s="3">
        <f t="shared" si="17"/>
        <v>1</v>
      </c>
      <c r="AV33" s="3">
        <f t="shared" si="18"/>
        <v>0</v>
      </c>
      <c r="AW33" s="3">
        <f t="shared" si="19"/>
        <v>1</v>
      </c>
      <c r="AX33" s="3">
        <f t="shared" si="20"/>
        <v>1</v>
      </c>
      <c r="AY33" s="3">
        <f t="shared" si="21"/>
        <v>1</v>
      </c>
      <c r="BA33" s="3" t="e">
        <f t="shared" si="22"/>
        <v>#N/A</v>
      </c>
      <c r="BB33" s="3" t="e">
        <f t="shared" si="23"/>
        <v>#N/A</v>
      </c>
    </row>
    <row r="34" spans="1:54" x14ac:dyDescent="0.25">
      <c r="A34" s="8" t="s">
        <v>92</v>
      </c>
      <c r="B34" s="4">
        <f t="shared" si="24"/>
        <v>7.5</v>
      </c>
      <c r="C34" s="5">
        <f t="shared" si="0"/>
        <v>1</v>
      </c>
      <c r="D34" s="28" t="s">
        <v>405</v>
      </c>
      <c r="E34" s="4" t="s">
        <v>418</v>
      </c>
      <c r="F34" s="37" t="s">
        <v>194</v>
      </c>
      <c r="G34" s="4" t="s">
        <v>407</v>
      </c>
      <c r="H34" s="4" t="s">
        <v>251</v>
      </c>
      <c r="I34" s="4" t="s">
        <v>409</v>
      </c>
      <c r="J34" s="4" t="s">
        <v>410</v>
      </c>
      <c r="K34" s="4" t="s">
        <v>387</v>
      </c>
      <c r="L34" s="4" t="s">
        <v>419</v>
      </c>
      <c r="M34" s="4" t="s">
        <v>412</v>
      </c>
      <c r="N34" s="4" t="s">
        <v>421</v>
      </c>
      <c r="O34" s="4" t="s">
        <v>428</v>
      </c>
      <c r="P34" s="4" t="s">
        <v>422</v>
      </c>
      <c r="Q34" s="4" t="s">
        <v>414</v>
      </c>
      <c r="R34" s="4" t="s">
        <v>356</v>
      </c>
      <c r="S34" s="4" t="s">
        <v>325</v>
      </c>
      <c r="T34" s="4" t="s">
        <v>245</v>
      </c>
      <c r="U34" s="4" t="s">
        <v>415</v>
      </c>
      <c r="V34" s="4" t="s">
        <v>338</v>
      </c>
      <c r="W34" s="4" t="s">
        <v>321</v>
      </c>
      <c r="X34" s="4" t="s">
        <v>291</v>
      </c>
      <c r="Y34" s="4" t="s">
        <v>248</v>
      </c>
      <c r="AA34" s="4" t="s">
        <v>387</v>
      </c>
      <c r="AB34" s="39" t="s">
        <v>410</v>
      </c>
      <c r="AD34" s="3">
        <f t="shared" si="1"/>
        <v>0</v>
      </c>
      <c r="AE34" s="3">
        <f t="shared" si="2"/>
        <v>0</v>
      </c>
      <c r="AF34" s="36">
        <v>0.5</v>
      </c>
      <c r="AG34" s="3">
        <f t="shared" si="3"/>
        <v>0</v>
      </c>
      <c r="AH34" s="3">
        <f t="shared" si="4"/>
        <v>0</v>
      </c>
      <c r="AI34" s="3">
        <f t="shared" si="5"/>
        <v>1</v>
      </c>
      <c r="AJ34" s="3">
        <f t="shared" si="6"/>
        <v>0</v>
      </c>
      <c r="AK34" s="3">
        <f t="shared" si="7"/>
        <v>1</v>
      </c>
      <c r="AL34" s="3">
        <f t="shared" si="8"/>
        <v>1</v>
      </c>
      <c r="AM34" s="3">
        <f t="shared" si="9"/>
        <v>0</v>
      </c>
      <c r="AN34" s="3">
        <f t="shared" si="10"/>
        <v>0</v>
      </c>
      <c r="AO34" s="3">
        <f t="shared" si="11"/>
        <v>0</v>
      </c>
      <c r="AP34" s="3">
        <f t="shared" si="12"/>
        <v>0</v>
      </c>
      <c r="AQ34" s="3">
        <f t="shared" si="13"/>
        <v>1</v>
      </c>
      <c r="AR34" s="3">
        <f t="shared" si="14"/>
        <v>0</v>
      </c>
      <c r="AS34" s="3">
        <f t="shared" si="15"/>
        <v>1</v>
      </c>
      <c r="AT34" s="3">
        <f t="shared" si="16"/>
        <v>0</v>
      </c>
      <c r="AU34" s="3">
        <f t="shared" si="17"/>
        <v>1</v>
      </c>
      <c r="AV34" s="3">
        <f t="shared" si="18"/>
        <v>0</v>
      </c>
      <c r="AW34" s="3">
        <f t="shared" si="19"/>
        <v>0</v>
      </c>
      <c r="AX34" s="3">
        <f t="shared" si="20"/>
        <v>1</v>
      </c>
      <c r="AY34" s="3">
        <f t="shared" si="21"/>
        <v>0</v>
      </c>
      <c r="BA34" s="3">
        <f t="shared" si="22"/>
        <v>1</v>
      </c>
      <c r="BB34" s="3" t="e">
        <f t="shared" si="23"/>
        <v>#N/A</v>
      </c>
    </row>
    <row r="35" spans="1:54" x14ac:dyDescent="0.25">
      <c r="A35" s="35" t="s">
        <v>131</v>
      </c>
      <c r="B35" s="4">
        <f t="shared" si="24"/>
        <v>10.5</v>
      </c>
      <c r="C35" s="5">
        <f t="shared" si="0"/>
        <v>2</v>
      </c>
      <c r="D35" s="28" t="s">
        <v>405</v>
      </c>
      <c r="E35" s="4" t="s">
        <v>418</v>
      </c>
      <c r="F35" s="37" t="s">
        <v>406</v>
      </c>
      <c r="G35" s="4" t="s">
        <v>407</v>
      </c>
      <c r="H35" s="4" t="s">
        <v>129</v>
      </c>
      <c r="I35" s="4" t="s">
        <v>409</v>
      </c>
      <c r="J35" s="4" t="s">
        <v>117</v>
      </c>
      <c r="K35" s="4" t="s">
        <v>411</v>
      </c>
      <c r="L35" s="4" t="s">
        <v>419</v>
      </c>
      <c r="M35" s="4" t="s">
        <v>420</v>
      </c>
      <c r="N35" s="4" t="s">
        <v>421</v>
      </c>
      <c r="O35" s="4" t="s">
        <v>413</v>
      </c>
      <c r="P35" s="4" t="s">
        <v>422</v>
      </c>
      <c r="Q35" s="4" t="s">
        <v>414</v>
      </c>
      <c r="R35" s="4" t="s">
        <v>423</v>
      </c>
      <c r="S35" s="4" t="s">
        <v>424</v>
      </c>
      <c r="T35" s="4" t="s">
        <v>245</v>
      </c>
      <c r="U35" s="4" t="s">
        <v>415</v>
      </c>
      <c r="V35" s="4" t="s">
        <v>338</v>
      </c>
      <c r="W35" s="4" t="s">
        <v>416</v>
      </c>
      <c r="X35" s="4" t="s">
        <v>426</v>
      </c>
      <c r="Y35" s="4" t="s">
        <v>417</v>
      </c>
      <c r="AA35" s="4" t="s">
        <v>417</v>
      </c>
      <c r="AB35" s="4" t="s">
        <v>416</v>
      </c>
      <c r="AD35" s="3">
        <f t="shared" si="1"/>
        <v>0</v>
      </c>
      <c r="AE35" s="3">
        <f t="shared" si="2"/>
        <v>0</v>
      </c>
      <c r="AF35" s="36">
        <v>0.5</v>
      </c>
      <c r="AG35" s="3">
        <f t="shared" si="3"/>
        <v>0</v>
      </c>
      <c r="AH35" s="3">
        <f t="shared" si="4"/>
        <v>0</v>
      </c>
      <c r="AI35" s="3">
        <f t="shared" si="5"/>
        <v>1</v>
      </c>
      <c r="AJ35" s="3">
        <f t="shared" si="6"/>
        <v>1</v>
      </c>
      <c r="AK35" s="3">
        <f t="shared" si="7"/>
        <v>0</v>
      </c>
      <c r="AL35" s="3">
        <f t="shared" si="8"/>
        <v>1</v>
      </c>
      <c r="AM35" s="3">
        <f t="shared" si="9"/>
        <v>1</v>
      </c>
      <c r="AN35" s="3">
        <f t="shared" si="10"/>
        <v>0</v>
      </c>
      <c r="AO35" s="3">
        <f t="shared" si="11"/>
        <v>1</v>
      </c>
      <c r="AP35" s="3">
        <f t="shared" si="12"/>
        <v>0</v>
      </c>
      <c r="AQ35" s="3">
        <f t="shared" si="13"/>
        <v>1</v>
      </c>
      <c r="AR35" s="3">
        <f t="shared" si="14"/>
        <v>1</v>
      </c>
      <c r="AS35" s="3">
        <f t="shared" si="15"/>
        <v>0</v>
      </c>
      <c r="AT35" s="3">
        <f t="shared" si="16"/>
        <v>0</v>
      </c>
      <c r="AU35" s="3">
        <f t="shared" si="17"/>
        <v>1</v>
      </c>
      <c r="AV35" s="3">
        <f t="shared" si="18"/>
        <v>0</v>
      </c>
      <c r="AW35" s="3">
        <f t="shared" si="19"/>
        <v>1</v>
      </c>
      <c r="AX35" s="3">
        <f t="shared" si="20"/>
        <v>0</v>
      </c>
      <c r="AY35" s="3">
        <f t="shared" si="21"/>
        <v>1</v>
      </c>
      <c r="BA35" s="3">
        <f t="shared" si="22"/>
        <v>1</v>
      </c>
      <c r="BB35" s="3">
        <f t="shared" si="23"/>
        <v>1</v>
      </c>
    </row>
    <row r="36" spans="1:54" ht="15.75" thickBot="1" x14ac:dyDescent="0.3">
      <c r="A36" s="29" t="s">
        <v>60</v>
      </c>
      <c r="B36" s="6">
        <f t="shared" si="24"/>
        <v>8.5</v>
      </c>
      <c r="C36" s="7">
        <f t="shared" si="0"/>
        <v>1</v>
      </c>
      <c r="D36" s="28" t="s">
        <v>405</v>
      </c>
      <c r="E36" s="4" t="s">
        <v>418</v>
      </c>
      <c r="F36" s="37" t="s">
        <v>406</v>
      </c>
      <c r="G36" s="4" t="s">
        <v>407</v>
      </c>
      <c r="H36" s="4" t="s">
        <v>408</v>
      </c>
      <c r="I36" s="4" t="s">
        <v>409</v>
      </c>
      <c r="J36" s="4" t="s">
        <v>410</v>
      </c>
      <c r="K36" s="4" t="s">
        <v>411</v>
      </c>
      <c r="L36" s="4" t="s">
        <v>333</v>
      </c>
      <c r="M36" s="4" t="s">
        <v>420</v>
      </c>
      <c r="N36" s="4" t="s">
        <v>421</v>
      </c>
      <c r="O36" s="4" t="s">
        <v>413</v>
      </c>
      <c r="P36" s="4" t="s">
        <v>422</v>
      </c>
      <c r="Q36" s="4" t="s">
        <v>370</v>
      </c>
      <c r="R36" s="4" t="s">
        <v>423</v>
      </c>
      <c r="S36" s="4" t="s">
        <v>424</v>
      </c>
      <c r="T36" s="4" t="s">
        <v>245</v>
      </c>
      <c r="U36" s="4" t="s">
        <v>415</v>
      </c>
      <c r="V36" s="4" t="s">
        <v>338</v>
      </c>
      <c r="W36" s="4" t="s">
        <v>416</v>
      </c>
      <c r="X36" s="4" t="s">
        <v>426</v>
      </c>
      <c r="Y36" s="4" t="s">
        <v>417</v>
      </c>
      <c r="AA36" s="4" t="s">
        <v>417</v>
      </c>
      <c r="AB36" s="39" t="s">
        <v>245</v>
      </c>
      <c r="AD36" s="3">
        <f t="shared" si="1"/>
        <v>0</v>
      </c>
      <c r="AE36" s="3">
        <f t="shared" si="2"/>
        <v>0</v>
      </c>
      <c r="AF36" s="36">
        <v>0.5</v>
      </c>
      <c r="AG36" s="3">
        <f t="shared" si="3"/>
        <v>0</v>
      </c>
      <c r="AH36" s="3">
        <f t="shared" si="4"/>
        <v>1</v>
      </c>
      <c r="AI36" s="3">
        <f t="shared" si="5"/>
        <v>1</v>
      </c>
      <c r="AJ36" s="3">
        <f t="shared" si="6"/>
        <v>0</v>
      </c>
      <c r="AK36" s="3">
        <f t="shared" si="7"/>
        <v>0</v>
      </c>
      <c r="AL36" s="3">
        <f t="shared" si="8"/>
        <v>0</v>
      </c>
      <c r="AM36" s="3">
        <f t="shared" si="9"/>
        <v>1</v>
      </c>
      <c r="AN36" s="3">
        <f t="shared" si="10"/>
        <v>0</v>
      </c>
      <c r="AO36" s="3">
        <f t="shared" si="11"/>
        <v>1</v>
      </c>
      <c r="AP36" s="3">
        <f t="shared" si="12"/>
        <v>0</v>
      </c>
      <c r="AQ36" s="3">
        <f t="shared" si="13"/>
        <v>0</v>
      </c>
      <c r="AR36" s="3">
        <f t="shared" si="14"/>
        <v>1</v>
      </c>
      <c r="AS36" s="3">
        <f t="shared" si="15"/>
        <v>0</v>
      </c>
      <c r="AT36" s="3">
        <f t="shared" si="16"/>
        <v>0</v>
      </c>
      <c r="AU36" s="3">
        <f t="shared" si="17"/>
        <v>1</v>
      </c>
      <c r="AV36" s="3">
        <f t="shared" si="18"/>
        <v>0</v>
      </c>
      <c r="AW36" s="3">
        <f t="shared" si="19"/>
        <v>1</v>
      </c>
      <c r="AX36" s="3">
        <f t="shared" si="20"/>
        <v>0</v>
      </c>
      <c r="AY36" s="3">
        <f t="shared" si="21"/>
        <v>1</v>
      </c>
      <c r="BA36" s="3">
        <f t="shared" si="22"/>
        <v>1</v>
      </c>
      <c r="BB36" s="3" t="e">
        <f t="shared" si="23"/>
        <v>#N/A</v>
      </c>
    </row>
    <row r="37" spans="1:54" x14ac:dyDescent="0.25">
      <c r="A37" s="3" t="s">
        <v>144</v>
      </c>
    </row>
    <row r="38" spans="1:54" x14ac:dyDescent="0.25">
      <c r="D38" s="4" t="s">
        <v>261</v>
      </c>
      <c r="E38" s="4" t="s">
        <v>295</v>
      </c>
      <c r="F38" s="37" t="s">
        <v>130</v>
      </c>
      <c r="G38" s="4" t="s">
        <v>427</v>
      </c>
      <c r="H38" s="4" t="s">
        <v>408</v>
      </c>
      <c r="I38" s="4" t="s">
        <v>409</v>
      </c>
      <c r="J38" s="4" t="s">
        <v>117</v>
      </c>
      <c r="K38" s="4" t="s">
        <v>387</v>
      </c>
      <c r="L38" s="4" t="s">
        <v>419</v>
      </c>
      <c r="M38" s="4" t="s">
        <v>420</v>
      </c>
      <c r="N38" s="4" t="s">
        <v>195</v>
      </c>
      <c r="O38" s="4" t="s">
        <v>413</v>
      </c>
      <c r="P38" s="4" t="s">
        <v>175</v>
      </c>
      <c r="Q38" s="4" t="s">
        <v>414</v>
      </c>
      <c r="R38" s="4" t="s">
        <v>423</v>
      </c>
      <c r="S38" s="4" t="s">
        <v>325</v>
      </c>
      <c r="T38" s="4" t="s">
        <v>425</v>
      </c>
      <c r="U38" s="4" t="s">
        <v>415</v>
      </c>
      <c r="V38" s="4" t="s">
        <v>109</v>
      </c>
      <c r="W38" s="4" t="s">
        <v>416</v>
      </c>
      <c r="X38" s="4" t="s">
        <v>291</v>
      </c>
      <c r="Y38" s="4" t="s">
        <v>417</v>
      </c>
    </row>
    <row r="39" spans="1:54" x14ac:dyDescent="0.25">
      <c r="A39"/>
      <c r="D39" s="3">
        <v>1</v>
      </c>
      <c r="E39" s="3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</row>
  </sheetData>
  <conditionalFormatting sqref="D3:D36">
    <cfRule type="cellIs" dxfId="118" priority="28" operator="notEqual">
      <formula>$D$38</formula>
    </cfRule>
  </conditionalFormatting>
  <conditionalFormatting sqref="E3:E36">
    <cfRule type="cellIs" dxfId="117" priority="30" operator="notEqual">
      <formula>$E$38</formula>
    </cfRule>
  </conditionalFormatting>
  <conditionalFormatting sqref="G3:G36">
    <cfRule type="cellIs" dxfId="116" priority="34" operator="notEqual">
      <formula>$G$38</formula>
    </cfRule>
  </conditionalFormatting>
  <conditionalFormatting sqref="H3:H36">
    <cfRule type="cellIs" dxfId="115" priority="36" operator="notEqual">
      <formula>$H$38</formula>
    </cfRule>
  </conditionalFormatting>
  <conditionalFormatting sqref="I3:I36">
    <cfRule type="cellIs" dxfId="114" priority="38" operator="notEqual">
      <formula>$I$38</formula>
    </cfRule>
  </conditionalFormatting>
  <conditionalFormatting sqref="J3:J36">
    <cfRule type="cellIs" dxfId="113" priority="40" operator="notEqual">
      <formula>$J$38</formula>
    </cfRule>
  </conditionalFormatting>
  <conditionalFormatting sqref="K3:K36">
    <cfRule type="cellIs" dxfId="112" priority="42" operator="notEqual">
      <formula>$K$38</formula>
    </cfRule>
  </conditionalFormatting>
  <conditionalFormatting sqref="L3:L36">
    <cfRule type="cellIs" dxfId="111" priority="44" operator="notEqual">
      <formula>$L$38</formula>
    </cfRule>
  </conditionalFormatting>
  <conditionalFormatting sqref="M3:M36">
    <cfRule type="cellIs" dxfId="110" priority="46" operator="notEqual">
      <formula>$M$38</formula>
    </cfRule>
  </conditionalFormatting>
  <conditionalFormatting sqref="N3:N36">
    <cfRule type="cellIs" dxfId="109" priority="48" operator="notEqual">
      <formula>$N$38</formula>
    </cfRule>
  </conditionalFormatting>
  <conditionalFormatting sqref="O3:O36">
    <cfRule type="cellIs" dxfId="108" priority="50" operator="notEqual">
      <formula>$O$38</formula>
    </cfRule>
  </conditionalFormatting>
  <conditionalFormatting sqref="P3:P36">
    <cfRule type="cellIs" dxfId="107" priority="52" operator="notEqual">
      <formula>$P$38</formula>
    </cfRule>
  </conditionalFormatting>
  <conditionalFormatting sqref="Q3:Q36">
    <cfRule type="cellIs" dxfId="106" priority="54" operator="notEqual">
      <formula>$Q$38</formula>
    </cfRule>
  </conditionalFormatting>
  <conditionalFormatting sqref="R3:R36">
    <cfRule type="cellIs" dxfId="105" priority="56" operator="notEqual">
      <formula>$R$38</formula>
    </cfRule>
  </conditionalFormatting>
  <conditionalFormatting sqref="S3:S36">
    <cfRule type="cellIs" dxfId="104" priority="58" operator="notEqual">
      <formula>$S$38</formula>
    </cfRule>
  </conditionalFormatting>
  <conditionalFormatting sqref="T3:T36">
    <cfRule type="cellIs" dxfId="103" priority="60" operator="notEqual">
      <formula>$T$38</formula>
    </cfRule>
  </conditionalFormatting>
  <conditionalFormatting sqref="U3:U36">
    <cfRule type="cellIs" dxfId="102" priority="62" operator="notEqual">
      <formula>$U$38</formula>
    </cfRule>
  </conditionalFormatting>
  <conditionalFormatting sqref="Y3:Y36">
    <cfRule type="cellIs" dxfId="101" priority="64" operator="notEqual">
      <formula>$Y$38</formula>
    </cfRule>
  </conditionalFormatting>
  <conditionalFormatting sqref="V3:V36">
    <cfRule type="cellIs" dxfId="100" priority="66" operator="notEqual">
      <formula>$V$38</formula>
    </cfRule>
  </conditionalFormatting>
  <conditionalFormatting sqref="W3:W36">
    <cfRule type="cellIs" dxfId="99" priority="68" operator="notEqual">
      <formula>$W$38</formula>
    </cfRule>
  </conditionalFormatting>
  <conditionalFormatting sqref="X3:X36">
    <cfRule type="cellIs" dxfId="98" priority="70" operator="notEqual">
      <formula>$X$38</formula>
    </cfRule>
  </conditionalFormatting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10.5703125" style="3" bestFit="1" customWidth="1"/>
    <col min="5" max="5" width="10.42578125" style="3" bestFit="1" customWidth="1"/>
    <col min="6" max="6" width="10.85546875" style="3" bestFit="1" customWidth="1"/>
    <col min="7" max="7" width="7.7109375" style="3" bestFit="1" customWidth="1"/>
    <col min="8" max="8" width="8.42578125" style="3" bestFit="1" customWidth="1"/>
    <col min="9" max="9" width="8.28515625" style="3" bestFit="1" customWidth="1"/>
    <col min="10" max="10" width="9.7109375" style="3" bestFit="1" customWidth="1"/>
    <col min="11" max="11" width="9.28515625" style="3" bestFit="1" customWidth="1"/>
    <col min="12" max="12" width="11.85546875" style="3" bestFit="1" customWidth="1"/>
    <col min="13" max="14" width="10.5703125" style="3" bestFit="1" customWidth="1"/>
    <col min="15" max="15" width="9.140625" style="3" bestFit="1" customWidth="1"/>
    <col min="16" max="16" width="11.7109375" style="3" bestFit="1" customWidth="1"/>
    <col min="17" max="17" width="11" style="3" bestFit="1" customWidth="1"/>
    <col min="18" max="18" width="10.7109375" style="3" bestFit="1" customWidth="1"/>
    <col min="19" max="19" width="8.85546875" style="3" bestFit="1" customWidth="1"/>
    <col min="20" max="20" width="7.7109375" style="3" bestFit="1" customWidth="1"/>
    <col min="21" max="21" width="9" style="3" bestFit="1" customWidth="1"/>
    <col min="22" max="22" width="9.42578125" style="3" bestFit="1" customWidth="1"/>
    <col min="23" max="23" width="10.42578125" style="3" bestFit="1" customWidth="1"/>
    <col min="24" max="24" width="11.7109375" style="3" bestFit="1" customWidth="1"/>
    <col min="25" max="25" width="2.7109375" style="3" customWidth="1"/>
    <col min="26" max="26" width="11.7109375" style="3" bestFit="1" customWidth="1"/>
    <col min="27" max="27" width="11.85546875" style="3" bestFit="1" customWidth="1"/>
    <col min="28" max="28" width="2.7109375" style="3" customWidth="1"/>
    <col min="29" max="31" width="2" style="3" bestFit="1" customWidth="1"/>
    <col min="32" max="32" width="4" style="3" bestFit="1" customWidth="1"/>
    <col min="33" max="43" width="2" style="3" bestFit="1" customWidth="1"/>
    <col min="44" max="49" width="2" style="3" customWidth="1"/>
    <col min="50" max="50" width="2.7109375" style="3" customWidth="1"/>
    <col min="51" max="52" width="5.42578125" style="3" bestFit="1" customWidth="1"/>
  </cols>
  <sheetData>
    <row r="1" spans="1:52" ht="15.75" x14ac:dyDescent="0.25">
      <c r="A1" s="24" t="s">
        <v>429</v>
      </c>
      <c r="B1" s="25"/>
    </row>
    <row r="2" spans="1:52" ht="15.75" thickBot="1" x14ac:dyDescent="0.3">
      <c r="A2" s="2"/>
      <c r="B2" s="2" t="s">
        <v>0</v>
      </c>
      <c r="C2" s="2" t="s">
        <v>1</v>
      </c>
      <c r="Z2" s="2" t="s">
        <v>1</v>
      </c>
    </row>
    <row r="3" spans="1:52" x14ac:dyDescent="0.25">
      <c r="A3" s="23" t="s">
        <v>63</v>
      </c>
      <c r="B3" s="26">
        <f t="shared" ref="B3:B36" si="0">SUM(AC3:AW3)</f>
        <v>13.5</v>
      </c>
      <c r="C3" s="27">
        <f t="shared" ref="C3:C35" si="1">COUNT(AY3:AZ3)</f>
        <v>1</v>
      </c>
      <c r="D3" s="28" t="s">
        <v>106</v>
      </c>
      <c r="E3" s="4" t="s">
        <v>431</v>
      </c>
      <c r="F3" s="4" t="s">
        <v>432</v>
      </c>
      <c r="G3" s="37" t="s">
        <v>433</v>
      </c>
      <c r="H3" s="4" t="s">
        <v>290</v>
      </c>
      <c r="I3" s="4" t="s">
        <v>434</v>
      </c>
      <c r="J3" s="4" t="s">
        <v>435</v>
      </c>
      <c r="K3" s="4" t="s">
        <v>234</v>
      </c>
      <c r="L3" s="4" t="s">
        <v>218</v>
      </c>
      <c r="M3" s="4" t="s">
        <v>354</v>
      </c>
      <c r="N3" s="4" t="s">
        <v>436</v>
      </c>
      <c r="O3" s="4" t="s">
        <v>437</v>
      </c>
      <c r="P3" s="4" t="s">
        <v>438</v>
      </c>
      <c r="Q3" s="4" t="s">
        <v>439</v>
      </c>
      <c r="R3" s="4" t="s">
        <v>440</v>
      </c>
      <c r="S3" s="4" t="s">
        <v>245</v>
      </c>
      <c r="T3" s="4" t="s">
        <v>289</v>
      </c>
      <c r="U3" s="4" t="s">
        <v>441</v>
      </c>
      <c r="V3" s="4" t="s">
        <v>274</v>
      </c>
      <c r="W3" s="4" t="s">
        <v>174</v>
      </c>
      <c r="X3" s="4" t="s">
        <v>442</v>
      </c>
      <c r="Z3" s="39" t="s">
        <v>442</v>
      </c>
      <c r="AA3" s="4" t="s">
        <v>354</v>
      </c>
      <c r="AC3" s="3">
        <f t="shared" ref="AC3:AC36" si="2">IF(D3=$D$38,1,0)</f>
        <v>1</v>
      </c>
      <c r="AD3" s="3">
        <f t="shared" ref="AD3:AD36" si="3">IF(E3=$E$38,1,0)</f>
        <v>1</v>
      </c>
      <c r="AE3" s="3">
        <f t="shared" ref="AE3:AE36" si="4">IF(F3=$F$38,1,0)</f>
        <v>1</v>
      </c>
      <c r="AF3" s="36">
        <v>0.5</v>
      </c>
      <c r="AG3" s="3">
        <f t="shared" ref="AG3:AG36" si="5">IF(H3=$H$38,1,0)</f>
        <v>1</v>
      </c>
      <c r="AH3" s="3">
        <f t="shared" ref="AH3:AH36" si="6">IF(I3=$I$38,1,0)</f>
        <v>0</v>
      </c>
      <c r="AI3" s="3">
        <f t="shared" ref="AI3:AI36" si="7">IF(J3=$J$38,1,0)</f>
        <v>0</v>
      </c>
      <c r="AJ3" s="3">
        <f t="shared" ref="AJ3:AJ36" si="8">IF(K3=$K$38,1,0)</f>
        <v>1</v>
      </c>
      <c r="AK3" s="3">
        <f t="shared" ref="AK3:AK36" si="9">IF(L3=$L$38,1,0)</f>
        <v>0</v>
      </c>
      <c r="AL3" s="3">
        <f t="shared" ref="AL3:AL36" si="10">IF(M3=$M$38,1,0)</f>
        <v>1</v>
      </c>
      <c r="AM3" s="3">
        <f t="shared" ref="AM3:AM36" si="11">IF(N3=$N$38,1,0)</f>
        <v>1</v>
      </c>
      <c r="AN3" s="3">
        <f t="shared" ref="AN3:AN36" si="12">IF(O3=$O$38,1,0)</f>
        <v>1</v>
      </c>
      <c r="AO3" s="3">
        <f t="shared" ref="AO3:AO36" si="13">IF(P3=$P$38,1,0)</f>
        <v>0</v>
      </c>
      <c r="AP3" s="3">
        <f t="shared" ref="AP3:AP36" si="14">IF(Q3=$Q$38,1,0)</f>
        <v>1</v>
      </c>
      <c r="AQ3" s="3">
        <f t="shared" ref="AQ3:AQ36" si="15">IF(R3=$R$38,1,0)</f>
        <v>0</v>
      </c>
      <c r="AR3" s="3">
        <f t="shared" ref="AR3:AR36" si="16">IF(S3=$S$38,1,0)</f>
        <v>1</v>
      </c>
      <c r="AS3" s="3">
        <f t="shared" ref="AS3:AS36" si="17">IF(T3=$T$38,1,0)</f>
        <v>1</v>
      </c>
      <c r="AT3" s="3">
        <f t="shared" ref="AT3:AT36" si="18">IF(U3=$U$38,1,0)</f>
        <v>1</v>
      </c>
      <c r="AU3" s="3">
        <f t="shared" ref="AU3:AU36" si="19">IF(V3=$V$38,1,0)</f>
        <v>1</v>
      </c>
      <c r="AV3" s="3">
        <f t="shared" ref="AV3:AV36" si="20">IF(W3=$W$38,1,0)</f>
        <v>0</v>
      </c>
      <c r="AW3" s="3">
        <f t="shared" ref="AW3:AW36" si="21">IF(X3=$X$38,1,0)</f>
        <v>0</v>
      </c>
      <c r="AY3" s="3" t="e">
        <f t="shared" ref="AY3:AZ5" si="22">HLOOKUP(Z3,$D$38:$X$39,2,FALSE)</f>
        <v>#N/A</v>
      </c>
      <c r="AZ3" s="3">
        <f t="shared" si="22"/>
        <v>1</v>
      </c>
    </row>
    <row r="4" spans="1:52" x14ac:dyDescent="0.25">
      <c r="A4" s="8" t="s">
        <v>64</v>
      </c>
      <c r="B4" s="4">
        <f t="shared" si="0"/>
        <v>9.5</v>
      </c>
      <c r="C4" s="5">
        <f t="shared" si="1"/>
        <v>1</v>
      </c>
      <c r="D4" s="28" t="s">
        <v>106</v>
      </c>
      <c r="E4" s="4" t="s">
        <v>431</v>
      </c>
      <c r="F4" s="4" t="s">
        <v>432</v>
      </c>
      <c r="G4" s="37" t="s">
        <v>433</v>
      </c>
      <c r="H4" s="4" t="s">
        <v>443</v>
      </c>
      <c r="I4" s="4" t="s">
        <v>434</v>
      </c>
      <c r="J4" s="4" t="s">
        <v>435</v>
      </c>
      <c r="K4" s="4" t="s">
        <v>234</v>
      </c>
      <c r="L4" s="4" t="s">
        <v>444</v>
      </c>
      <c r="M4" s="4" t="s">
        <v>445</v>
      </c>
      <c r="N4" s="4" t="s">
        <v>436</v>
      </c>
      <c r="O4" s="4" t="s">
        <v>446</v>
      </c>
      <c r="P4" s="4" t="s">
        <v>438</v>
      </c>
      <c r="Q4" s="4" t="s">
        <v>439</v>
      </c>
      <c r="R4" s="4" t="s">
        <v>440</v>
      </c>
      <c r="S4" s="4" t="s">
        <v>447</v>
      </c>
      <c r="T4" s="4" t="s">
        <v>300</v>
      </c>
      <c r="U4" s="4" t="s">
        <v>448</v>
      </c>
      <c r="V4" s="4" t="s">
        <v>274</v>
      </c>
      <c r="W4" s="4" t="s">
        <v>449</v>
      </c>
      <c r="X4" s="4" t="s">
        <v>442</v>
      </c>
      <c r="Z4" s="4" t="s">
        <v>289</v>
      </c>
      <c r="AA4" s="39" t="s">
        <v>445</v>
      </c>
      <c r="AC4" s="3">
        <f t="shared" si="2"/>
        <v>1</v>
      </c>
      <c r="AD4" s="3">
        <f t="shared" si="3"/>
        <v>1</v>
      </c>
      <c r="AE4" s="3">
        <f t="shared" si="4"/>
        <v>1</v>
      </c>
      <c r="AF4" s="36">
        <v>0.5</v>
      </c>
      <c r="AG4" s="3">
        <f t="shared" si="5"/>
        <v>0</v>
      </c>
      <c r="AH4" s="3">
        <f t="shared" si="6"/>
        <v>0</v>
      </c>
      <c r="AI4" s="3">
        <f t="shared" si="7"/>
        <v>0</v>
      </c>
      <c r="AJ4" s="3">
        <f t="shared" si="8"/>
        <v>1</v>
      </c>
      <c r="AK4" s="3">
        <f t="shared" si="9"/>
        <v>1</v>
      </c>
      <c r="AL4" s="3">
        <f t="shared" si="10"/>
        <v>0</v>
      </c>
      <c r="AM4" s="3">
        <f t="shared" si="11"/>
        <v>1</v>
      </c>
      <c r="AN4" s="3">
        <f t="shared" si="12"/>
        <v>0</v>
      </c>
      <c r="AO4" s="3">
        <f t="shared" si="13"/>
        <v>0</v>
      </c>
      <c r="AP4" s="3">
        <f t="shared" si="14"/>
        <v>1</v>
      </c>
      <c r="AQ4" s="3">
        <f t="shared" si="15"/>
        <v>0</v>
      </c>
      <c r="AR4" s="3">
        <f t="shared" si="16"/>
        <v>0</v>
      </c>
      <c r="AS4" s="3">
        <f t="shared" si="17"/>
        <v>0</v>
      </c>
      <c r="AT4" s="3">
        <f t="shared" si="18"/>
        <v>0</v>
      </c>
      <c r="AU4" s="3">
        <f t="shared" si="19"/>
        <v>1</v>
      </c>
      <c r="AV4" s="3">
        <f t="shared" si="20"/>
        <v>1</v>
      </c>
      <c r="AW4" s="3">
        <f t="shared" si="21"/>
        <v>0</v>
      </c>
      <c r="AY4" s="3">
        <f t="shared" si="22"/>
        <v>1</v>
      </c>
      <c r="AZ4" s="3" t="e">
        <f t="shared" si="22"/>
        <v>#N/A</v>
      </c>
    </row>
    <row r="5" spans="1:52" x14ac:dyDescent="0.25">
      <c r="A5" s="8" t="s">
        <v>65</v>
      </c>
      <c r="B5" s="4">
        <f t="shared" si="0"/>
        <v>11.5</v>
      </c>
      <c r="C5" s="5">
        <f t="shared" si="1"/>
        <v>2</v>
      </c>
      <c r="D5" s="28" t="s">
        <v>106</v>
      </c>
      <c r="E5" s="4" t="s">
        <v>431</v>
      </c>
      <c r="F5" s="4" t="s">
        <v>432</v>
      </c>
      <c r="G5" s="37" t="s">
        <v>433</v>
      </c>
      <c r="H5" s="4" t="s">
        <v>443</v>
      </c>
      <c r="I5" s="4" t="s">
        <v>434</v>
      </c>
      <c r="J5" s="4" t="s">
        <v>435</v>
      </c>
      <c r="K5" s="4" t="s">
        <v>234</v>
      </c>
      <c r="L5" s="4" t="s">
        <v>444</v>
      </c>
      <c r="M5" s="4" t="s">
        <v>354</v>
      </c>
      <c r="N5" s="4" t="s">
        <v>436</v>
      </c>
      <c r="O5" s="4" t="s">
        <v>446</v>
      </c>
      <c r="P5" s="4" t="s">
        <v>438</v>
      </c>
      <c r="Q5" s="4" t="s">
        <v>439</v>
      </c>
      <c r="R5" s="4" t="s">
        <v>440</v>
      </c>
      <c r="S5" s="4" t="s">
        <v>245</v>
      </c>
      <c r="T5" s="4" t="s">
        <v>300</v>
      </c>
      <c r="U5" s="4" t="s">
        <v>448</v>
      </c>
      <c r="V5" s="4" t="s">
        <v>274</v>
      </c>
      <c r="W5" s="4" t="s">
        <v>449</v>
      </c>
      <c r="X5" s="4" t="s">
        <v>442</v>
      </c>
      <c r="Z5" s="4" t="s">
        <v>439</v>
      </c>
      <c r="AA5" s="4" t="s">
        <v>444</v>
      </c>
      <c r="AC5" s="3">
        <f t="shared" si="2"/>
        <v>1</v>
      </c>
      <c r="AD5" s="3">
        <f t="shared" si="3"/>
        <v>1</v>
      </c>
      <c r="AE5" s="3">
        <f t="shared" si="4"/>
        <v>1</v>
      </c>
      <c r="AF5" s="36">
        <v>0.5</v>
      </c>
      <c r="AG5" s="3">
        <f t="shared" si="5"/>
        <v>0</v>
      </c>
      <c r="AH5" s="3">
        <f t="shared" si="6"/>
        <v>0</v>
      </c>
      <c r="AI5" s="3">
        <f t="shared" si="7"/>
        <v>0</v>
      </c>
      <c r="AJ5" s="3">
        <f t="shared" si="8"/>
        <v>1</v>
      </c>
      <c r="AK5" s="3">
        <f t="shared" si="9"/>
        <v>1</v>
      </c>
      <c r="AL5" s="3">
        <f t="shared" si="10"/>
        <v>1</v>
      </c>
      <c r="AM5" s="3">
        <f t="shared" si="11"/>
        <v>1</v>
      </c>
      <c r="AN5" s="3">
        <f t="shared" si="12"/>
        <v>0</v>
      </c>
      <c r="AO5" s="3">
        <f t="shared" si="13"/>
        <v>0</v>
      </c>
      <c r="AP5" s="3">
        <f t="shared" si="14"/>
        <v>1</v>
      </c>
      <c r="AQ5" s="3">
        <f t="shared" si="15"/>
        <v>0</v>
      </c>
      <c r="AR5" s="3">
        <f t="shared" si="16"/>
        <v>1</v>
      </c>
      <c r="AS5" s="3">
        <f t="shared" si="17"/>
        <v>0</v>
      </c>
      <c r="AT5" s="3">
        <f t="shared" si="18"/>
        <v>0</v>
      </c>
      <c r="AU5" s="3">
        <f t="shared" si="19"/>
        <v>1</v>
      </c>
      <c r="AV5" s="3">
        <f t="shared" si="20"/>
        <v>1</v>
      </c>
      <c r="AW5" s="3">
        <f t="shared" si="21"/>
        <v>0</v>
      </c>
      <c r="AY5" s="3">
        <f t="shared" si="22"/>
        <v>1</v>
      </c>
      <c r="AZ5" s="3">
        <f t="shared" si="22"/>
        <v>1</v>
      </c>
    </row>
    <row r="6" spans="1:52" x14ac:dyDescent="0.25">
      <c r="A6" s="8" t="s">
        <v>66</v>
      </c>
      <c r="B6" s="4">
        <f t="shared" si="0"/>
        <v>13.5</v>
      </c>
      <c r="C6" s="45">
        <v>1.5</v>
      </c>
      <c r="D6" s="28" t="s">
        <v>106</v>
      </c>
      <c r="E6" s="4" t="s">
        <v>431</v>
      </c>
      <c r="F6" s="4" t="s">
        <v>432</v>
      </c>
      <c r="G6" s="37" t="s">
        <v>433</v>
      </c>
      <c r="H6" s="4" t="s">
        <v>443</v>
      </c>
      <c r="I6" s="4" t="s">
        <v>434</v>
      </c>
      <c r="J6" s="4" t="s">
        <v>435</v>
      </c>
      <c r="K6" s="4" t="s">
        <v>234</v>
      </c>
      <c r="L6" s="4" t="s">
        <v>444</v>
      </c>
      <c r="M6" s="4" t="s">
        <v>354</v>
      </c>
      <c r="N6" s="4" t="s">
        <v>436</v>
      </c>
      <c r="O6" s="4" t="s">
        <v>437</v>
      </c>
      <c r="P6" s="4" t="s">
        <v>438</v>
      </c>
      <c r="Q6" s="4" t="s">
        <v>358</v>
      </c>
      <c r="R6" s="4" t="s">
        <v>440</v>
      </c>
      <c r="S6" s="4" t="s">
        <v>447</v>
      </c>
      <c r="T6" s="4" t="s">
        <v>289</v>
      </c>
      <c r="U6" s="4" t="s">
        <v>441</v>
      </c>
      <c r="V6" s="4" t="s">
        <v>274</v>
      </c>
      <c r="W6" s="4" t="s">
        <v>449</v>
      </c>
      <c r="X6" s="4" t="s">
        <v>321</v>
      </c>
      <c r="Z6" s="4" t="s">
        <v>106</v>
      </c>
      <c r="AA6" s="37" t="s">
        <v>433</v>
      </c>
      <c r="AC6" s="3">
        <f t="shared" si="2"/>
        <v>1</v>
      </c>
      <c r="AD6" s="3">
        <f t="shared" si="3"/>
        <v>1</v>
      </c>
      <c r="AE6" s="3">
        <f t="shared" si="4"/>
        <v>1</v>
      </c>
      <c r="AF6" s="36">
        <v>0.5</v>
      </c>
      <c r="AG6" s="3">
        <f t="shared" si="5"/>
        <v>0</v>
      </c>
      <c r="AH6" s="3">
        <f t="shared" si="6"/>
        <v>0</v>
      </c>
      <c r="AI6" s="3">
        <f t="shared" si="7"/>
        <v>0</v>
      </c>
      <c r="AJ6" s="3">
        <f t="shared" si="8"/>
        <v>1</v>
      </c>
      <c r="AK6" s="3">
        <f t="shared" si="9"/>
        <v>1</v>
      </c>
      <c r="AL6" s="3">
        <f t="shared" si="10"/>
        <v>1</v>
      </c>
      <c r="AM6" s="3">
        <f t="shared" si="11"/>
        <v>1</v>
      </c>
      <c r="AN6" s="3">
        <f t="shared" si="12"/>
        <v>1</v>
      </c>
      <c r="AO6" s="3">
        <f t="shared" si="13"/>
        <v>0</v>
      </c>
      <c r="AP6" s="3">
        <f t="shared" si="14"/>
        <v>0</v>
      </c>
      <c r="AQ6" s="3">
        <f t="shared" si="15"/>
        <v>0</v>
      </c>
      <c r="AR6" s="3">
        <f t="shared" si="16"/>
        <v>0</v>
      </c>
      <c r="AS6" s="3">
        <f t="shared" si="17"/>
        <v>1</v>
      </c>
      <c r="AT6" s="3">
        <f t="shared" si="18"/>
        <v>1</v>
      </c>
      <c r="AU6" s="3">
        <f t="shared" si="19"/>
        <v>1</v>
      </c>
      <c r="AV6" s="3">
        <f t="shared" si="20"/>
        <v>1</v>
      </c>
      <c r="AW6" s="3">
        <f t="shared" si="21"/>
        <v>1</v>
      </c>
      <c r="AY6" s="3">
        <f t="shared" ref="AY6:AY19" si="23">HLOOKUP(Z6,$D$38:$X$39,2,FALSE)</f>
        <v>1</v>
      </c>
      <c r="AZ6" s="36">
        <v>0.5</v>
      </c>
    </row>
    <row r="7" spans="1:52" x14ac:dyDescent="0.25">
      <c r="A7" s="8" t="s">
        <v>221</v>
      </c>
      <c r="B7" s="4">
        <f t="shared" si="0"/>
        <v>12.5</v>
      </c>
      <c r="C7" s="5">
        <f t="shared" si="1"/>
        <v>1</v>
      </c>
      <c r="D7" s="28" t="s">
        <v>412</v>
      </c>
      <c r="E7" s="4" t="s">
        <v>431</v>
      </c>
      <c r="F7" s="4" t="s">
        <v>432</v>
      </c>
      <c r="G7" s="37" t="s">
        <v>433</v>
      </c>
      <c r="H7" s="4" t="s">
        <v>443</v>
      </c>
      <c r="I7" s="4" t="s">
        <v>450</v>
      </c>
      <c r="J7" s="4" t="s">
        <v>185</v>
      </c>
      <c r="K7" s="4" t="s">
        <v>234</v>
      </c>
      <c r="L7" s="4" t="s">
        <v>444</v>
      </c>
      <c r="M7" s="4" t="s">
        <v>445</v>
      </c>
      <c r="N7" s="4" t="s">
        <v>436</v>
      </c>
      <c r="O7" s="4" t="s">
        <v>446</v>
      </c>
      <c r="P7" s="4" t="s">
        <v>438</v>
      </c>
      <c r="Q7" s="4" t="s">
        <v>439</v>
      </c>
      <c r="R7" s="4" t="s">
        <v>440</v>
      </c>
      <c r="S7" s="4" t="s">
        <v>245</v>
      </c>
      <c r="T7" s="4" t="s">
        <v>289</v>
      </c>
      <c r="U7" s="4" t="s">
        <v>448</v>
      </c>
      <c r="V7" s="4" t="s">
        <v>274</v>
      </c>
      <c r="W7" s="4" t="s">
        <v>449</v>
      </c>
      <c r="X7" s="4" t="s">
        <v>442</v>
      </c>
      <c r="Z7" s="4" t="s">
        <v>439</v>
      </c>
      <c r="AA7" s="39" t="s">
        <v>445</v>
      </c>
      <c r="AC7" s="3">
        <f t="shared" si="2"/>
        <v>0</v>
      </c>
      <c r="AD7" s="3">
        <f t="shared" si="3"/>
        <v>1</v>
      </c>
      <c r="AE7" s="3">
        <f t="shared" si="4"/>
        <v>1</v>
      </c>
      <c r="AF7" s="36">
        <v>0.5</v>
      </c>
      <c r="AG7" s="3">
        <f t="shared" si="5"/>
        <v>0</v>
      </c>
      <c r="AH7" s="3">
        <f t="shared" si="6"/>
        <v>1</v>
      </c>
      <c r="AI7" s="3">
        <f t="shared" si="7"/>
        <v>1</v>
      </c>
      <c r="AJ7" s="3">
        <f t="shared" si="8"/>
        <v>1</v>
      </c>
      <c r="AK7" s="3">
        <f t="shared" si="9"/>
        <v>1</v>
      </c>
      <c r="AL7" s="3">
        <f t="shared" si="10"/>
        <v>0</v>
      </c>
      <c r="AM7" s="3">
        <f t="shared" si="11"/>
        <v>1</v>
      </c>
      <c r="AN7" s="3">
        <f t="shared" si="12"/>
        <v>0</v>
      </c>
      <c r="AO7" s="3">
        <f t="shared" si="13"/>
        <v>0</v>
      </c>
      <c r="AP7" s="3">
        <f t="shared" si="14"/>
        <v>1</v>
      </c>
      <c r="AQ7" s="3">
        <f t="shared" si="15"/>
        <v>0</v>
      </c>
      <c r="AR7" s="3">
        <f t="shared" si="16"/>
        <v>1</v>
      </c>
      <c r="AS7" s="3">
        <f t="shared" si="17"/>
        <v>1</v>
      </c>
      <c r="AT7" s="3">
        <f t="shared" si="18"/>
        <v>0</v>
      </c>
      <c r="AU7" s="3">
        <f t="shared" si="19"/>
        <v>1</v>
      </c>
      <c r="AV7" s="3">
        <f t="shared" si="20"/>
        <v>1</v>
      </c>
      <c r="AW7" s="3">
        <f t="shared" si="21"/>
        <v>0</v>
      </c>
      <c r="AY7" s="3">
        <f t="shared" si="23"/>
        <v>1</v>
      </c>
      <c r="AZ7" s="3" t="e">
        <f>HLOOKUP(AA7,$D$38:$X$39,2,FALSE)</f>
        <v>#N/A</v>
      </c>
    </row>
    <row r="8" spans="1:52" x14ac:dyDescent="0.25">
      <c r="A8" s="8" t="s">
        <v>67</v>
      </c>
      <c r="B8" s="4">
        <f t="shared" si="0"/>
        <v>11.5</v>
      </c>
      <c r="C8" s="5">
        <f t="shared" si="1"/>
        <v>1</v>
      </c>
      <c r="D8" s="28" t="s">
        <v>106</v>
      </c>
      <c r="E8" s="4" t="s">
        <v>431</v>
      </c>
      <c r="F8" s="4" t="s">
        <v>432</v>
      </c>
      <c r="G8" s="37" t="s">
        <v>433</v>
      </c>
      <c r="H8" s="4" t="s">
        <v>443</v>
      </c>
      <c r="I8" s="4" t="s">
        <v>434</v>
      </c>
      <c r="J8" s="4" t="s">
        <v>185</v>
      </c>
      <c r="K8" s="4" t="s">
        <v>234</v>
      </c>
      <c r="L8" s="4" t="s">
        <v>444</v>
      </c>
      <c r="M8" s="4" t="s">
        <v>445</v>
      </c>
      <c r="N8" s="4" t="s">
        <v>436</v>
      </c>
      <c r="O8" s="4" t="s">
        <v>446</v>
      </c>
      <c r="P8" s="4" t="s">
        <v>438</v>
      </c>
      <c r="Q8" s="4" t="s">
        <v>439</v>
      </c>
      <c r="R8" s="4" t="s">
        <v>440</v>
      </c>
      <c r="S8" s="4" t="s">
        <v>447</v>
      </c>
      <c r="T8" s="4" t="s">
        <v>289</v>
      </c>
      <c r="U8" s="4" t="s">
        <v>448</v>
      </c>
      <c r="V8" s="4" t="s">
        <v>274</v>
      </c>
      <c r="W8" s="4" t="s">
        <v>449</v>
      </c>
      <c r="X8" s="4" t="s">
        <v>442</v>
      </c>
      <c r="Z8" s="39" t="s">
        <v>445</v>
      </c>
      <c r="AA8" s="4" t="s">
        <v>234</v>
      </c>
      <c r="AC8" s="3">
        <f t="shared" si="2"/>
        <v>1</v>
      </c>
      <c r="AD8" s="3">
        <f t="shared" si="3"/>
        <v>1</v>
      </c>
      <c r="AE8" s="3">
        <f t="shared" si="4"/>
        <v>1</v>
      </c>
      <c r="AF8" s="36">
        <v>0.5</v>
      </c>
      <c r="AG8" s="3">
        <f t="shared" si="5"/>
        <v>0</v>
      </c>
      <c r="AH8" s="3">
        <f t="shared" si="6"/>
        <v>0</v>
      </c>
      <c r="AI8" s="3">
        <f t="shared" si="7"/>
        <v>1</v>
      </c>
      <c r="AJ8" s="3">
        <f t="shared" si="8"/>
        <v>1</v>
      </c>
      <c r="AK8" s="3">
        <f t="shared" si="9"/>
        <v>1</v>
      </c>
      <c r="AL8" s="3">
        <f t="shared" si="10"/>
        <v>0</v>
      </c>
      <c r="AM8" s="3">
        <f t="shared" si="11"/>
        <v>1</v>
      </c>
      <c r="AN8" s="3">
        <f t="shared" si="12"/>
        <v>0</v>
      </c>
      <c r="AO8" s="3">
        <f t="shared" si="13"/>
        <v>0</v>
      </c>
      <c r="AP8" s="3">
        <f t="shared" si="14"/>
        <v>1</v>
      </c>
      <c r="AQ8" s="3">
        <f t="shared" si="15"/>
        <v>0</v>
      </c>
      <c r="AR8" s="3">
        <f t="shared" si="16"/>
        <v>0</v>
      </c>
      <c r="AS8" s="3">
        <f t="shared" si="17"/>
        <v>1</v>
      </c>
      <c r="AT8" s="3">
        <f t="shared" si="18"/>
        <v>0</v>
      </c>
      <c r="AU8" s="3">
        <f t="shared" si="19"/>
        <v>1</v>
      </c>
      <c r="AV8" s="3">
        <f t="shared" si="20"/>
        <v>1</v>
      </c>
      <c r="AW8" s="3">
        <f t="shared" si="21"/>
        <v>0</v>
      </c>
      <c r="AY8" s="3" t="e">
        <f t="shared" si="23"/>
        <v>#N/A</v>
      </c>
      <c r="AZ8" s="3">
        <f>HLOOKUP(AA8,$D$38:$X$39,2,FALSE)</f>
        <v>1</v>
      </c>
    </row>
    <row r="9" spans="1:52" x14ac:dyDescent="0.25">
      <c r="A9" s="8" t="s">
        <v>68</v>
      </c>
      <c r="B9" s="4">
        <f t="shared" si="0"/>
        <v>12.5</v>
      </c>
      <c r="C9" s="5">
        <f t="shared" si="1"/>
        <v>2</v>
      </c>
      <c r="D9" s="28" t="s">
        <v>106</v>
      </c>
      <c r="E9" s="4" t="s">
        <v>431</v>
      </c>
      <c r="F9" s="4" t="s">
        <v>432</v>
      </c>
      <c r="G9" s="37" t="s">
        <v>433</v>
      </c>
      <c r="H9" s="4" t="s">
        <v>443</v>
      </c>
      <c r="I9" s="4" t="s">
        <v>434</v>
      </c>
      <c r="J9" s="4" t="s">
        <v>435</v>
      </c>
      <c r="K9" s="4" t="s">
        <v>234</v>
      </c>
      <c r="L9" s="4" t="s">
        <v>444</v>
      </c>
      <c r="M9" s="4" t="s">
        <v>445</v>
      </c>
      <c r="N9" s="4" t="s">
        <v>436</v>
      </c>
      <c r="O9" s="4" t="s">
        <v>437</v>
      </c>
      <c r="P9" s="4" t="s">
        <v>438</v>
      </c>
      <c r="Q9" s="4" t="s">
        <v>439</v>
      </c>
      <c r="R9" s="4" t="s">
        <v>440</v>
      </c>
      <c r="S9" s="4" t="s">
        <v>447</v>
      </c>
      <c r="T9" s="4" t="s">
        <v>289</v>
      </c>
      <c r="U9" s="4" t="s">
        <v>441</v>
      </c>
      <c r="V9" s="4" t="s">
        <v>274</v>
      </c>
      <c r="W9" s="4" t="s">
        <v>449</v>
      </c>
      <c r="X9" s="4" t="s">
        <v>442</v>
      </c>
      <c r="Z9" s="4" t="s">
        <v>106</v>
      </c>
      <c r="AA9" s="4" t="s">
        <v>432</v>
      </c>
      <c r="AC9" s="3">
        <f t="shared" si="2"/>
        <v>1</v>
      </c>
      <c r="AD9" s="3">
        <f t="shared" si="3"/>
        <v>1</v>
      </c>
      <c r="AE9" s="3">
        <f t="shared" si="4"/>
        <v>1</v>
      </c>
      <c r="AF9" s="36">
        <v>0.5</v>
      </c>
      <c r="AG9" s="3">
        <f t="shared" si="5"/>
        <v>0</v>
      </c>
      <c r="AH9" s="3">
        <f t="shared" si="6"/>
        <v>0</v>
      </c>
      <c r="AI9" s="3">
        <f t="shared" si="7"/>
        <v>0</v>
      </c>
      <c r="AJ9" s="3">
        <f t="shared" si="8"/>
        <v>1</v>
      </c>
      <c r="AK9" s="3">
        <f t="shared" si="9"/>
        <v>1</v>
      </c>
      <c r="AL9" s="3">
        <f t="shared" si="10"/>
        <v>0</v>
      </c>
      <c r="AM9" s="3">
        <f t="shared" si="11"/>
        <v>1</v>
      </c>
      <c r="AN9" s="3">
        <f t="shared" si="12"/>
        <v>1</v>
      </c>
      <c r="AO9" s="3">
        <f t="shared" si="13"/>
        <v>0</v>
      </c>
      <c r="AP9" s="3">
        <f t="shared" si="14"/>
        <v>1</v>
      </c>
      <c r="AQ9" s="3">
        <f t="shared" si="15"/>
        <v>0</v>
      </c>
      <c r="AR9" s="3">
        <f t="shared" si="16"/>
        <v>0</v>
      </c>
      <c r="AS9" s="3">
        <f t="shared" si="17"/>
        <v>1</v>
      </c>
      <c r="AT9" s="3">
        <f t="shared" si="18"/>
        <v>1</v>
      </c>
      <c r="AU9" s="3">
        <f t="shared" si="19"/>
        <v>1</v>
      </c>
      <c r="AV9" s="3">
        <f t="shared" si="20"/>
        <v>1</v>
      </c>
      <c r="AW9" s="3">
        <f t="shared" si="21"/>
        <v>0</v>
      </c>
      <c r="AY9" s="3">
        <f t="shared" si="23"/>
        <v>1</v>
      </c>
      <c r="AZ9" s="3">
        <f>HLOOKUP(AA9,$D$38:$X$39,2,FALSE)</f>
        <v>1</v>
      </c>
    </row>
    <row r="10" spans="1:52" x14ac:dyDescent="0.25">
      <c r="A10" s="8" t="s">
        <v>69</v>
      </c>
      <c r="B10" s="4">
        <f t="shared" si="0"/>
        <v>13.5</v>
      </c>
      <c r="C10" s="5">
        <f t="shared" si="1"/>
        <v>2</v>
      </c>
      <c r="D10" s="28" t="s">
        <v>106</v>
      </c>
      <c r="E10" s="4" t="s">
        <v>431</v>
      </c>
      <c r="F10" s="4" t="s">
        <v>428</v>
      </c>
      <c r="G10" s="37" t="s">
        <v>433</v>
      </c>
      <c r="H10" s="4" t="s">
        <v>443</v>
      </c>
      <c r="I10" s="4" t="s">
        <v>450</v>
      </c>
      <c r="J10" s="4" t="s">
        <v>435</v>
      </c>
      <c r="K10" s="4" t="s">
        <v>234</v>
      </c>
      <c r="L10" s="4" t="s">
        <v>218</v>
      </c>
      <c r="M10" s="4" t="s">
        <v>354</v>
      </c>
      <c r="N10" s="4" t="s">
        <v>436</v>
      </c>
      <c r="O10" s="4" t="s">
        <v>437</v>
      </c>
      <c r="P10" s="4" t="s">
        <v>320</v>
      </c>
      <c r="Q10" s="4" t="s">
        <v>358</v>
      </c>
      <c r="R10" s="4" t="s">
        <v>440</v>
      </c>
      <c r="S10" s="4" t="s">
        <v>245</v>
      </c>
      <c r="T10" s="4" t="s">
        <v>289</v>
      </c>
      <c r="U10" s="4" t="s">
        <v>448</v>
      </c>
      <c r="V10" s="4" t="s">
        <v>274</v>
      </c>
      <c r="W10" s="4" t="s">
        <v>449</v>
      </c>
      <c r="X10" s="4" t="s">
        <v>321</v>
      </c>
      <c r="Z10" s="4" t="s">
        <v>437</v>
      </c>
      <c r="AA10" s="4" t="s">
        <v>289</v>
      </c>
      <c r="AC10" s="3">
        <f t="shared" si="2"/>
        <v>1</v>
      </c>
      <c r="AD10" s="3">
        <f t="shared" si="3"/>
        <v>1</v>
      </c>
      <c r="AE10" s="3">
        <f t="shared" si="4"/>
        <v>0</v>
      </c>
      <c r="AF10" s="36">
        <v>0.5</v>
      </c>
      <c r="AG10" s="3">
        <f t="shared" si="5"/>
        <v>0</v>
      </c>
      <c r="AH10" s="3">
        <f t="shared" si="6"/>
        <v>1</v>
      </c>
      <c r="AI10" s="3">
        <f t="shared" si="7"/>
        <v>0</v>
      </c>
      <c r="AJ10" s="3">
        <f t="shared" si="8"/>
        <v>1</v>
      </c>
      <c r="AK10" s="3">
        <f t="shared" si="9"/>
        <v>0</v>
      </c>
      <c r="AL10" s="3">
        <f t="shared" si="10"/>
        <v>1</v>
      </c>
      <c r="AM10" s="3">
        <f t="shared" si="11"/>
        <v>1</v>
      </c>
      <c r="AN10" s="3">
        <f t="shared" si="12"/>
        <v>1</v>
      </c>
      <c r="AO10" s="3">
        <f t="shared" si="13"/>
        <v>1</v>
      </c>
      <c r="AP10" s="3">
        <f t="shared" si="14"/>
        <v>0</v>
      </c>
      <c r="AQ10" s="3">
        <f t="shared" si="15"/>
        <v>0</v>
      </c>
      <c r="AR10" s="3">
        <f t="shared" si="16"/>
        <v>1</v>
      </c>
      <c r="AS10" s="3">
        <f t="shared" si="17"/>
        <v>1</v>
      </c>
      <c r="AT10" s="3">
        <f t="shared" si="18"/>
        <v>0</v>
      </c>
      <c r="AU10" s="3">
        <f t="shared" si="19"/>
        <v>1</v>
      </c>
      <c r="AV10" s="3">
        <f t="shared" si="20"/>
        <v>1</v>
      </c>
      <c r="AW10" s="3">
        <f t="shared" si="21"/>
        <v>1</v>
      </c>
      <c r="AY10" s="3">
        <f t="shared" si="23"/>
        <v>1</v>
      </c>
      <c r="AZ10" s="3">
        <f>HLOOKUP(AA10,$D$38:$X$39,2,FALSE)</f>
        <v>1</v>
      </c>
    </row>
    <row r="11" spans="1:52" x14ac:dyDescent="0.25">
      <c r="A11" s="8" t="s">
        <v>70</v>
      </c>
      <c r="B11" s="4">
        <f t="shared" si="0"/>
        <v>9.5</v>
      </c>
      <c r="C11" s="45">
        <v>1.5</v>
      </c>
      <c r="D11" s="28" t="s">
        <v>106</v>
      </c>
      <c r="E11" s="4" t="s">
        <v>431</v>
      </c>
      <c r="F11" s="4" t="s">
        <v>428</v>
      </c>
      <c r="G11" s="37" t="s">
        <v>433</v>
      </c>
      <c r="H11" s="4" t="s">
        <v>443</v>
      </c>
      <c r="I11" s="4" t="s">
        <v>434</v>
      </c>
      <c r="J11" s="4" t="s">
        <v>435</v>
      </c>
      <c r="K11" s="4" t="s">
        <v>234</v>
      </c>
      <c r="L11" s="4" t="s">
        <v>444</v>
      </c>
      <c r="M11" s="4" t="s">
        <v>445</v>
      </c>
      <c r="N11" s="4" t="s">
        <v>436</v>
      </c>
      <c r="O11" s="4" t="s">
        <v>446</v>
      </c>
      <c r="P11" s="4" t="s">
        <v>438</v>
      </c>
      <c r="Q11" s="4" t="s">
        <v>439</v>
      </c>
      <c r="R11" s="4" t="s">
        <v>440</v>
      </c>
      <c r="S11" s="4" t="s">
        <v>447</v>
      </c>
      <c r="T11" s="4" t="s">
        <v>300</v>
      </c>
      <c r="U11" s="4" t="s">
        <v>441</v>
      </c>
      <c r="V11" s="4" t="s">
        <v>274</v>
      </c>
      <c r="W11" s="4" t="s">
        <v>449</v>
      </c>
      <c r="X11" s="4" t="s">
        <v>442</v>
      </c>
      <c r="Z11" s="4" t="s">
        <v>431</v>
      </c>
      <c r="AA11" s="37" t="s">
        <v>433</v>
      </c>
      <c r="AC11" s="3">
        <f t="shared" si="2"/>
        <v>1</v>
      </c>
      <c r="AD11" s="3">
        <f t="shared" si="3"/>
        <v>1</v>
      </c>
      <c r="AE11" s="3">
        <f t="shared" si="4"/>
        <v>0</v>
      </c>
      <c r="AF11" s="36">
        <v>0.5</v>
      </c>
      <c r="AG11" s="3">
        <f t="shared" si="5"/>
        <v>0</v>
      </c>
      <c r="AH11" s="3">
        <f t="shared" si="6"/>
        <v>0</v>
      </c>
      <c r="AI11" s="3">
        <f t="shared" si="7"/>
        <v>0</v>
      </c>
      <c r="AJ11" s="3">
        <f t="shared" si="8"/>
        <v>1</v>
      </c>
      <c r="AK11" s="3">
        <f t="shared" si="9"/>
        <v>1</v>
      </c>
      <c r="AL11" s="3">
        <f t="shared" si="10"/>
        <v>0</v>
      </c>
      <c r="AM11" s="3">
        <f t="shared" si="11"/>
        <v>1</v>
      </c>
      <c r="AN11" s="3">
        <f t="shared" si="12"/>
        <v>0</v>
      </c>
      <c r="AO11" s="3">
        <f t="shared" si="13"/>
        <v>0</v>
      </c>
      <c r="AP11" s="3">
        <f t="shared" si="14"/>
        <v>1</v>
      </c>
      <c r="AQ11" s="3">
        <f t="shared" si="15"/>
        <v>0</v>
      </c>
      <c r="AR11" s="3">
        <f t="shared" si="16"/>
        <v>0</v>
      </c>
      <c r="AS11" s="3">
        <f t="shared" si="17"/>
        <v>0</v>
      </c>
      <c r="AT11" s="3">
        <f t="shared" si="18"/>
        <v>1</v>
      </c>
      <c r="AU11" s="3">
        <f t="shared" si="19"/>
        <v>1</v>
      </c>
      <c r="AV11" s="3">
        <f t="shared" si="20"/>
        <v>1</v>
      </c>
      <c r="AW11" s="3">
        <f t="shared" si="21"/>
        <v>0</v>
      </c>
      <c r="AY11" s="3">
        <f t="shared" si="23"/>
        <v>1</v>
      </c>
      <c r="AZ11" s="36">
        <v>0.5</v>
      </c>
    </row>
    <row r="12" spans="1:52" x14ac:dyDescent="0.25">
      <c r="A12" s="8" t="s">
        <v>71</v>
      </c>
      <c r="B12" s="4">
        <f t="shared" si="0"/>
        <v>13.5</v>
      </c>
      <c r="C12" s="5">
        <f t="shared" si="1"/>
        <v>2</v>
      </c>
      <c r="D12" s="28" t="s">
        <v>106</v>
      </c>
      <c r="E12" s="4" t="s">
        <v>431</v>
      </c>
      <c r="F12" s="4" t="s">
        <v>432</v>
      </c>
      <c r="G12" s="37" t="s">
        <v>252</v>
      </c>
      <c r="H12" s="4" t="s">
        <v>443</v>
      </c>
      <c r="I12" s="4" t="s">
        <v>434</v>
      </c>
      <c r="J12" s="4" t="s">
        <v>185</v>
      </c>
      <c r="K12" s="4" t="s">
        <v>401</v>
      </c>
      <c r="L12" s="4" t="s">
        <v>444</v>
      </c>
      <c r="M12" s="4" t="s">
        <v>354</v>
      </c>
      <c r="N12" s="4" t="s">
        <v>436</v>
      </c>
      <c r="O12" s="4" t="s">
        <v>437</v>
      </c>
      <c r="P12" s="4" t="s">
        <v>438</v>
      </c>
      <c r="Q12" s="4" t="s">
        <v>439</v>
      </c>
      <c r="R12" s="4" t="s">
        <v>451</v>
      </c>
      <c r="S12" s="4" t="s">
        <v>245</v>
      </c>
      <c r="T12" s="4" t="s">
        <v>289</v>
      </c>
      <c r="U12" s="4" t="s">
        <v>448</v>
      </c>
      <c r="V12" s="4" t="s">
        <v>370</v>
      </c>
      <c r="W12" s="4" t="s">
        <v>449</v>
      </c>
      <c r="X12" s="4" t="s">
        <v>442</v>
      </c>
      <c r="Z12" s="4" t="s">
        <v>437</v>
      </c>
      <c r="AA12" s="4" t="s">
        <v>451</v>
      </c>
      <c r="AC12" s="3">
        <f t="shared" si="2"/>
        <v>1</v>
      </c>
      <c r="AD12" s="3">
        <f t="shared" si="3"/>
        <v>1</v>
      </c>
      <c r="AE12" s="3">
        <f t="shared" si="4"/>
        <v>1</v>
      </c>
      <c r="AF12" s="36">
        <v>0.5</v>
      </c>
      <c r="AG12" s="3">
        <f t="shared" si="5"/>
        <v>0</v>
      </c>
      <c r="AH12" s="3">
        <f t="shared" si="6"/>
        <v>0</v>
      </c>
      <c r="AI12" s="3">
        <f t="shared" si="7"/>
        <v>1</v>
      </c>
      <c r="AJ12" s="3">
        <f t="shared" si="8"/>
        <v>0</v>
      </c>
      <c r="AK12" s="3">
        <f t="shared" si="9"/>
        <v>1</v>
      </c>
      <c r="AL12" s="3">
        <f t="shared" si="10"/>
        <v>1</v>
      </c>
      <c r="AM12" s="3">
        <f t="shared" si="11"/>
        <v>1</v>
      </c>
      <c r="AN12" s="3">
        <f t="shared" si="12"/>
        <v>1</v>
      </c>
      <c r="AO12" s="3">
        <f t="shared" si="13"/>
        <v>0</v>
      </c>
      <c r="AP12" s="3">
        <f t="shared" si="14"/>
        <v>1</v>
      </c>
      <c r="AQ12" s="3">
        <f t="shared" si="15"/>
        <v>1</v>
      </c>
      <c r="AR12" s="3">
        <f t="shared" si="16"/>
        <v>1</v>
      </c>
      <c r="AS12" s="3">
        <f t="shared" si="17"/>
        <v>1</v>
      </c>
      <c r="AT12" s="3">
        <f t="shared" si="18"/>
        <v>0</v>
      </c>
      <c r="AU12" s="3">
        <f t="shared" si="19"/>
        <v>0</v>
      </c>
      <c r="AV12" s="3">
        <f t="shared" si="20"/>
        <v>1</v>
      </c>
      <c r="AW12" s="3">
        <f t="shared" si="21"/>
        <v>0</v>
      </c>
      <c r="AY12" s="3">
        <f t="shared" si="23"/>
        <v>1</v>
      </c>
      <c r="AZ12" s="3">
        <f>HLOOKUP(AA12,$D$38:$X$39,2,FALSE)</f>
        <v>1</v>
      </c>
    </row>
    <row r="13" spans="1:52" x14ac:dyDescent="0.25">
      <c r="A13" s="8" t="s">
        <v>72</v>
      </c>
      <c r="B13" s="4">
        <f t="shared" si="0"/>
        <v>9.5</v>
      </c>
      <c r="C13" s="5">
        <f t="shared" si="1"/>
        <v>0</v>
      </c>
      <c r="D13" s="28" t="s">
        <v>106</v>
      </c>
      <c r="E13" s="4" t="s">
        <v>431</v>
      </c>
      <c r="F13" s="4" t="s">
        <v>432</v>
      </c>
      <c r="G13" s="37" t="s">
        <v>433</v>
      </c>
      <c r="H13" s="4" t="s">
        <v>443</v>
      </c>
      <c r="I13" s="4" t="s">
        <v>434</v>
      </c>
      <c r="J13" s="4" t="s">
        <v>435</v>
      </c>
      <c r="K13" s="4" t="s">
        <v>234</v>
      </c>
      <c r="L13" s="4" t="s">
        <v>444</v>
      </c>
      <c r="M13" s="4" t="s">
        <v>445</v>
      </c>
      <c r="N13" s="4" t="s">
        <v>436</v>
      </c>
      <c r="O13" s="4" t="s">
        <v>446</v>
      </c>
      <c r="P13" s="4" t="s">
        <v>438</v>
      </c>
      <c r="Q13" s="4" t="s">
        <v>439</v>
      </c>
      <c r="R13" s="4" t="s">
        <v>440</v>
      </c>
      <c r="S13" s="4" t="s">
        <v>447</v>
      </c>
      <c r="T13" s="4" t="s">
        <v>300</v>
      </c>
      <c r="U13" s="4" t="s">
        <v>448</v>
      </c>
      <c r="V13" s="4" t="s">
        <v>274</v>
      </c>
      <c r="W13" s="4" t="s">
        <v>449</v>
      </c>
      <c r="X13" s="4" t="s">
        <v>442</v>
      </c>
      <c r="Z13" s="39" t="s">
        <v>447</v>
      </c>
      <c r="AA13" s="39" t="s">
        <v>446</v>
      </c>
      <c r="AC13" s="3">
        <f t="shared" si="2"/>
        <v>1</v>
      </c>
      <c r="AD13" s="3">
        <f t="shared" si="3"/>
        <v>1</v>
      </c>
      <c r="AE13" s="3">
        <f t="shared" si="4"/>
        <v>1</v>
      </c>
      <c r="AF13" s="36">
        <v>0.5</v>
      </c>
      <c r="AG13" s="3">
        <f t="shared" si="5"/>
        <v>0</v>
      </c>
      <c r="AH13" s="3">
        <f t="shared" si="6"/>
        <v>0</v>
      </c>
      <c r="AI13" s="3">
        <f t="shared" si="7"/>
        <v>0</v>
      </c>
      <c r="AJ13" s="3">
        <f t="shared" si="8"/>
        <v>1</v>
      </c>
      <c r="AK13" s="3">
        <f t="shared" si="9"/>
        <v>1</v>
      </c>
      <c r="AL13" s="3">
        <f t="shared" si="10"/>
        <v>0</v>
      </c>
      <c r="AM13" s="3">
        <f t="shared" si="11"/>
        <v>1</v>
      </c>
      <c r="AN13" s="3">
        <f t="shared" si="12"/>
        <v>0</v>
      </c>
      <c r="AO13" s="3">
        <f t="shared" si="13"/>
        <v>0</v>
      </c>
      <c r="AP13" s="3">
        <f t="shared" si="14"/>
        <v>1</v>
      </c>
      <c r="AQ13" s="3">
        <f t="shared" si="15"/>
        <v>0</v>
      </c>
      <c r="AR13" s="3">
        <f t="shared" si="16"/>
        <v>0</v>
      </c>
      <c r="AS13" s="3">
        <f t="shared" si="17"/>
        <v>0</v>
      </c>
      <c r="AT13" s="3">
        <f t="shared" si="18"/>
        <v>0</v>
      </c>
      <c r="AU13" s="3">
        <f t="shared" si="19"/>
        <v>1</v>
      </c>
      <c r="AV13" s="3">
        <f t="shared" si="20"/>
        <v>1</v>
      </c>
      <c r="AW13" s="3">
        <f t="shared" si="21"/>
        <v>0</v>
      </c>
      <c r="AY13" s="3" t="e">
        <f t="shared" si="23"/>
        <v>#N/A</v>
      </c>
      <c r="AZ13" s="3" t="e">
        <f>HLOOKUP(AA13,$D$38:$X$39,2,FALSE)</f>
        <v>#N/A</v>
      </c>
    </row>
    <row r="14" spans="1:52" x14ac:dyDescent="0.25">
      <c r="A14" s="8" t="s">
        <v>73</v>
      </c>
      <c r="B14" s="4">
        <f t="shared" si="0"/>
        <v>9.5</v>
      </c>
      <c r="C14" s="5">
        <f t="shared" si="1"/>
        <v>1</v>
      </c>
      <c r="D14" s="28" t="s">
        <v>412</v>
      </c>
      <c r="E14" s="4" t="s">
        <v>276</v>
      </c>
      <c r="F14" s="4" t="s">
        <v>428</v>
      </c>
      <c r="G14" s="37" t="s">
        <v>433</v>
      </c>
      <c r="H14" s="4" t="s">
        <v>443</v>
      </c>
      <c r="I14" s="4" t="s">
        <v>450</v>
      </c>
      <c r="J14" s="4" t="s">
        <v>185</v>
      </c>
      <c r="K14" s="4" t="s">
        <v>234</v>
      </c>
      <c r="L14" s="4" t="s">
        <v>218</v>
      </c>
      <c r="M14" s="4" t="s">
        <v>445</v>
      </c>
      <c r="N14" s="4" t="s">
        <v>436</v>
      </c>
      <c r="O14" s="4" t="s">
        <v>446</v>
      </c>
      <c r="P14" s="4" t="s">
        <v>438</v>
      </c>
      <c r="Q14" s="4" t="s">
        <v>439</v>
      </c>
      <c r="R14" s="4" t="s">
        <v>451</v>
      </c>
      <c r="S14" s="4" t="s">
        <v>447</v>
      </c>
      <c r="T14" s="4" t="s">
        <v>289</v>
      </c>
      <c r="U14" s="4" t="s">
        <v>448</v>
      </c>
      <c r="V14" s="4" t="s">
        <v>274</v>
      </c>
      <c r="W14" s="4" t="s">
        <v>174</v>
      </c>
      <c r="X14" s="4" t="s">
        <v>321</v>
      </c>
      <c r="Z14" s="39" t="s">
        <v>445</v>
      </c>
      <c r="AA14" s="4" t="s">
        <v>450</v>
      </c>
      <c r="AC14" s="3">
        <f t="shared" si="2"/>
        <v>0</v>
      </c>
      <c r="AD14" s="3">
        <f t="shared" si="3"/>
        <v>0</v>
      </c>
      <c r="AE14" s="3">
        <f t="shared" si="4"/>
        <v>0</v>
      </c>
      <c r="AF14" s="36">
        <v>0.5</v>
      </c>
      <c r="AG14" s="3">
        <f t="shared" si="5"/>
        <v>0</v>
      </c>
      <c r="AH14" s="3">
        <f t="shared" si="6"/>
        <v>1</v>
      </c>
      <c r="AI14" s="3">
        <f t="shared" si="7"/>
        <v>1</v>
      </c>
      <c r="AJ14" s="3">
        <f t="shared" si="8"/>
        <v>1</v>
      </c>
      <c r="AK14" s="3">
        <f t="shared" si="9"/>
        <v>0</v>
      </c>
      <c r="AL14" s="3">
        <f t="shared" si="10"/>
        <v>0</v>
      </c>
      <c r="AM14" s="3">
        <f t="shared" si="11"/>
        <v>1</v>
      </c>
      <c r="AN14" s="3">
        <f t="shared" si="12"/>
        <v>0</v>
      </c>
      <c r="AO14" s="3">
        <f t="shared" si="13"/>
        <v>0</v>
      </c>
      <c r="AP14" s="3">
        <f t="shared" si="14"/>
        <v>1</v>
      </c>
      <c r="AQ14" s="3">
        <f t="shared" si="15"/>
        <v>1</v>
      </c>
      <c r="AR14" s="3">
        <f t="shared" si="16"/>
        <v>0</v>
      </c>
      <c r="AS14" s="3">
        <f t="shared" si="17"/>
        <v>1</v>
      </c>
      <c r="AT14" s="3">
        <f t="shared" si="18"/>
        <v>0</v>
      </c>
      <c r="AU14" s="3">
        <f t="shared" si="19"/>
        <v>1</v>
      </c>
      <c r="AV14" s="3">
        <f t="shared" si="20"/>
        <v>0</v>
      </c>
      <c r="AW14" s="3">
        <f t="shared" si="21"/>
        <v>1</v>
      </c>
      <c r="AY14" s="3" t="e">
        <f t="shared" si="23"/>
        <v>#N/A</v>
      </c>
      <c r="AZ14" s="3">
        <f>HLOOKUP(AA14,$D$38:$X$39,2,FALSE)</f>
        <v>1</v>
      </c>
    </row>
    <row r="15" spans="1:52" x14ac:dyDescent="0.25">
      <c r="A15" s="8" t="s">
        <v>74</v>
      </c>
      <c r="B15" s="4">
        <f t="shared" si="0"/>
        <v>13.5</v>
      </c>
      <c r="C15" s="5">
        <f t="shared" si="1"/>
        <v>2</v>
      </c>
      <c r="D15" s="28" t="s">
        <v>129</v>
      </c>
      <c r="E15" s="4" t="s">
        <v>431</v>
      </c>
      <c r="F15" s="4" t="s">
        <v>428</v>
      </c>
      <c r="G15" s="37" t="s">
        <v>433</v>
      </c>
      <c r="H15" s="4" t="s">
        <v>443</v>
      </c>
      <c r="I15" s="4" t="s">
        <v>450</v>
      </c>
      <c r="J15" s="4" t="s">
        <v>185</v>
      </c>
      <c r="K15" s="4" t="s">
        <v>234</v>
      </c>
      <c r="L15" s="4" t="s">
        <v>444</v>
      </c>
      <c r="M15" s="4" t="s">
        <v>354</v>
      </c>
      <c r="N15" s="4" t="s">
        <v>436</v>
      </c>
      <c r="O15" s="4" t="s">
        <v>446</v>
      </c>
      <c r="P15" s="4" t="s">
        <v>438</v>
      </c>
      <c r="Q15" s="4" t="s">
        <v>439</v>
      </c>
      <c r="R15" s="4" t="s">
        <v>440</v>
      </c>
      <c r="S15" s="4" t="s">
        <v>245</v>
      </c>
      <c r="T15" s="4" t="s">
        <v>289</v>
      </c>
      <c r="U15" s="4" t="s">
        <v>441</v>
      </c>
      <c r="V15" s="4" t="s">
        <v>274</v>
      </c>
      <c r="W15" s="4" t="s">
        <v>449</v>
      </c>
      <c r="X15" s="4" t="s">
        <v>442</v>
      </c>
      <c r="Z15" s="4" t="s">
        <v>431</v>
      </c>
      <c r="AA15" s="4" t="s">
        <v>436</v>
      </c>
      <c r="AC15" s="3">
        <f t="shared" si="2"/>
        <v>0</v>
      </c>
      <c r="AD15" s="3">
        <f t="shared" si="3"/>
        <v>1</v>
      </c>
      <c r="AE15" s="3">
        <f t="shared" si="4"/>
        <v>0</v>
      </c>
      <c r="AF15" s="36">
        <v>0.5</v>
      </c>
      <c r="AG15" s="3">
        <f t="shared" si="5"/>
        <v>0</v>
      </c>
      <c r="AH15" s="3">
        <f t="shared" si="6"/>
        <v>1</v>
      </c>
      <c r="AI15" s="3">
        <f t="shared" si="7"/>
        <v>1</v>
      </c>
      <c r="AJ15" s="3">
        <f t="shared" si="8"/>
        <v>1</v>
      </c>
      <c r="AK15" s="3">
        <f t="shared" si="9"/>
        <v>1</v>
      </c>
      <c r="AL15" s="3">
        <f t="shared" si="10"/>
        <v>1</v>
      </c>
      <c r="AM15" s="3">
        <f t="shared" si="11"/>
        <v>1</v>
      </c>
      <c r="AN15" s="3">
        <f t="shared" si="12"/>
        <v>0</v>
      </c>
      <c r="AO15" s="3">
        <f t="shared" si="13"/>
        <v>0</v>
      </c>
      <c r="AP15" s="3">
        <f t="shared" si="14"/>
        <v>1</v>
      </c>
      <c r="AQ15" s="3">
        <f t="shared" si="15"/>
        <v>0</v>
      </c>
      <c r="AR15" s="3">
        <f t="shared" si="16"/>
        <v>1</v>
      </c>
      <c r="AS15" s="3">
        <f t="shared" si="17"/>
        <v>1</v>
      </c>
      <c r="AT15" s="3">
        <f t="shared" si="18"/>
        <v>1</v>
      </c>
      <c r="AU15" s="3">
        <f t="shared" si="19"/>
        <v>1</v>
      </c>
      <c r="AV15" s="3">
        <f t="shared" si="20"/>
        <v>1</v>
      </c>
      <c r="AW15" s="3">
        <f t="shared" si="21"/>
        <v>0</v>
      </c>
      <c r="AY15" s="3">
        <f t="shared" si="23"/>
        <v>1</v>
      </c>
      <c r="AZ15" s="3">
        <f>HLOOKUP(AA15,$D$38:$X$39,2,FALSE)</f>
        <v>1</v>
      </c>
    </row>
    <row r="16" spans="1:52" x14ac:dyDescent="0.25">
      <c r="A16" s="8" t="s">
        <v>75</v>
      </c>
      <c r="B16" s="4">
        <f t="shared" si="0"/>
        <v>11.5</v>
      </c>
      <c r="C16" s="45">
        <v>1.5</v>
      </c>
      <c r="D16" s="28" t="s">
        <v>106</v>
      </c>
      <c r="E16" s="4" t="s">
        <v>431</v>
      </c>
      <c r="F16" s="4" t="s">
        <v>432</v>
      </c>
      <c r="G16" s="37" t="s">
        <v>433</v>
      </c>
      <c r="H16" s="4" t="s">
        <v>443</v>
      </c>
      <c r="I16" s="4" t="s">
        <v>434</v>
      </c>
      <c r="J16" s="4" t="s">
        <v>435</v>
      </c>
      <c r="K16" s="4" t="s">
        <v>234</v>
      </c>
      <c r="L16" s="4" t="s">
        <v>444</v>
      </c>
      <c r="M16" s="4" t="s">
        <v>354</v>
      </c>
      <c r="N16" s="4" t="s">
        <v>436</v>
      </c>
      <c r="O16" s="4" t="s">
        <v>446</v>
      </c>
      <c r="P16" s="4" t="s">
        <v>438</v>
      </c>
      <c r="Q16" s="4" t="s">
        <v>439</v>
      </c>
      <c r="R16" s="4" t="s">
        <v>440</v>
      </c>
      <c r="S16" s="4" t="s">
        <v>245</v>
      </c>
      <c r="T16" s="4" t="s">
        <v>300</v>
      </c>
      <c r="U16" s="4" t="s">
        <v>448</v>
      </c>
      <c r="V16" s="4" t="s">
        <v>274</v>
      </c>
      <c r="W16" s="4" t="s">
        <v>449</v>
      </c>
      <c r="X16" s="4" t="s">
        <v>442</v>
      </c>
      <c r="Z16" s="4" t="s">
        <v>439</v>
      </c>
      <c r="AA16" s="37" t="s">
        <v>433</v>
      </c>
      <c r="AC16" s="3">
        <f t="shared" si="2"/>
        <v>1</v>
      </c>
      <c r="AD16" s="3">
        <f t="shared" si="3"/>
        <v>1</v>
      </c>
      <c r="AE16" s="3">
        <f t="shared" si="4"/>
        <v>1</v>
      </c>
      <c r="AF16" s="36">
        <v>0.5</v>
      </c>
      <c r="AG16" s="3">
        <f t="shared" si="5"/>
        <v>0</v>
      </c>
      <c r="AH16" s="3">
        <f t="shared" si="6"/>
        <v>0</v>
      </c>
      <c r="AI16" s="3">
        <f t="shared" si="7"/>
        <v>0</v>
      </c>
      <c r="AJ16" s="3">
        <f t="shared" si="8"/>
        <v>1</v>
      </c>
      <c r="AK16" s="3">
        <f t="shared" si="9"/>
        <v>1</v>
      </c>
      <c r="AL16" s="3">
        <f t="shared" si="10"/>
        <v>1</v>
      </c>
      <c r="AM16" s="3">
        <f t="shared" si="11"/>
        <v>1</v>
      </c>
      <c r="AN16" s="3">
        <f t="shared" si="12"/>
        <v>0</v>
      </c>
      <c r="AO16" s="3">
        <f t="shared" si="13"/>
        <v>0</v>
      </c>
      <c r="AP16" s="3">
        <f t="shared" si="14"/>
        <v>1</v>
      </c>
      <c r="AQ16" s="3">
        <f t="shared" si="15"/>
        <v>0</v>
      </c>
      <c r="AR16" s="3">
        <f t="shared" si="16"/>
        <v>1</v>
      </c>
      <c r="AS16" s="3">
        <f t="shared" si="17"/>
        <v>0</v>
      </c>
      <c r="AT16" s="3">
        <f t="shared" si="18"/>
        <v>0</v>
      </c>
      <c r="AU16" s="3">
        <f t="shared" si="19"/>
        <v>1</v>
      </c>
      <c r="AV16" s="3">
        <f t="shared" si="20"/>
        <v>1</v>
      </c>
      <c r="AW16" s="3">
        <f t="shared" si="21"/>
        <v>0</v>
      </c>
      <c r="AY16" s="3">
        <f t="shared" si="23"/>
        <v>1</v>
      </c>
      <c r="AZ16" s="36">
        <v>0.5</v>
      </c>
    </row>
    <row r="17" spans="1:52" x14ac:dyDescent="0.25">
      <c r="A17" s="8" t="s">
        <v>76</v>
      </c>
      <c r="B17" s="4">
        <f t="shared" si="0"/>
        <v>10.5</v>
      </c>
      <c r="C17" s="5">
        <f t="shared" si="1"/>
        <v>2</v>
      </c>
      <c r="D17" s="28" t="s">
        <v>106</v>
      </c>
      <c r="E17" s="4" t="s">
        <v>431</v>
      </c>
      <c r="F17" s="4" t="s">
        <v>432</v>
      </c>
      <c r="G17" s="37" t="s">
        <v>433</v>
      </c>
      <c r="H17" s="4" t="s">
        <v>443</v>
      </c>
      <c r="I17" s="4" t="s">
        <v>434</v>
      </c>
      <c r="J17" s="4" t="s">
        <v>435</v>
      </c>
      <c r="K17" s="4" t="s">
        <v>234</v>
      </c>
      <c r="L17" s="4" t="s">
        <v>444</v>
      </c>
      <c r="M17" s="4" t="s">
        <v>445</v>
      </c>
      <c r="N17" s="4" t="s">
        <v>436</v>
      </c>
      <c r="O17" s="4" t="s">
        <v>446</v>
      </c>
      <c r="P17" s="4" t="s">
        <v>438</v>
      </c>
      <c r="Q17" s="4" t="s">
        <v>439</v>
      </c>
      <c r="R17" s="4" t="s">
        <v>440</v>
      </c>
      <c r="S17" s="4" t="s">
        <v>447</v>
      </c>
      <c r="T17" s="4" t="s">
        <v>300</v>
      </c>
      <c r="U17" s="4" t="s">
        <v>441</v>
      </c>
      <c r="V17" s="4" t="s">
        <v>274</v>
      </c>
      <c r="W17" s="4" t="s">
        <v>449</v>
      </c>
      <c r="X17" s="4" t="s">
        <v>442</v>
      </c>
      <c r="Z17" s="4" t="s">
        <v>432</v>
      </c>
      <c r="AA17" s="4" t="s">
        <v>106</v>
      </c>
      <c r="AC17" s="3">
        <f t="shared" si="2"/>
        <v>1</v>
      </c>
      <c r="AD17" s="3">
        <f t="shared" si="3"/>
        <v>1</v>
      </c>
      <c r="AE17" s="3">
        <f t="shared" si="4"/>
        <v>1</v>
      </c>
      <c r="AF17" s="36">
        <v>0.5</v>
      </c>
      <c r="AG17" s="3">
        <f t="shared" si="5"/>
        <v>0</v>
      </c>
      <c r="AH17" s="3">
        <f t="shared" si="6"/>
        <v>0</v>
      </c>
      <c r="AI17" s="3">
        <f t="shared" si="7"/>
        <v>0</v>
      </c>
      <c r="AJ17" s="3">
        <f t="shared" si="8"/>
        <v>1</v>
      </c>
      <c r="AK17" s="3">
        <f t="shared" si="9"/>
        <v>1</v>
      </c>
      <c r="AL17" s="3">
        <f t="shared" si="10"/>
        <v>0</v>
      </c>
      <c r="AM17" s="3">
        <f t="shared" si="11"/>
        <v>1</v>
      </c>
      <c r="AN17" s="3">
        <f t="shared" si="12"/>
        <v>0</v>
      </c>
      <c r="AO17" s="3">
        <f t="shared" si="13"/>
        <v>0</v>
      </c>
      <c r="AP17" s="3">
        <f t="shared" si="14"/>
        <v>1</v>
      </c>
      <c r="AQ17" s="3">
        <f t="shared" si="15"/>
        <v>0</v>
      </c>
      <c r="AR17" s="3">
        <f t="shared" si="16"/>
        <v>0</v>
      </c>
      <c r="AS17" s="3">
        <f t="shared" si="17"/>
        <v>0</v>
      </c>
      <c r="AT17" s="3">
        <f t="shared" si="18"/>
        <v>1</v>
      </c>
      <c r="AU17" s="3">
        <f t="shared" si="19"/>
        <v>1</v>
      </c>
      <c r="AV17" s="3">
        <f t="shared" si="20"/>
        <v>1</v>
      </c>
      <c r="AW17" s="3">
        <f t="shared" si="21"/>
        <v>0</v>
      </c>
      <c r="AY17" s="3">
        <f t="shared" si="23"/>
        <v>1</v>
      </c>
      <c r="AZ17" s="3">
        <f>HLOOKUP(AA17,$D$38:$X$39,2,FALSE)</f>
        <v>1</v>
      </c>
    </row>
    <row r="18" spans="1:52" x14ac:dyDescent="0.25">
      <c r="A18" s="8" t="s">
        <v>77</v>
      </c>
      <c r="B18" s="4">
        <f t="shared" si="0"/>
        <v>12.5</v>
      </c>
      <c r="C18" s="5">
        <f t="shared" si="1"/>
        <v>2</v>
      </c>
      <c r="D18" s="28" t="s">
        <v>412</v>
      </c>
      <c r="E18" s="4" t="s">
        <v>276</v>
      </c>
      <c r="F18" s="4" t="s">
        <v>428</v>
      </c>
      <c r="G18" s="37" t="s">
        <v>252</v>
      </c>
      <c r="H18" s="4" t="s">
        <v>290</v>
      </c>
      <c r="I18" s="4" t="s">
        <v>450</v>
      </c>
      <c r="J18" s="4" t="s">
        <v>185</v>
      </c>
      <c r="K18" s="4" t="s">
        <v>401</v>
      </c>
      <c r="L18" s="4" t="s">
        <v>218</v>
      </c>
      <c r="M18" s="4" t="s">
        <v>354</v>
      </c>
      <c r="N18" s="4" t="s">
        <v>436</v>
      </c>
      <c r="O18" s="4" t="s">
        <v>446</v>
      </c>
      <c r="P18" s="4" t="s">
        <v>320</v>
      </c>
      <c r="Q18" s="4" t="s">
        <v>439</v>
      </c>
      <c r="R18" s="4" t="s">
        <v>451</v>
      </c>
      <c r="S18" s="4" t="s">
        <v>245</v>
      </c>
      <c r="T18" s="4" t="s">
        <v>289</v>
      </c>
      <c r="U18" s="4" t="s">
        <v>441</v>
      </c>
      <c r="V18" s="4" t="s">
        <v>370</v>
      </c>
      <c r="W18" s="4" t="s">
        <v>174</v>
      </c>
      <c r="X18" s="4" t="s">
        <v>321</v>
      </c>
      <c r="Z18" s="4" t="s">
        <v>354</v>
      </c>
      <c r="AA18" s="4" t="s">
        <v>439</v>
      </c>
      <c r="AC18" s="3">
        <f t="shared" si="2"/>
        <v>0</v>
      </c>
      <c r="AD18" s="3">
        <f t="shared" si="3"/>
        <v>0</v>
      </c>
      <c r="AE18" s="3">
        <f t="shared" si="4"/>
        <v>0</v>
      </c>
      <c r="AF18" s="36">
        <v>0.5</v>
      </c>
      <c r="AG18" s="3">
        <f t="shared" si="5"/>
        <v>1</v>
      </c>
      <c r="AH18" s="3">
        <f t="shared" si="6"/>
        <v>1</v>
      </c>
      <c r="AI18" s="3">
        <f t="shared" si="7"/>
        <v>1</v>
      </c>
      <c r="AJ18" s="3">
        <f t="shared" si="8"/>
        <v>0</v>
      </c>
      <c r="AK18" s="3">
        <f t="shared" si="9"/>
        <v>0</v>
      </c>
      <c r="AL18" s="3">
        <f t="shared" si="10"/>
        <v>1</v>
      </c>
      <c r="AM18" s="3">
        <f t="shared" si="11"/>
        <v>1</v>
      </c>
      <c r="AN18" s="3">
        <f t="shared" si="12"/>
        <v>0</v>
      </c>
      <c r="AO18" s="3">
        <f t="shared" si="13"/>
        <v>1</v>
      </c>
      <c r="AP18" s="3">
        <f t="shared" si="14"/>
        <v>1</v>
      </c>
      <c r="AQ18" s="3">
        <f t="shared" si="15"/>
        <v>1</v>
      </c>
      <c r="AR18" s="3">
        <f t="shared" si="16"/>
        <v>1</v>
      </c>
      <c r="AS18" s="3">
        <f t="shared" si="17"/>
        <v>1</v>
      </c>
      <c r="AT18" s="3">
        <f t="shared" si="18"/>
        <v>1</v>
      </c>
      <c r="AU18" s="3">
        <f t="shared" si="19"/>
        <v>0</v>
      </c>
      <c r="AV18" s="3">
        <f t="shared" si="20"/>
        <v>0</v>
      </c>
      <c r="AW18" s="3">
        <f t="shared" si="21"/>
        <v>1</v>
      </c>
      <c r="AY18" s="3">
        <f t="shared" si="23"/>
        <v>1</v>
      </c>
      <c r="AZ18" s="3">
        <f>HLOOKUP(AA18,$D$38:$X$39,2,FALSE)</f>
        <v>1</v>
      </c>
    </row>
    <row r="19" spans="1:52" x14ac:dyDescent="0.25">
      <c r="A19" s="8" t="s">
        <v>78</v>
      </c>
      <c r="B19" s="4">
        <f t="shared" si="0"/>
        <v>11.5</v>
      </c>
      <c r="C19" s="5">
        <f t="shared" si="1"/>
        <v>2</v>
      </c>
      <c r="D19" s="28" t="s">
        <v>106</v>
      </c>
      <c r="E19" s="4" t="s">
        <v>431</v>
      </c>
      <c r="F19" s="4" t="s">
        <v>428</v>
      </c>
      <c r="G19" s="37" t="s">
        <v>433</v>
      </c>
      <c r="H19" s="4" t="s">
        <v>443</v>
      </c>
      <c r="I19" s="4" t="s">
        <v>434</v>
      </c>
      <c r="J19" s="4" t="s">
        <v>435</v>
      </c>
      <c r="K19" s="4" t="s">
        <v>234</v>
      </c>
      <c r="L19" s="4" t="s">
        <v>444</v>
      </c>
      <c r="M19" s="4" t="s">
        <v>445</v>
      </c>
      <c r="N19" s="4" t="s">
        <v>436</v>
      </c>
      <c r="O19" s="4" t="s">
        <v>446</v>
      </c>
      <c r="P19" s="4" t="s">
        <v>438</v>
      </c>
      <c r="Q19" s="4" t="s">
        <v>439</v>
      </c>
      <c r="R19" s="4" t="s">
        <v>440</v>
      </c>
      <c r="S19" s="4" t="s">
        <v>245</v>
      </c>
      <c r="T19" s="4" t="s">
        <v>289</v>
      </c>
      <c r="U19" s="4" t="s">
        <v>441</v>
      </c>
      <c r="V19" s="4" t="s">
        <v>274</v>
      </c>
      <c r="W19" s="4" t="s">
        <v>449</v>
      </c>
      <c r="X19" s="4" t="s">
        <v>442</v>
      </c>
      <c r="Z19" s="4" t="s">
        <v>439</v>
      </c>
      <c r="AA19" s="4" t="s">
        <v>274</v>
      </c>
      <c r="AC19" s="3">
        <f t="shared" si="2"/>
        <v>1</v>
      </c>
      <c r="AD19" s="3">
        <f t="shared" si="3"/>
        <v>1</v>
      </c>
      <c r="AE19" s="3">
        <f t="shared" si="4"/>
        <v>0</v>
      </c>
      <c r="AF19" s="36">
        <v>0.5</v>
      </c>
      <c r="AG19" s="3">
        <f t="shared" si="5"/>
        <v>0</v>
      </c>
      <c r="AH19" s="3">
        <f t="shared" si="6"/>
        <v>0</v>
      </c>
      <c r="AI19" s="3">
        <f t="shared" si="7"/>
        <v>0</v>
      </c>
      <c r="AJ19" s="3">
        <f t="shared" si="8"/>
        <v>1</v>
      </c>
      <c r="AK19" s="3">
        <f t="shared" si="9"/>
        <v>1</v>
      </c>
      <c r="AL19" s="3">
        <f t="shared" si="10"/>
        <v>0</v>
      </c>
      <c r="AM19" s="3">
        <f t="shared" si="11"/>
        <v>1</v>
      </c>
      <c r="AN19" s="3">
        <f t="shared" si="12"/>
        <v>0</v>
      </c>
      <c r="AO19" s="3">
        <f t="shared" si="13"/>
        <v>0</v>
      </c>
      <c r="AP19" s="3">
        <f t="shared" si="14"/>
        <v>1</v>
      </c>
      <c r="AQ19" s="3">
        <f t="shared" si="15"/>
        <v>0</v>
      </c>
      <c r="AR19" s="3">
        <f t="shared" si="16"/>
        <v>1</v>
      </c>
      <c r="AS19" s="3">
        <f t="shared" si="17"/>
        <v>1</v>
      </c>
      <c r="AT19" s="3">
        <f t="shared" si="18"/>
        <v>1</v>
      </c>
      <c r="AU19" s="3">
        <f t="shared" si="19"/>
        <v>1</v>
      </c>
      <c r="AV19" s="3">
        <f t="shared" si="20"/>
        <v>1</v>
      </c>
      <c r="AW19" s="3">
        <f t="shared" si="21"/>
        <v>0</v>
      </c>
      <c r="AY19" s="3">
        <f t="shared" si="23"/>
        <v>1</v>
      </c>
      <c r="AZ19" s="3">
        <f>HLOOKUP(AA19,$D$38:$X$39,2,FALSE)</f>
        <v>1</v>
      </c>
    </row>
    <row r="20" spans="1:52" x14ac:dyDescent="0.25">
      <c r="A20" s="8" t="s">
        <v>79</v>
      </c>
      <c r="B20" s="4">
        <f t="shared" si="0"/>
        <v>13.5</v>
      </c>
      <c r="C20" s="45">
        <v>1.5</v>
      </c>
      <c r="D20" s="28" t="s">
        <v>106</v>
      </c>
      <c r="E20" s="4" t="s">
        <v>431</v>
      </c>
      <c r="F20" s="4" t="s">
        <v>428</v>
      </c>
      <c r="G20" s="37" t="s">
        <v>433</v>
      </c>
      <c r="H20" s="4" t="s">
        <v>443</v>
      </c>
      <c r="I20" s="4" t="s">
        <v>450</v>
      </c>
      <c r="J20" s="4" t="s">
        <v>435</v>
      </c>
      <c r="K20" s="4" t="s">
        <v>234</v>
      </c>
      <c r="L20" s="4" t="s">
        <v>444</v>
      </c>
      <c r="M20" s="4" t="s">
        <v>445</v>
      </c>
      <c r="N20" s="4" t="s">
        <v>436</v>
      </c>
      <c r="O20" s="4" t="s">
        <v>446</v>
      </c>
      <c r="P20" s="4" t="s">
        <v>320</v>
      </c>
      <c r="Q20" s="4" t="s">
        <v>439</v>
      </c>
      <c r="R20" s="4" t="s">
        <v>451</v>
      </c>
      <c r="S20" s="4" t="s">
        <v>447</v>
      </c>
      <c r="T20" s="4" t="s">
        <v>289</v>
      </c>
      <c r="U20" s="4" t="s">
        <v>441</v>
      </c>
      <c r="V20" s="4" t="s">
        <v>274</v>
      </c>
      <c r="W20" s="4" t="s">
        <v>449</v>
      </c>
      <c r="X20" s="4" t="s">
        <v>442</v>
      </c>
      <c r="Z20" s="37" t="s">
        <v>433</v>
      </c>
      <c r="AA20" s="4" t="s">
        <v>439</v>
      </c>
      <c r="AC20" s="3">
        <f t="shared" si="2"/>
        <v>1</v>
      </c>
      <c r="AD20" s="3">
        <f t="shared" si="3"/>
        <v>1</v>
      </c>
      <c r="AE20" s="3">
        <f t="shared" si="4"/>
        <v>0</v>
      </c>
      <c r="AF20" s="36">
        <v>0.5</v>
      </c>
      <c r="AG20" s="3">
        <f t="shared" si="5"/>
        <v>0</v>
      </c>
      <c r="AH20" s="3">
        <f t="shared" si="6"/>
        <v>1</v>
      </c>
      <c r="AI20" s="3">
        <f t="shared" si="7"/>
        <v>0</v>
      </c>
      <c r="AJ20" s="3">
        <f t="shared" si="8"/>
        <v>1</v>
      </c>
      <c r="AK20" s="3">
        <f t="shared" si="9"/>
        <v>1</v>
      </c>
      <c r="AL20" s="3">
        <f t="shared" si="10"/>
        <v>0</v>
      </c>
      <c r="AM20" s="3">
        <f t="shared" si="11"/>
        <v>1</v>
      </c>
      <c r="AN20" s="3">
        <f t="shared" si="12"/>
        <v>0</v>
      </c>
      <c r="AO20" s="3">
        <f t="shared" si="13"/>
        <v>1</v>
      </c>
      <c r="AP20" s="3">
        <f t="shared" si="14"/>
        <v>1</v>
      </c>
      <c r="AQ20" s="3">
        <f t="shared" si="15"/>
        <v>1</v>
      </c>
      <c r="AR20" s="3">
        <f t="shared" si="16"/>
        <v>0</v>
      </c>
      <c r="AS20" s="3">
        <f t="shared" si="17"/>
        <v>1</v>
      </c>
      <c r="AT20" s="3">
        <f t="shared" si="18"/>
        <v>1</v>
      </c>
      <c r="AU20" s="3">
        <f t="shared" si="19"/>
        <v>1</v>
      </c>
      <c r="AV20" s="3">
        <f t="shared" si="20"/>
        <v>1</v>
      </c>
      <c r="AW20" s="3">
        <f t="shared" si="21"/>
        <v>0</v>
      </c>
      <c r="AY20" s="36">
        <v>0.5</v>
      </c>
      <c r="AZ20" s="3">
        <f>HLOOKUP(AA20,$D$38:$X$39,2,FALSE)</f>
        <v>1</v>
      </c>
    </row>
    <row r="21" spans="1:52" x14ac:dyDescent="0.25">
      <c r="A21" s="8" t="s">
        <v>80</v>
      </c>
      <c r="B21" s="4">
        <f t="shared" si="0"/>
        <v>9.5</v>
      </c>
      <c r="C21" s="45">
        <v>1.5</v>
      </c>
      <c r="D21" s="28" t="s">
        <v>412</v>
      </c>
      <c r="E21" s="4" t="s">
        <v>276</v>
      </c>
      <c r="F21" s="4" t="s">
        <v>428</v>
      </c>
      <c r="G21" s="37" t="s">
        <v>433</v>
      </c>
      <c r="H21" s="4" t="s">
        <v>443</v>
      </c>
      <c r="I21" s="4" t="s">
        <v>434</v>
      </c>
      <c r="J21" s="4" t="s">
        <v>185</v>
      </c>
      <c r="K21" s="4" t="s">
        <v>234</v>
      </c>
      <c r="L21" s="4" t="s">
        <v>218</v>
      </c>
      <c r="M21" s="4" t="s">
        <v>354</v>
      </c>
      <c r="N21" s="4" t="s">
        <v>262</v>
      </c>
      <c r="O21" s="4" t="s">
        <v>446</v>
      </c>
      <c r="P21" s="4" t="s">
        <v>320</v>
      </c>
      <c r="Q21" s="4" t="s">
        <v>358</v>
      </c>
      <c r="R21" s="4" t="s">
        <v>451</v>
      </c>
      <c r="S21" s="4" t="s">
        <v>245</v>
      </c>
      <c r="T21" s="4" t="s">
        <v>289</v>
      </c>
      <c r="U21" s="4" t="s">
        <v>441</v>
      </c>
      <c r="V21" s="4" t="s">
        <v>370</v>
      </c>
      <c r="W21" s="4" t="s">
        <v>174</v>
      </c>
      <c r="X21" s="4" t="s">
        <v>321</v>
      </c>
      <c r="Z21" s="4" t="s">
        <v>289</v>
      </c>
      <c r="AA21" s="37" t="s">
        <v>433</v>
      </c>
      <c r="AC21" s="3">
        <f t="shared" si="2"/>
        <v>0</v>
      </c>
      <c r="AD21" s="3">
        <f t="shared" si="3"/>
        <v>0</v>
      </c>
      <c r="AE21" s="3">
        <f t="shared" si="4"/>
        <v>0</v>
      </c>
      <c r="AF21" s="36">
        <v>0.5</v>
      </c>
      <c r="AG21" s="3">
        <f t="shared" si="5"/>
        <v>0</v>
      </c>
      <c r="AH21" s="3">
        <f t="shared" si="6"/>
        <v>0</v>
      </c>
      <c r="AI21" s="3">
        <f t="shared" si="7"/>
        <v>1</v>
      </c>
      <c r="AJ21" s="3">
        <f t="shared" si="8"/>
        <v>1</v>
      </c>
      <c r="AK21" s="3">
        <f t="shared" si="9"/>
        <v>0</v>
      </c>
      <c r="AL21" s="3">
        <f t="shared" si="10"/>
        <v>1</v>
      </c>
      <c r="AM21" s="3">
        <f t="shared" si="11"/>
        <v>0</v>
      </c>
      <c r="AN21" s="3">
        <f t="shared" si="12"/>
        <v>0</v>
      </c>
      <c r="AO21" s="3">
        <f t="shared" si="13"/>
        <v>1</v>
      </c>
      <c r="AP21" s="3">
        <f t="shared" si="14"/>
        <v>0</v>
      </c>
      <c r="AQ21" s="3">
        <f t="shared" si="15"/>
        <v>1</v>
      </c>
      <c r="AR21" s="3">
        <f t="shared" si="16"/>
        <v>1</v>
      </c>
      <c r="AS21" s="3">
        <f t="shared" si="17"/>
        <v>1</v>
      </c>
      <c r="AT21" s="3">
        <f t="shared" si="18"/>
        <v>1</v>
      </c>
      <c r="AU21" s="3">
        <f t="shared" si="19"/>
        <v>0</v>
      </c>
      <c r="AV21" s="3">
        <f t="shared" si="20"/>
        <v>0</v>
      </c>
      <c r="AW21" s="3">
        <f t="shared" si="21"/>
        <v>1</v>
      </c>
      <c r="AY21" s="3">
        <f t="shared" ref="AY21:AY26" si="24">HLOOKUP(Z21,$D$38:$X$39,2,FALSE)</f>
        <v>1</v>
      </c>
      <c r="AZ21" s="36">
        <v>0.5</v>
      </c>
    </row>
    <row r="22" spans="1:52" x14ac:dyDescent="0.25">
      <c r="A22" s="8" t="s">
        <v>141</v>
      </c>
      <c r="B22" s="4">
        <f t="shared" si="0"/>
        <v>10.5</v>
      </c>
      <c r="C22" s="5">
        <f t="shared" si="1"/>
        <v>2</v>
      </c>
      <c r="D22" s="28" t="s">
        <v>106</v>
      </c>
      <c r="E22" s="4" t="s">
        <v>431</v>
      </c>
      <c r="F22" s="4" t="s">
        <v>432</v>
      </c>
      <c r="G22" s="37" t="s">
        <v>252</v>
      </c>
      <c r="H22" s="4" t="s">
        <v>443</v>
      </c>
      <c r="I22" s="4" t="s">
        <v>434</v>
      </c>
      <c r="J22" s="4" t="s">
        <v>185</v>
      </c>
      <c r="K22" s="4" t="s">
        <v>234</v>
      </c>
      <c r="L22" s="4" t="s">
        <v>444</v>
      </c>
      <c r="M22" s="4" t="s">
        <v>445</v>
      </c>
      <c r="N22" s="4" t="s">
        <v>436</v>
      </c>
      <c r="O22" s="4" t="s">
        <v>446</v>
      </c>
      <c r="P22" s="4" t="s">
        <v>438</v>
      </c>
      <c r="Q22" s="4" t="s">
        <v>439</v>
      </c>
      <c r="R22" s="4" t="s">
        <v>440</v>
      </c>
      <c r="S22" s="4" t="s">
        <v>447</v>
      </c>
      <c r="T22" s="4" t="s">
        <v>289</v>
      </c>
      <c r="U22" s="4" t="s">
        <v>448</v>
      </c>
      <c r="V22" s="4" t="s">
        <v>370</v>
      </c>
      <c r="W22" s="4" t="s">
        <v>449</v>
      </c>
      <c r="X22" s="4" t="s">
        <v>442</v>
      </c>
      <c r="Z22" s="4" t="s">
        <v>289</v>
      </c>
      <c r="AA22" s="4" t="s">
        <v>439</v>
      </c>
      <c r="AC22" s="3">
        <f t="shared" si="2"/>
        <v>1</v>
      </c>
      <c r="AD22" s="3">
        <f t="shared" si="3"/>
        <v>1</v>
      </c>
      <c r="AE22" s="3">
        <f t="shared" si="4"/>
        <v>1</v>
      </c>
      <c r="AF22" s="36">
        <v>0.5</v>
      </c>
      <c r="AG22" s="3">
        <f t="shared" si="5"/>
        <v>0</v>
      </c>
      <c r="AH22" s="3">
        <f t="shared" si="6"/>
        <v>0</v>
      </c>
      <c r="AI22" s="3">
        <f t="shared" si="7"/>
        <v>1</v>
      </c>
      <c r="AJ22" s="3">
        <f t="shared" si="8"/>
        <v>1</v>
      </c>
      <c r="AK22" s="3">
        <f t="shared" si="9"/>
        <v>1</v>
      </c>
      <c r="AL22" s="3">
        <f t="shared" si="10"/>
        <v>0</v>
      </c>
      <c r="AM22" s="3">
        <f t="shared" si="11"/>
        <v>1</v>
      </c>
      <c r="AN22" s="3">
        <f t="shared" si="12"/>
        <v>0</v>
      </c>
      <c r="AO22" s="3">
        <f t="shared" si="13"/>
        <v>0</v>
      </c>
      <c r="AP22" s="3">
        <f t="shared" si="14"/>
        <v>1</v>
      </c>
      <c r="AQ22" s="3">
        <f t="shared" si="15"/>
        <v>0</v>
      </c>
      <c r="AR22" s="3">
        <f t="shared" si="16"/>
        <v>0</v>
      </c>
      <c r="AS22" s="3">
        <f t="shared" si="17"/>
        <v>1</v>
      </c>
      <c r="AT22" s="3">
        <f t="shared" si="18"/>
        <v>0</v>
      </c>
      <c r="AU22" s="3">
        <f t="shared" si="19"/>
        <v>0</v>
      </c>
      <c r="AV22" s="3">
        <f t="shared" si="20"/>
        <v>1</v>
      </c>
      <c r="AW22" s="3">
        <f t="shared" si="21"/>
        <v>0</v>
      </c>
      <c r="AY22" s="3">
        <f t="shared" si="24"/>
        <v>1</v>
      </c>
      <c r="AZ22" s="3">
        <f>HLOOKUP(AA22,$D$38:$X$39,2,FALSE)</f>
        <v>1</v>
      </c>
    </row>
    <row r="23" spans="1:52" x14ac:dyDescent="0.25">
      <c r="A23" s="8" t="s">
        <v>81</v>
      </c>
      <c r="B23" s="4">
        <f t="shared" si="0"/>
        <v>9.5</v>
      </c>
      <c r="C23" s="45">
        <v>1.5</v>
      </c>
      <c r="D23" s="28" t="s">
        <v>106</v>
      </c>
      <c r="E23" s="4" t="s">
        <v>431</v>
      </c>
      <c r="F23" s="4" t="s">
        <v>428</v>
      </c>
      <c r="G23" s="37" t="s">
        <v>433</v>
      </c>
      <c r="H23" s="4" t="s">
        <v>443</v>
      </c>
      <c r="I23" s="4" t="s">
        <v>434</v>
      </c>
      <c r="J23" s="4" t="s">
        <v>185</v>
      </c>
      <c r="K23" s="4" t="s">
        <v>234</v>
      </c>
      <c r="L23" s="4" t="s">
        <v>218</v>
      </c>
      <c r="M23" s="4" t="s">
        <v>354</v>
      </c>
      <c r="N23" s="4" t="s">
        <v>436</v>
      </c>
      <c r="O23" s="4" t="s">
        <v>446</v>
      </c>
      <c r="P23" s="4" t="s">
        <v>438</v>
      </c>
      <c r="Q23" s="4" t="s">
        <v>439</v>
      </c>
      <c r="R23" s="4" t="s">
        <v>440</v>
      </c>
      <c r="S23" s="4" t="s">
        <v>245</v>
      </c>
      <c r="T23" s="4" t="s">
        <v>300</v>
      </c>
      <c r="U23" s="4" t="s">
        <v>448</v>
      </c>
      <c r="V23" s="4" t="s">
        <v>274</v>
      </c>
      <c r="W23" s="4" t="s">
        <v>174</v>
      </c>
      <c r="X23" s="4" t="s">
        <v>442</v>
      </c>
      <c r="Z23" s="4" t="s">
        <v>289</v>
      </c>
      <c r="AA23" s="37" t="s">
        <v>433</v>
      </c>
      <c r="AC23" s="3">
        <f t="shared" si="2"/>
        <v>1</v>
      </c>
      <c r="AD23" s="3">
        <f t="shared" si="3"/>
        <v>1</v>
      </c>
      <c r="AE23" s="3">
        <f t="shared" si="4"/>
        <v>0</v>
      </c>
      <c r="AF23" s="36">
        <v>0.5</v>
      </c>
      <c r="AG23" s="3">
        <f t="shared" si="5"/>
        <v>0</v>
      </c>
      <c r="AH23" s="3">
        <f t="shared" si="6"/>
        <v>0</v>
      </c>
      <c r="AI23" s="3">
        <f t="shared" si="7"/>
        <v>1</v>
      </c>
      <c r="AJ23" s="3">
        <f t="shared" si="8"/>
        <v>1</v>
      </c>
      <c r="AK23" s="3">
        <f t="shared" si="9"/>
        <v>0</v>
      </c>
      <c r="AL23" s="3">
        <f t="shared" si="10"/>
        <v>1</v>
      </c>
      <c r="AM23" s="3">
        <f t="shared" si="11"/>
        <v>1</v>
      </c>
      <c r="AN23" s="3">
        <f t="shared" si="12"/>
        <v>0</v>
      </c>
      <c r="AO23" s="3">
        <f t="shared" si="13"/>
        <v>0</v>
      </c>
      <c r="AP23" s="3">
        <f t="shared" si="14"/>
        <v>1</v>
      </c>
      <c r="AQ23" s="3">
        <f t="shared" si="15"/>
        <v>0</v>
      </c>
      <c r="AR23" s="3">
        <f t="shared" si="16"/>
        <v>1</v>
      </c>
      <c r="AS23" s="3">
        <f t="shared" si="17"/>
        <v>0</v>
      </c>
      <c r="AT23" s="3">
        <f t="shared" si="18"/>
        <v>0</v>
      </c>
      <c r="AU23" s="3">
        <f t="shared" si="19"/>
        <v>1</v>
      </c>
      <c r="AV23" s="3">
        <f t="shared" si="20"/>
        <v>0</v>
      </c>
      <c r="AW23" s="3">
        <f t="shared" si="21"/>
        <v>0</v>
      </c>
      <c r="AY23" s="3">
        <f t="shared" si="24"/>
        <v>1</v>
      </c>
      <c r="AZ23" s="36">
        <v>0.5</v>
      </c>
    </row>
    <row r="24" spans="1:52" x14ac:dyDescent="0.25">
      <c r="A24" s="8" t="s">
        <v>82</v>
      </c>
      <c r="B24" s="4">
        <f t="shared" si="0"/>
        <v>8.5</v>
      </c>
      <c r="C24" s="5">
        <f t="shared" si="1"/>
        <v>0</v>
      </c>
      <c r="D24" s="28" t="s">
        <v>412</v>
      </c>
      <c r="E24" s="4" t="s">
        <v>276</v>
      </c>
      <c r="F24" s="4" t="s">
        <v>428</v>
      </c>
      <c r="G24" s="37" t="s">
        <v>252</v>
      </c>
      <c r="H24" s="4" t="s">
        <v>443</v>
      </c>
      <c r="I24" s="4" t="s">
        <v>434</v>
      </c>
      <c r="J24" s="4" t="s">
        <v>435</v>
      </c>
      <c r="K24" s="4" t="s">
        <v>234</v>
      </c>
      <c r="L24" s="4" t="s">
        <v>444</v>
      </c>
      <c r="M24" s="4" t="s">
        <v>445</v>
      </c>
      <c r="N24" s="4" t="s">
        <v>436</v>
      </c>
      <c r="O24" s="4" t="s">
        <v>437</v>
      </c>
      <c r="P24" s="4" t="s">
        <v>438</v>
      </c>
      <c r="Q24" s="4" t="s">
        <v>439</v>
      </c>
      <c r="R24" s="4" t="s">
        <v>440</v>
      </c>
      <c r="S24" s="4" t="s">
        <v>447</v>
      </c>
      <c r="T24" s="4" t="s">
        <v>300</v>
      </c>
      <c r="U24" s="4" t="s">
        <v>441</v>
      </c>
      <c r="V24" s="4" t="s">
        <v>274</v>
      </c>
      <c r="W24" s="4" t="s">
        <v>449</v>
      </c>
      <c r="X24" s="4" t="s">
        <v>442</v>
      </c>
      <c r="Z24" s="39" t="s">
        <v>447</v>
      </c>
      <c r="AA24" s="39" t="s">
        <v>300</v>
      </c>
      <c r="AC24" s="3">
        <f t="shared" si="2"/>
        <v>0</v>
      </c>
      <c r="AD24" s="3">
        <f t="shared" si="3"/>
        <v>0</v>
      </c>
      <c r="AE24" s="3">
        <f t="shared" si="4"/>
        <v>0</v>
      </c>
      <c r="AF24" s="36">
        <v>0.5</v>
      </c>
      <c r="AG24" s="3">
        <f t="shared" si="5"/>
        <v>0</v>
      </c>
      <c r="AH24" s="3">
        <f t="shared" si="6"/>
        <v>0</v>
      </c>
      <c r="AI24" s="3">
        <f t="shared" si="7"/>
        <v>0</v>
      </c>
      <c r="AJ24" s="3">
        <f t="shared" si="8"/>
        <v>1</v>
      </c>
      <c r="AK24" s="3">
        <f t="shared" si="9"/>
        <v>1</v>
      </c>
      <c r="AL24" s="3">
        <f t="shared" si="10"/>
        <v>0</v>
      </c>
      <c r="AM24" s="3">
        <f t="shared" si="11"/>
        <v>1</v>
      </c>
      <c r="AN24" s="3">
        <f t="shared" si="12"/>
        <v>1</v>
      </c>
      <c r="AO24" s="3">
        <f t="shared" si="13"/>
        <v>0</v>
      </c>
      <c r="AP24" s="3">
        <f t="shared" si="14"/>
        <v>1</v>
      </c>
      <c r="AQ24" s="3">
        <f t="shared" si="15"/>
        <v>0</v>
      </c>
      <c r="AR24" s="3">
        <f t="shared" si="16"/>
        <v>0</v>
      </c>
      <c r="AS24" s="3">
        <f t="shared" si="17"/>
        <v>0</v>
      </c>
      <c r="AT24" s="3">
        <f t="shared" si="18"/>
        <v>1</v>
      </c>
      <c r="AU24" s="3">
        <f t="shared" si="19"/>
        <v>1</v>
      </c>
      <c r="AV24" s="3">
        <f t="shared" si="20"/>
        <v>1</v>
      </c>
      <c r="AW24" s="3">
        <f t="shared" si="21"/>
        <v>0</v>
      </c>
      <c r="AY24" s="3" t="e">
        <f t="shared" si="24"/>
        <v>#N/A</v>
      </c>
      <c r="AZ24" s="3" t="e">
        <f t="shared" ref="AZ24:AZ36" si="25">HLOOKUP(AA24,$D$38:$X$39,2,FALSE)</f>
        <v>#N/A</v>
      </c>
    </row>
    <row r="25" spans="1:52" x14ac:dyDescent="0.25">
      <c r="A25" s="8" t="s">
        <v>83</v>
      </c>
      <c r="B25" s="4">
        <f t="shared" si="0"/>
        <v>12.5</v>
      </c>
      <c r="C25" s="5">
        <f t="shared" si="1"/>
        <v>2</v>
      </c>
      <c r="D25" s="28" t="s">
        <v>106</v>
      </c>
      <c r="E25" s="4" t="s">
        <v>431</v>
      </c>
      <c r="F25" s="4" t="s">
        <v>432</v>
      </c>
      <c r="G25" s="37" t="s">
        <v>433</v>
      </c>
      <c r="H25" s="4" t="s">
        <v>443</v>
      </c>
      <c r="I25" s="4" t="s">
        <v>434</v>
      </c>
      <c r="J25" s="4" t="s">
        <v>435</v>
      </c>
      <c r="K25" s="4" t="s">
        <v>234</v>
      </c>
      <c r="L25" s="4" t="s">
        <v>218</v>
      </c>
      <c r="M25" s="4" t="s">
        <v>354</v>
      </c>
      <c r="N25" s="4" t="s">
        <v>436</v>
      </c>
      <c r="O25" s="4" t="s">
        <v>437</v>
      </c>
      <c r="P25" s="4" t="s">
        <v>438</v>
      </c>
      <c r="Q25" s="4" t="s">
        <v>439</v>
      </c>
      <c r="R25" s="4" t="s">
        <v>440</v>
      </c>
      <c r="S25" s="4" t="s">
        <v>245</v>
      </c>
      <c r="T25" s="4" t="s">
        <v>289</v>
      </c>
      <c r="U25" s="4" t="s">
        <v>448</v>
      </c>
      <c r="V25" s="4" t="s">
        <v>274</v>
      </c>
      <c r="W25" s="4" t="s">
        <v>449</v>
      </c>
      <c r="X25" s="4" t="s">
        <v>442</v>
      </c>
      <c r="Z25" s="4" t="s">
        <v>289</v>
      </c>
      <c r="AA25" s="4" t="s">
        <v>449</v>
      </c>
      <c r="AC25" s="3">
        <f t="shared" si="2"/>
        <v>1</v>
      </c>
      <c r="AD25" s="3">
        <f t="shared" si="3"/>
        <v>1</v>
      </c>
      <c r="AE25" s="3">
        <f t="shared" si="4"/>
        <v>1</v>
      </c>
      <c r="AF25" s="36">
        <v>0.5</v>
      </c>
      <c r="AG25" s="3">
        <f t="shared" si="5"/>
        <v>0</v>
      </c>
      <c r="AH25" s="3">
        <f t="shared" si="6"/>
        <v>0</v>
      </c>
      <c r="AI25" s="3">
        <f t="shared" si="7"/>
        <v>0</v>
      </c>
      <c r="AJ25" s="3">
        <f t="shared" si="8"/>
        <v>1</v>
      </c>
      <c r="AK25" s="3">
        <f t="shared" si="9"/>
        <v>0</v>
      </c>
      <c r="AL25" s="3">
        <f t="shared" si="10"/>
        <v>1</v>
      </c>
      <c r="AM25" s="3">
        <f t="shared" si="11"/>
        <v>1</v>
      </c>
      <c r="AN25" s="3">
        <f t="shared" si="12"/>
        <v>1</v>
      </c>
      <c r="AO25" s="3">
        <f t="shared" si="13"/>
        <v>0</v>
      </c>
      <c r="AP25" s="3">
        <f t="shared" si="14"/>
        <v>1</v>
      </c>
      <c r="AQ25" s="3">
        <f t="shared" si="15"/>
        <v>0</v>
      </c>
      <c r="AR25" s="3">
        <f t="shared" si="16"/>
        <v>1</v>
      </c>
      <c r="AS25" s="3">
        <f t="shared" si="17"/>
        <v>1</v>
      </c>
      <c r="AT25" s="3">
        <f t="shared" si="18"/>
        <v>0</v>
      </c>
      <c r="AU25" s="3">
        <f t="shared" si="19"/>
        <v>1</v>
      </c>
      <c r="AV25" s="3">
        <f t="shared" si="20"/>
        <v>1</v>
      </c>
      <c r="AW25" s="3">
        <f t="shared" si="21"/>
        <v>0</v>
      </c>
      <c r="AY25" s="3">
        <f t="shared" si="24"/>
        <v>1</v>
      </c>
      <c r="AZ25" s="3">
        <f t="shared" si="25"/>
        <v>1</v>
      </c>
    </row>
    <row r="26" spans="1:52" x14ac:dyDescent="0.25">
      <c r="A26" s="8" t="s">
        <v>84</v>
      </c>
      <c r="B26" s="4">
        <f t="shared" si="0"/>
        <v>11.5</v>
      </c>
      <c r="C26" s="5">
        <f t="shared" si="1"/>
        <v>1</v>
      </c>
      <c r="D26" s="28" t="s">
        <v>106</v>
      </c>
      <c r="E26" s="4" t="s">
        <v>431</v>
      </c>
      <c r="F26" s="4" t="s">
        <v>428</v>
      </c>
      <c r="G26" s="37" t="s">
        <v>433</v>
      </c>
      <c r="H26" s="4" t="s">
        <v>443</v>
      </c>
      <c r="I26" s="4" t="s">
        <v>434</v>
      </c>
      <c r="J26" s="4" t="s">
        <v>435</v>
      </c>
      <c r="K26" s="4" t="s">
        <v>234</v>
      </c>
      <c r="L26" s="4" t="s">
        <v>444</v>
      </c>
      <c r="M26" s="4" t="s">
        <v>445</v>
      </c>
      <c r="N26" s="4" t="s">
        <v>436</v>
      </c>
      <c r="O26" s="4" t="s">
        <v>446</v>
      </c>
      <c r="P26" s="4" t="s">
        <v>438</v>
      </c>
      <c r="Q26" s="4" t="s">
        <v>439</v>
      </c>
      <c r="R26" s="4" t="s">
        <v>440</v>
      </c>
      <c r="S26" s="4" t="s">
        <v>245</v>
      </c>
      <c r="T26" s="4" t="s">
        <v>289</v>
      </c>
      <c r="U26" s="4" t="s">
        <v>441</v>
      </c>
      <c r="V26" s="4" t="s">
        <v>274</v>
      </c>
      <c r="W26" s="4" t="s">
        <v>449</v>
      </c>
      <c r="X26" s="4" t="s">
        <v>442</v>
      </c>
      <c r="Z26" s="39" t="s">
        <v>442</v>
      </c>
      <c r="AA26" s="4" t="s">
        <v>439</v>
      </c>
      <c r="AC26" s="3">
        <f t="shared" si="2"/>
        <v>1</v>
      </c>
      <c r="AD26" s="3">
        <f t="shared" si="3"/>
        <v>1</v>
      </c>
      <c r="AE26" s="3">
        <f t="shared" si="4"/>
        <v>0</v>
      </c>
      <c r="AF26" s="36">
        <v>0.5</v>
      </c>
      <c r="AG26" s="3">
        <f t="shared" si="5"/>
        <v>0</v>
      </c>
      <c r="AH26" s="3">
        <f t="shared" si="6"/>
        <v>0</v>
      </c>
      <c r="AI26" s="3">
        <f t="shared" si="7"/>
        <v>0</v>
      </c>
      <c r="AJ26" s="3">
        <f t="shared" si="8"/>
        <v>1</v>
      </c>
      <c r="AK26" s="3">
        <f t="shared" si="9"/>
        <v>1</v>
      </c>
      <c r="AL26" s="3">
        <f t="shared" si="10"/>
        <v>0</v>
      </c>
      <c r="AM26" s="3">
        <f t="shared" si="11"/>
        <v>1</v>
      </c>
      <c r="AN26" s="3">
        <f t="shared" si="12"/>
        <v>0</v>
      </c>
      <c r="AO26" s="3">
        <f t="shared" si="13"/>
        <v>0</v>
      </c>
      <c r="AP26" s="3">
        <f t="shared" si="14"/>
        <v>1</v>
      </c>
      <c r="AQ26" s="3">
        <f t="shared" si="15"/>
        <v>0</v>
      </c>
      <c r="AR26" s="3">
        <f t="shared" si="16"/>
        <v>1</v>
      </c>
      <c r="AS26" s="3">
        <f t="shared" si="17"/>
        <v>1</v>
      </c>
      <c r="AT26" s="3">
        <f t="shared" si="18"/>
        <v>1</v>
      </c>
      <c r="AU26" s="3">
        <f t="shared" si="19"/>
        <v>1</v>
      </c>
      <c r="AV26" s="3">
        <f t="shared" si="20"/>
        <v>1</v>
      </c>
      <c r="AW26" s="3">
        <f t="shared" si="21"/>
        <v>0</v>
      </c>
      <c r="AY26" s="3" t="e">
        <f t="shared" si="24"/>
        <v>#N/A</v>
      </c>
      <c r="AZ26" s="3">
        <f t="shared" si="25"/>
        <v>1</v>
      </c>
    </row>
    <row r="27" spans="1:52" x14ac:dyDescent="0.25">
      <c r="A27" s="8" t="s">
        <v>86</v>
      </c>
      <c r="B27" s="4">
        <f t="shared" si="0"/>
        <v>7.5</v>
      </c>
      <c r="C27" s="45">
        <v>0.5</v>
      </c>
      <c r="D27" s="28" t="s">
        <v>412</v>
      </c>
      <c r="E27" s="4" t="s">
        <v>276</v>
      </c>
      <c r="F27" s="4" t="s">
        <v>428</v>
      </c>
      <c r="G27" s="37" t="s">
        <v>433</v>
      </c>
      <c r="H27" s="4" t="s">
        <v>443</v>
      </c>
      <c r="I27" s="4" t="s">
        <v>434</v>
      </c>
      <c r="J27" s="4" t="s">
        <v>435</v>
      </c>
      <c r="K27" s="4" t="s">
        <v>234</v>
      </c>
      <c r="L27" s="4" t="s">
        <v>218</v>
      </c>
      <c r="M27" s="4" t="s">
        <v>354</v>
      </c>
      <c r="N27" s="4" t="s">
        <v>436</v>
      </c>
      <c r="O27" s="4" t="s">
        <v>446</v>
      </c>
      <c r="P27" s="4" t="s">
        <v>438</v>
      </c>
      <c r="Q27" s="4" t="s">
        <v>439</v>
      </c>
      <c r="R27" s="4" t="s">
        <v>440</v>
      </c>
      <c r="S27" s="4" t="s">
        <v>447</v>
      </c>
      <c r="T27" s="4" t="s">
        <v>289</v>
      </c>
      <c r="U27" s="4" t="s">
        <v>441</v>
      </c>
      <c r="V27" s="4" t="s">
        <v>274</v>
      </c>
      <c r="W27" s="4" t="s">
        <v>174</v>
      </c>
      <c r="X27" s="4" t="s">
        <v>442</v>
      </c>
      <c r="Z27" s="37" t="s">
        <v>433</v>
      </c>
      <c r="AA27" s="39" t="s">
        <v>446</v>
      </c>
      <c r="AC27" s="3">
        <f t="shared" si="2"/>
        <v>0</v>
      </c>
      <c r="AD27" s="3">
        <f t="shared" si="3"/>
        <v>0</v>
      </c>
      <c r="AE27" s="3">
        <f t="shared" si="4"/>
        <v>0</v>
      </c>
      <c r="AF27" s="36">
        <v>0.5</v>
      </c>
      <c r="AG27" s="3">
        <f t="shared" si="5"/>
        <v>0</v>
      </c>
      <c r="AH27" s="3">
        <f t="shared" si="6"/>
        <v>0</v>
      </c>
      <c r="AI27" s="3">
        <f t="shared" si="7"/>
        <v>0</v>
      </c>
      <c r="AJ27" s="3">
        <f t="shared" si="8"/>
        <v>1</v>
      </c>
      <c r="AK27" s="3">
        <f t="shared" si="9"/>
        <v>0</v>
      </c>
      <c r="AL27" s="3">
        <f t="shared" si="10"/>
        <v>1</v>
      </c>
      <c r="AM27" s="3">
        <f t="shared" si="11"/>
        <v>1</v>
      </c>
      <c r="AN27" s="3">
        <f t="shared" si="12"/>
        <v>0</v>
      </c>
      <c r="AO27" s="3">
        <f t="shared" si="13"/>
        <v>0</v>
      </c>
      <c r="AP27" s="3">
        <f t="shared" si="14"/>
        <v>1</v>
      </c>
      <c r="AQ27" s="3">
        <f t="shared" si="15"/>
        <v>0</v>
      </c>
      <c r="AR27" s="3">
        <f t="shared" si="16"/>
        <v>0</v>
      </c>
      <c r="AS27" s="3">
        <f t="shared" si="17"/>
        <v>1</v>
      </c>
      <c r="AT27" s="3">
        <f t="shared" si="18"/>
        <v>1</v>
      </c>
      <c r="AU27" s="3">
        <f t="shared" si="19"/>
        <v>1</v>
      </c>
      <c r="AV27" s="3">
        <f t="shared" si="20"/>
        <v>0</v>
      </c>
      <c r="AW27" s="3">
        <f t="shared" si="21"/>
        <v>0</v>
      </c>
      <c r="AY27" s="36">
        <v>0.5</v>
      </c>
      <c r="AZ27" s="3" t="e">
        <f t="shared" si="25"/>
        <v>#N/A</v>
      </c>
    </row>
    <row r="28" spans="1:52" x14ac:dyDescent="0.25">
      <c r="A28" s="8" t="s">
        <v>87</v>
      </c>
      <c r="B28" s="4">
        <f t="shared" si="0"/>
        <v>10.5</v>
      </c>
      <c r="C28" s="45">
        <v>1.5</v>
      </c>
      <c r="D28" s="28" t="s">
        <v>412</v>
      </c>
      <c r="E28" s="4" t="s">
        <v>431</v>
      </c>
      <c r="F28" s="4" t="s">
        <v>428</v>
      </c>
      <c r="G28" s="37" t="s">
        <v>433</v>
      </c>
      <c r="H28" s="4" t="s">
        <v>443</v>
      </c>
      <c r="I28" s="4" t="s">
        <v>450</v>
      </c>
      <c r="J28" s="4" t="s">
        <v>185</v>
      </c>
      <c r="K28" s="4" t="s">
        <v>234</v>
      </c>
      <c r="L28" s="4" t="s">
        <v>218</v>
      </c>
      <c r="M28" s="4" t="s">
        <v>445</v>
      </c>
      <c r="N28" s="4" t="s">
        <v>436</v>
      </c>
      <c r="O28" s="4" t="s">
        <v>446</v>
      </c>
      <c r="P28" s="4" t="s">
        <v>320</v>
      </c>
      <c r="Q28" s="4" t="s">
        <v>439</v>
      </c>
      <c r="R28" s="4" t="s">
        <v>440</v>
      </c>
      <c r="S28" s="4" t="s">
        <v>447</v>
      </c>
      <c r="T28" s="4" t="s">
        <v>289</v>
      </c>
      <c r="U28" s="4" t="s">
        <v>441</v>
      </c>
      <c r="V28" s="4" t="s">
        <v>370</v>
      </c>
      <c r="W28" s="4" t="s">
        <v>449</v>
      </c>
      <c r="X28" s="4" t="s">
        <v>442</v>
      </c>
      <c r="Z28" s="37" t="s">
        <v>433</v>
      </c>
      <c r="AA28" s="4" t="s">
        <v>234</v>
      </c>
      <c r="AC28" s="3">
        <f t="shared" si="2"/>
        <v>0</v>
      </c>
      <c r="AD28" s="3">
        <f t="shared" si="3"/>
        <v>1</v>
      </c>
      <c r="AE28" s="3">
        <f t="shared" si="4"/>
        <v>0</v>
      </c>
      <c r="AF28" s="36">
        <v>0.5</v>
      </c>
      <c r="AG28" s="3">
        <f t="shared" si="5"/>
        <v>0</v>
      </c>
      <c r="AH28" s="3">
        <f t="shared" si="6"/>
        <v>1</v>
      </c>
      <c r="AI28" s="3">
        <f t="shared" si="7"/>
        <v>1</v>
      </c>
      <c r="AJ28" s="3">
        <f t="shared" si="8"/>
        <v>1</v>
      </c>
      <c r="AK28" s="3">
        <f t="shared" si="9"/>
        <v>0</v>
      </c>
      <c r="AL28" s="3">
        <f t="shared" si="10"/>
        <v>0</v>
      </c>
      <c r="AM28" s="3">
        <f t="shared" si="11"/>
        <v>1</v>
      </c>
      <c r="AN28" s="3">
        <f t="shared" si="12"/>
        <v>0</v>
      </c>
      <c r="AO28" s="3">
        <f t="shared" si="13"/>
        <v>1</v>
      </c>
      <c r="AP28" s="3">
        <f t="shared" si="14"/>
        <v>1</v>
      </c>
      <c r="AQ28" s="3">
        <f t="shared" si="15"/>
        <v>0</v>
      </c>
      <c r="AR28" s="3">
        <f t="shared" si="16"/>
        <v>0</v>
      </c>
      <c r="AS28" s="3">
        <f t="shared" si="17"/>
        <v>1</v>
      </c>
      <c r="AT28" s="3">
        <f t="shared" si="18"/>
        <v>1</v>
      </c>
      <c r="AU28" s="3">
        <f t="shared" si="19"/>
        <v>0</v>
      </c>
      <c r="AV28" s="3">
        <f t="shared" si="20"/>
        <v>1</v>
      </c>
      <c r="AW28" s="3">
        <f t="shared" si="21"/>
        <v>0</v>
      </c>
      <c r="AY28" s="36">
        <v>0.5</v>
      </c>
      <c r="AZ28" s="3">
        <f t="shared" si="25"/>
        <v>1</v>
      </c>
    </row>
    <row r="29" spans="1:52" x14ac:dyDescent="0.25">
      <c r="A29" s="8" t="s">
        <v>88</v>
      </c>
      <c r="B29" s="4">
        <f t="shared" si="0"/>
        <v>12.5</v>
      </c>
      <c r="C29" s="45">
        <v>1.5</v>
      </c>
      <c r="D29" s="28" t="s">
        <v>106</v>
      </c>
      <c r="E29" s="4" t="s">
        <v>431</v>
      </c>
      <c r="F29" s="4" t="s">
        <v>428</v>
      </c>
      <c r="G29" s="37" t="s">
        <v>252</v>
      </c>
      <c r="H29" s="4" t="s">
        <v>443</v>
      </c>
      <c r="I29" s="4" t="s">
        <v>434</v>
      </c>
      <c r="J29" s="4" t="s">
        <v>435</v>
      </c>
      <c r="K29" s="4" t="s">
        <v>234</v>
      </c>
      <c r="L29" s="4" t="s">
        <v>444</v>
      </c>
      <c r="M29" s="4" t="s">
        <v>354</v>
      </c>
      <c r="N29" s="4" t="s">
        <v>436</v>
      </c>
      <c r="O29" s="4" t="s">
        <v>446</v>
      </c>
      <c r="P29" s="4" t="s">
        <v>320</v>
      </c>
      <c r="Q29" s="4" t="s">
        <v>439</v>
      </c>
      <c r="R29" s="4" t="s">
        <v>440</v>
      </c>
      <c r="S29" s="4" t="s">
        <v>447</v>
      </c>
      <c r="T29" s="4" t="s">
        <v>289</v>
      </c>
      <c r="U29" s="4" t="s">
        <v>441</v>
      </c>
      <c r="V29" s="4" t="s">
        <v>274</v>
      </c>
      <c r="W29" s="4" t="s">
        <v>449</v>
      </c>
      <c r="X29" s="4" t="s">
        <v>442</v>
      </c>
      <c r="Z29" s="37" t="s">
        <v>433</v>
      </c>
      <c r="AA29" s="4" t="s">
        <v>245</v>
      </c>
      <c r="AC29" s="3">
        <f t="shared" si="2"/>
        <v>1</v>
      </c>
      <c r="AD29" s="3">
        <f t="shared" si="3"/>
        <v>1</v>
      </c>
      <c r="AE29" s="3">
        <f t="shared" si="4"/>
        <v>0</v>
      </c>
      <c r="AF29" s="36">
        <v>0.5</v>
      </c>
      <c r="AG29" s="3">
        <f t="shared" si="5"/>
        <v>0</v>
      </c>
      <c r="AH29" s="3">
        <f t="shared" si="6"/>
        <v>0</v>
      </c>
      <c r="AI29" s="3">
        <f t="shared" si="7"/>
        <v>0</v>
      </c>
      <c r="AJ29" s="3">
        <f t="shared" si="8"/>
        <v>1</v>
      </c>
      <c r="AK29" s="3">
        <f t="shared" si="9"/>
        <v>1</v>
      </c>
      <c r="AL29" s="3">
        <f t="shared" si="10"/>
        <v>1</v>
      </c>
      <c r="AM29" s="3">
        <f t="shared" si="11"/>
        <v>1</v>
      </c>
      <c r="AN29" s="3">
        <f t="shared" si="12"/>
        <v>0</v>
      </c>
      <c r="AO29" s="3">
        <f t="shared" si="13"/>
        <v>1</v>
      </c>
      <c r="AP29" s="3">
        <f t="shared" si="14"/>
        <v>1</v>
      </c>
      <c r="AQ29" s="3">
        <f t="shared" si="15"/>
        <v>0</v>
      </c>
      <c r="AR29" s="3">
        <f t="shared" si="16"/>
        <v>0</v>
      </c>
      <c r="AS29" s="3">
        <f t="shared" si="17"/>
        <v>1</v>
      </c>
      <c r="AT29" s="3">
        <f t="shared" si="18"/>
        <v>1</v>
      </c>
      <c r="AU29" s="3">
        <f t="shared" si="19"/>
        <v>1</v>
      </c>
      <c r="AV29" s="3">
        <f t="shared" si="20"/>
        <v>1</v>
      </c>
      <c r="AW29" s="3">
        <f t="shared" si="21"/>
        <v>0</v>
      </c>
      <c r="AY29" s="36">
        <v>0.5</v>
      </c>
      <c r="AZ29" s="3">
        <f t="shared" si="25"/>
        <v>1</v>
      </c>
    </row>
    <row r="30" spans="1:52" x14ac:dyDescent="0.25">
      <c r="A30" s="8" t="s">
        <v>89</v>
      </c>
      <c r="B30" s="4">
        <f t="shared" si="0"/>
        <v>10.5</v>
      </c>
      <c r="C30" s="45">
        <v>0.5</v>
      </c>
      <c r="D30" s="28" t="s">
        <v>106</v>
      </c>
      <c r="E30" s="4" t="s">
        <v>431</v>
      </c>
      <c r="F30" s="4" t="s">
        <v>432</v>
      </c>
      <c r="G30" s="37" t="s">
        <v>433</v>
      </c>
      <c r="H30" s="4" t="s">
        <v>443</v>
      </c>
      <c r="I30" s="4" t="s">
        <v>434</v>
      </c>
      <c r="J30" s="4" t="s">
        <v>435</v>
      </c>
      <c r="K30" s="4" t="s">
        <v>234</v>
      </c>
      <c r="L30" s="4" t="s">
        <v>444</v>
      </c>
      <c r="M30" s="4" t="s">
        <v>445</v>
      </c>
      <c r="N30" s="4" t="s">
        <v>436</v>
      </c>
      <c r="O30" s="4" t="s">
        <v>446</v>
      </c>
      <c r="P30" s="4" t="s">
        <v>438</v>
      </c>
      <c r="Q30" s="4" t="s">
        <v>439</v>
      </c>
      <c r="R30" s="4" t="s">
        <v>440</v>
      </c>
      <c r="S30" s="4" t="s">
        <v>245</v>
      </c>
      <c r="T30" s="4" t="s">
        <v>300</v>
      </c>
      <c r="U30" s="4" t="s">
        <v>448</v>
      </c>
      <c r="V30" s="4" t="s">
        <v>274</v>
      </c>
      <c r="W30" s="4" t="s">
        <v>449</v>
      </c>
      <c r="X30" s="4" t="s">
        <v>442</v>
      </c>
      <c r="Z30" s="37" t="s">
        <v>433</v>
      </c>
      <c r="AA30" s="39" t="s">
        <v>445</v>
      </c>
      <c r="AC30" s="3">
        <f t="shared" si="2"/>
        <v>1</v>
      </c>
      <c r="AD30" s="3">
        <f t="shared" si="3"/>
        <v>1</v>
      </c>
      <c r="AE30" s="3">
        <f t="shared" si="4"/>
        <v>1</v>
      </c>
      <c r="AF30" s="36">
        <v>0.5</v>
      </c>
      <c r="AG30" s="3">
        <f t="shared" si="5"/>
        <v>0</v>
      </c>
      <c r="AH30" s="3">
        <f t="shared" si="6"/>
        <v>0</v>
      </c>
      <c r="AI30" s="3">
        <f t="shared" si="7"/>
        <v>0</v>
      </c>
      <c r="AJ30" s="3">
        <f t="shared" si="8"/>
        <v>1</v>
      </c>
      <c r="AK30" s="3">
        <f t="shared" si="9"/>
        <v>1</v>
      </c>
      <c r="AL30" s="3">
        <f t="shared" si="10"/>
        <v>0</v>
      </c>
      <c r="AM30" s="3">
        <f t="shared" si="11"/>
        <v>1</v>
      </c>
      <c r="AN30" s="3">
        <f t="shared" si="12"/>
        <v>0</v>
      </c>
      <c r="AO30" s="3">
        <f t="shared" si="13"/>
        <v>0</v>
      </c>
      <c r="AP30" s="3">
        <f t="shared" si="14"/>
        <v>1</v>
      </c>
      <c r="AQ30" s="3">
        <f t="shared" si="15"/>
        <v>0</v>
      </c>
      <c r="AR30" s="3">
        <f t="shared" si="16"/>
        <v>1</v>
      </c>
      <c r="AS30" s="3">
        <f t="shared" si="17"/>
        <v>0</v>
      </c>
      <c r="AT30" s="3">
        <f t="shared" si="18"/>
        <v>0</v>
      </c>
      <c r="AU30" s="3">
        <f t="shared" si="19"/>
        <v>1</v>
      </c>
      <c r="AV30" s="3">
        <f t="shared" si="20"/>
        <v>1</v>
      </c>
      <c r="AW30" s="3">
        <f t="shared" si="21"/>
        <v>0</v>
      </c>
      <c r="AY30" s="36">
        <v>0.5</v>
      </c>
      <c r="AZ30" s="3" t="e">
        <f t="shared" si="25"/>
        <v>#N/A</v>
      </c>
    </row>
    <row r="31" spans="1:52" x14ac:dyDescent="0.25">
      <c r="A31" s="8" t="s">
        <v>145</v>
      </c>
      <c r="B31" s="4">
        <f t="shared" si="0"/>
        <v>11.5</v>
      </c>
      <c r="C31" s="5">
        <f t="shared" si="1"/>
        <v>1</v>
      </c>
      <c r="D31" s="28" t="s">
        <v>106</v>
      </c>
      <c r="E31" s="4" t="s">
        <v>431</v>
      </c>
      <c r="F31" s="4" t="s">
        <v>432</v>
      </c>
      <c r="G31" s="37" t="s">
        <v>433</v>
      </c>
      <c r="H31" s="4" t="s">
        <v>443</v>
      </c>
      <c r="I31" s="4" t="s">
        <v>434</v>
      </c>
      <c r="J31" s="4" t="s">
        <v>435</v>
      </c>
      <c r="K31" s="4" t="s">
        <v>234</v>
      </c>
      <c r="L31" s="4" t="s">
        <v>444</v>
      </c>
      <c r="M31" s="4" t="s">
        <v>354</v>
      </c>
      <c r="N31" s="4" t="s">
        <v>436</v>
      </c>
      <c r="O31" s="4" t="s">
        <v>446</v>
      </c>
      <c r="P31" s="4" t="s">
        <v>438</v>
      </c>
      <c r="Q31" s="4" t="s">
        <v>439</v>
      </c>
      <c r="R31" s="4" t="s">
        <v>440</v>
      </c>
      <c r="S31" s="4" t="s">
        <v>447</v>
      </c>
      <c r="T31" s="4" t="s">
        <v>289</v>
      </c>
      <c r="U31" s="4" t="s">
        <v>441</v>
      </c>
      <c r="V31" s="4" t="s">
        <v>370</v>
      </c>
      <c r="W31" s="4" t="s">
        <v>449</v>
      </c>
      <c r="X31" s="4" t="s">
        <v>442</v>
      </c>
      <c r="Z31" s="39" t="s">
        <v>440</v>
      </c>
      <c r="AA31" s="4" t="s">
        <v>444</v>
      </c>
      <c r="AC31" s="3">
        <f t="shared" si="2"/>
        <v>1</v>
      </c>
      <c r="AD31" s="3">
        <f t="shared" si="3"/>
        <v>1</v>
      </c>
      <c r="AE31" s="3">
        <f t="shared" si="4"/>
        <v>1</v>
      </c>
      <c r="AF31" s="36">
        <v>0.5</v>
      </c>
      <c r="AG31" s="3">
        <f t="shared" si="5"/>
        <v>0</v>
      </c>
      <c r="AH31" s="3">
        <f t="shared" si="6"/>
        <v>0</v>
      </c>
      <c r="AI31" s="3">
        <f t="shared" si="7"/>
        <v>0</v>
      </c>
      <c r="AJ31" s="3">
        <f t="shared" si="8"/>
        <v>1</v>
      </c>
      <c r="AK31" s="3">
        <f t="shared" si="9"/>
        <v>1</v>
      </c>
      <c r="AL31" s="3">
        <f t="shared" si="10"/>
        <v>1</v>
      </c>
      <c r="AM31" s="3">
        <f t="shared" si="11"/>
        <v>1</v>
      </c>
      <c r="AN31" s="3">
        <f t="shared" si="12"/>
        <v>0</v>
      </c>
      <c r="AO31" s="3">
        <f t="shared" si="13"/>
        <v>0</v>
      </c>
      <c r="AP31" s="3">
        <f t="shared" si="14"/>
        <v>1</v>
      </c>
      <c r="AQ31" s="3">
        <f t="shared" si="15"/>
        <v>0</v>
      </c>
      <c r="AR31" s="3">
        <f t="shared" si="16"/>
        <v>0</v>
      </c>
      <c r="AS31" s="3">
        <f t="shared" si="17"/>
        <v>1</v>
      </c>
      <c r="AT31" s="3">
        <f t="shared" si="18"/>
        <v>1</v>
      </c>
      <c r="AU31" s="3">
        <f t="shared" si="19"/>
        <v>0</v>
      </c>
      <c r="AV31" s="3">
        <f t="shared" si="20"/>
        <v>1</v>
      </c>
      <c r="AW31" s="3">
        <f t="shared" si="21"/>
        <v>0</v>
      </c>
      <c r="AY31" s="3" t="e">
        <f>HLOOKUP(Z31,$D$38:$X$39,2,FALSE)</f>
        <v>#N/A</v>
      </c>
      <c r="AZ31" s="3">
        <f t="shared" si="25"/>
        <v>1</v>
      </c>
    </row>
    <row r="32" spans="1:52" x14ac:dyDescent="0.25">
      <c r="A32" s="8" t="s">
        <v>90</v>
      </c>
      <c r="B32" s="4">
        <f t="shared" si="0"/>
        <v>11.5</v>
      </c>
      <c r="C32" s="5">
        <f t="shared" si="1"/>
        <v>1</v>
      </c>
      <c r="D32" s="28" t="s">
        <v>106</v>
      </c>
      <c r="E32" s="4" t="s">
        <v>431</v>
      </c>
      <c r="F32" s="4" t="s">
        <v>432</v>
      </c>
      <c r="G32" s="37" t="s">
        <v>433</v>
      </c>
      <c r="H32" s="4" t="s">
        <v>443</v>
      </c>
      <c r="I32" s="4" t="s">
        <v>434</v>
      </c>
      <c r="J32" s="4" t="s">
        <v>435</v>
      </c>
      <c r="K32" s="4" t="s">
        <v>234</v>
      </c>
      <c r="L32" s="4" t="s">
        <v>444</v>
      </c>
      <c r="M32" s="4" t="s">
        <v>354</v>
      </c>
      <c r="N32" s="4" t="s">
        <v>436</v>
      </c>
      <c r="O32" s="4" t="s">
        <v>446</v>
      </c>
      <c r="P32" s="4" t="s">
        <v>438</v>
      </c>
      <c r="Q32" s="4" t="s">
        <v>439</v>
      </c>
      <c r="R32" s="4" t="s">
        <v>440</v>
      </c>
      <c r="S32" s="4" t="s">
        <v>447</v>
      </c>
      <c r="T32" s="4" t="s">
        <v>300</v>
      </c>
      <c r="U32" s="4" t="s">
        <v>441</v>
      </c>
      <c r="V32" s="4" t="s">
        <v>274</v>
      </c>
      <c r="W32" s="4" t="s">
        <v>449</v>
      </c>
      <c r="X32" s="4" t="s">
        <v>442</v>
      </c>
      <c r="Z32" s="39" t="s">
        <v>440</v>
      </c>
      <c r="AA32" s="4" t="s">
        <v>234</v>
      </c>
      <c r="AC32" s="3">
        <f t="shared" si="2"/>
        <v>1</v>
      </c>
      <c r="AD32" s="3">
        <f t="shared" si="3"/>
        <v>1</v>
      </c>
      <c r="AE32" s="3">
        <f t="shared" si="4"/>
        <v>1</v>
      </c>
      <c r="AF32" s="36">
        <v>0.5</v>
      </c>
      <c r="AG32" s="3">
        <f t="shared" si="5"/>
        <v>0</v>
      </c>
      <c r="AH32" s="3">
        <f t="shared" si="6"/>
        <v>0</v>
      </c>
      <c r="AI32" s="3">
        <f t="shared" si="7"/>
        <v>0</v>
      </c>
      <c r="AJ32" s="3">
        <f t="shared" si="8"/>
        <v>1</v>
      </c>
      <c r="AK32" s="3">
        <f t="shared" si="9"/>
        <v>1</v>
      </c>
      <c r="AL32" s="3">
        <f t="shared" si="10"/>
        <v>1</v>
      </c>
      <c r="AM32" s="3">
        <f t="shared" si="11"/>
        <v>1</v>
      </c>
      <c r="AN32" s="3">
        <f t="shared" si="12"/>
        <v>0</v>
      </c>
      <c r="AO32" s="3">
        <f t="shared" si="13"/>
        <v>0</v>
      </c>
      <c r="AP32" s="3">
        <f t="shared" si="14"/>
        <v>1</v>
      </c>
      <c r="AQ32" s="3">
        <f t="shared" si="15"/>
        <v>0</v>
      </c>
      <c r="AR32" s="3">
        <f t="shared" si="16"/>
        <v>0</v>
      </c>
      <c r="AS32" s="3">
        <f t="shared" si="17"/>
        <v>0</v>
      </c>
      <c r="AT32" s="3">
        <f t="shared" si="18"/>
        <v>1</v>
      </c>
      <c r="AU32" s="3">
        <f t="shared" si="19"/>
        <v>1</v>
      </c>
      <c r="AV32" s="3">
        <f t="shared" si="20"/>
        <v>1</v>
      </c>
      <c r="AW32" s="3">
        <f t="shared" si="21"/>
        <v>0</v>
      </c>
      <c r="AY32" s="3" t="e">
        <f>HLOOKUP(Z32,$D$38:$X$39,2,FALSE)</f>
        <v>#N/A</v>
      </c>
      <c r="AZ32" s="3">
        <f t="shared" si="25"/>
        <v>1</v>
      </c>
    </row>
    <row r="33" spans="1:52" x14ac:dyDescent="0.25">
      <c r="A33" s="8" t="s">
        <v>91</v>
      </c>
      <c r="B33" s="4">
        <f t="shared" si="0"/>
        <v>12.5</v>
      </c>
      <c r="C33" s="5">
        <f t="shared" si="1"/>
        <v>2</v>
      </c>
      <c r="D33" s="28" t="s">
        <v>412</v>
      </c>
      <c r="E33" s="4" t="s">
        <v>431</v>
      </c>
      <c r="F33" s="4" t="s">
        <v>432</v>
      </c>
      <c r="G33" s="37" t="s">
        <v>433</v>
      </c>
      <c r="H33" s="4" t="s">
        <v>443</v>
      </c>
      <c r="I33" s="4" t="s">
        <v>434</v>
      </c>
      <c r="J33" s="4" t="s">
        <v>185</v>
      </c>
      <c r="K33" s="4" t="s">
        <v>234</v>
      </c>
      <c r="L33" s="4" t="s">
        <v>444</v>
      </c>
      <c r="M33" s="4" t="s">
        <v>354</v>
      </c>
      <c r="N33" s="4" t="s">
        <v>436</v>
      </c>
      <c r="O33" s="4" t="s">
        <v>446</v>
      </c>
      <c r="P33" s="4" t="s">
        <v>438</v>
      </c>
      <c r="Q33" s="4" t="s">
        <v>439</v>
      </c>
      <c r="R33" s="4" t="s">
        <v>440</v>
      </c>
      <c r="S33" s="4" t="s">
        <v>447</v>
      </c>
      <c r="T33" s="4" t="s">
        <v>289</v>
      </c>
      <c r="U33" s="4" t="s">
        <v>441</v>
      </c>
      <c r="V33" s="4" t="s">
        <v>274</v>
      </c>
      <c r="W33" s="4" t="s">
        <v>449</v>
      </c>
      <c r="X33" s="4" t="s">
        <v>442</v>
      </c>
      <c r="Z33" s="4" t="s">
        <v>289</v>
      </c>
      <c r="AA33" s="4" t="s">
        <v>441</v>
      </c>
      <c r="AC33" s="3">
        <f t="shared" si="2"/>
        <v>0</v>
      </c>
      <c r="AD33" s="3">
        <f t="shared" si="3"/>
        <v>1</v>
      </c>
      <c r="AE33" s="3">
        <f t="shared" si="4"/>
        <v>1</v>
      </c>
      <c r="AF33" s="36">
        <v>0.5</v>
      </c>
      <c r="AG33" s="3">
        <f t="shared" si="5"/>
        <v>0</v>
      </c>
      <c r="AH33" s="3">
        <f t="shared" si="6"/>
        <v>0</v>
      </c>
      <c r="AI33" s="3">
        <f t="shared" si="7"/>
        <v>1</v>
      </c>
      <c r="AJ33" s="3">
        <f t="shared" si="8"/>
        <v>1</v>
      </c>
      <c r="AK33" s="3">
        <f t="shared" si="9"/>
        <v>1</v>
      </c>
      <c r="AL33" s="3">
        <f t="shared" si="10"/>
        <v>1</v>
      </c>
      <c r="AM33" s="3">
        <f t="shared" si="11"/>
        <v>1</v>
      </c>
      <c r="AN33" s="3">
        <f t="shared" si="12"/>
        <v>0</v>
      </c>
      <c r="AO33" s="3">
        <f t="shared" si="13"/>
        <v>0</v>
      </c>
      <c r="AP33" s="3">
        <f t="shared" si="14"/>
        <v>1</v>
      </c>
      <c r="AQ33" s="3">
        <f t="shared" si="15"/>
        <v>0</v>
      </c>
      <c r="AR33" s="3">
        <f t="shared" si="16"/>
        <v>0</v>
      </c>
      <c r="AS33" s="3">
        <f t="shared" si="17"/>
        <v>1</v>
      </c>
      <c r="AT33" s="3">
        <f t="shared" si="18"/>
        <v>1</v>
      </c>
      <c r="AU33" s="3">
        <f t="shared" si="19"/>
        <v>1</v>
      </c>
      <c r="AV33" s="3">
        <f t="shared" si="20"/>
        <v>1</v>
      </c>
      <c r="AW33" s="3">
        <f t="shared" si="21"/>
        <v>0</v>
      </c>
      <c r="AY33" s="3">
        <f>HLOOKUP(Z33,$D$38:$X$39,2,FALSE)</f>
        <v>1</v>
      </c>
      <c r="AZ33" s="3">
        <f t="shared" si="25"/>
        <v>1</v>
      </c>
    </row>
    <row r="34" spans="1:52" x14ac:dyDescent="0.25">
      <c r="A34" s="8" t="s">
        <v>92</v>
      </c>
      <c r="B34" s="4">
        <f t="shared" si="0"/>
        <v>15.5</v>
      </c>
      <c r="C34" s="45">
        <v>0.5</v>
      </c>
      <c r="D34" s="28" t="s">
        <v>412</v>
      </c>
      <c r="E34" s="4" t="s">
        <v>431</v>
      </c>
      <c r="F34" s="4" t="s">
        <v>428</v>
      </c>
      <c r="G34" s="37" t="s">
        <v>433</v>
      </c>
      <c r="H34" s="4" t="s">
        <v>290</v>
      </c>
      <c r="I34" s="4" t="s">
        <v>450</v>
      </c>
      <c r="J34" s="4" t="s">
        <v>435</v>
      </c>
      <c r="K34" s="4" t="s">
        <v>234</v>
      </c>
      <c r="L34" s="4" t="s">
        <v>444</v>
      </c>
      <c r="M34" s="4" t="s">
        <v>354</v>
      </c>
      <c r="N34" s="4" t="s">
        <v>436</v>
      </c>
      <c r="O34" s="4" t="s">
        <v>446</v>
      </c>
      <c r="P34" s="4" t="s">
        <v>320</v>
      </c>
      <c r="Q34" s="4" t="s">
        <v>439</v>
      </c>
      <c r="R34" s="4" t="s">
        <v>451</v>
      </c>
      <c r="S34" s="4" t="s">
        <v>447</v>
      </c>
      <c r="T34" s="4" t="s">
        <v>289</v>
      </c>
      <c r="U34" s="4" t="s">
        <v>441</v>
      </c>
      <c r="V34" s="4" t="s">
        <v>274</v>
      </c>
      <c r="W34" s="4" t="s">
        <v>449</v>
      </c>
      <c r="X34" s="4" t="s">
        <v>321</v>
      </c>
      <c r="Z34" s="37" t="s">
        <v>433</v>
      </c>
      <c r="AA34" s="39" t="s">
        <v>447</v>
      </c>
      <c r="AC34" s="3">
        <f t="shared" si="2"/>
        <v>0</v>
      </c>
      <c r="AD34" s="3">
        <f t="shared" si="3"/>
        <v>1</v>
      </c>
      <c r="AE34" s="3">
        <f t="shared" si="4"/>
        <v>0</v>
      </c>
      <c r="AF34" s="36">
        <v>0.5</v>
      </c>
      <c r="AG34" s="3">
        <f t="shared" si="5"/>
        <v>1</v>
      </c>
      <c r="AH34" s="3">
        <f t="shared" si="6"/>
        <v>1</v>
      </c>
      <c r="AI34" s="3">
        <f t="shared" si="7"/>
        <v>0</v>
      </c>
      <c r="AJ34" s="3">
        <f t="shared" si="8"/>
        <v>1</v>
      </c>
      <c r="AK34" s="3">
        <f t="shared" si="9"/>
        <v>1</v>
      </c>
      <c r="AL34" s="3">
        <f t="shared" si="10"/>
        <v>1</v>
      </c>
      <c r="AM34" s="3">
        <f t="shared" si="11"/>
        <v>1</v>
      </c>
      <c r="AN34" s="3">
        <f t="shared" si="12"/>
        <v>0</v>
      </c>
      <c r="AO34" s="3">
        <f t="shared" si="13"/>
        <v>1</v>
      </c>
      <c r="AP34" s="3">
        <f t="shared" si="14"/>
        <v>1</v>
      </c>
      <c r="AQ34" s="3">
        <f t="shared" si="15"/>
        <v>1</v>
      </c>
      <c r="AR34" s="3">
        <f t="shared" si="16"/>
        <v>0</v>
      </c>
      <c r="AS34" s="3">
        <f t="shared" si="17"/>
        <v>1</v>
      </c>
      <c r="AT34" s="3">
        <f t="shared" si="18"/>
        <v>1</v>
      </c>
      <c r="AU34" s="3">
        <f t="shared" si="19"/>
        <v>1</v>
      </c>
      <c r="AV34" s="3">
        <f t="shared" si="20"/>
        <v>1</v>
      </c>
      <c r="AW34" s="3">
        <f t="shared" si="21"/>
        <v>1</v>
      </c>
      <c r="AY34" s="36">
        <v>0.5</v>
      </c>
      <c r="AZ34" s="3" t="e">
        <f t="shared" si="25"/>
        <v>#N/A</v>
      </c>
    </row>
    <row r="35" spans="1:52" x14ac:dyDescent="0.25">
      <c r="A35" s="35" t="s">
        <v>131</v>
      </c>
      <c r="B35" s="4">
        <f t="shared" si="0"/>
        <v>10.5</v>
      </c>
      <c r="C35" s="5">
        <f t="shared" si="1"/>
        <v>1</v>
      </c>
      <c r="D35" s="28" t="s">
        <v>106</v>
      </c>
      <c r="E35" s="4" t="s">
        <v>431</v>
      </c>
      <c r="F35" s="4" t="s">
        <v>432</v>
      </c>
      <c r="G35" s="37" t="s">
        <v>433</v>
      </c>
      <c r="H35" s="4" t="s">
        <v>443</v>
      </c>
      <c r="I35" s="4" t="s">
        <v>434</v>
      </c>
      <c r="J35" s="4" t="s">
        <v>435</v>
      </c>
      <c r="K35" s="4" t="s">
        <v>234</v>
      </c>
      <c r="L35" s="4" t="s">
        <v>444</v>
      </c>
      <c r="M35" s="4" t="s">
        <v>445</v>
      </c>
      <c r="N35" s="4" t="s">
        <v>436</v>
      </c>
      <c r="O35" s="4" t="s">
        <v>446</v>
      </c>
      <c r="P35" s="4" t="s">
        <v>438</v>
      </c>
      <c r="Q35" s="4" t="s">
        <v>439</v>
      </c>
      <c r="R35" s="4" t="s">
        <v>440</v>
      </c>
      <c r="S35" s="4" t="s">
        <v>447</v>
      </c>
      <c r="T35" s="4" t="s">
        <v>289</v>
      </c>
      <c r="U35" s="4" t="s">
        <v>448</v>
      </c>
      <c r="V35" s="4" t="s">
        <v>274</v>
      </c>
      <c r="W35" s="4" t="s">
        <v>449</v>
      </c>
      <c r="X35" s="4" t="s">
        <v>442</v>
      </c>
      <c r="Z35" s="39" t="s">
        <v>442</v>
      </c>
      <c r="AA35" s="4" t="s">
        <v>289</v>
      </c>
      <c r="AC35" s="3">
        <f t="shared" si="2"/>
        <v>1</v>
      </c>
      <c r="AD35" s="3">
        <f t="shared" si="3"/>
        <v>1</v>
      </c>
      <c r="AE35" s="3">
        <f t="shared" si="4"/>
        <v>1</v>
      </c>
      <c r="AF35" s="36">
        <v>0.5</v>
      </c>
      <c r="AG35" s="3">
        <f t="shared" si="5"/>
        <v>0</v>
      </c>
      <c r="AH35" s="3">
        <f t="shared" si="6"/>
        <v>0</v>
      </c>
      <c r="AI35" s="3">
        <f t="shared" si="7"/>
        <v>0</v>
      </c>
      <c r="AJ35" s="3">
        <f t="shared" si="8"/>
        <v>1</v>
      </c>
      <c r="AK35" s="3">
        <f t="shared" si="9"/>
        <v>1</v>
      </c>
      <c r="AL35" s="3">
        <f t="shared" si="10"/>
        <v>0</v>
      </c>
      <c r="AM35" s="3">
        <f t="shared" si="11"/>
        <v>1</v>
      </c>
      <c r="AN35" s="3">
        <f t="shared" si="12"/>
        <v>0</v>
      </c>
      <c r="AO35" s="3">
        <f t="shared" si="13"/>
        <v>0</v>
      </c>
      <c r="AP35" s="3">
        <f t="shared" si="14"/>
        <v>1</v>
      </c>
      <c r="AQ35" s="3">
        <f t="shared" si="15"/>
        <v>0</v>
      </c>
      <c r="AR35" s="3">
        <f t="shared" si="16"/>
        <v>0</v>
      </c>
      <c r="AS35" s="3">
        <f t="shared" si="17"/>
        <v>1</v>
      </c>
      <c r="AT35" s="3">
        <f t="shared" si="18"/>
        <v>0</v>
      </c>
      <c r="AU35" s="3">
        <f t="shared" si="19"/>
        <v>1</v>
      </c>
      <c r="AV35" s="3">
        <f t="shared" si="20"/>
        <v>1</v>
      </c>
      <c r="AW35" s="3">
        <f t="shared" si="21"/>
        <v>0</v>
      </c>
      <c r="AY35" s="3" t="e">
        <f>HLOOKUP(Z35,$D$38:$X$39,2,FALSE)</f>
        <v>#N/A</v>
      </c>
      <c r="AZ35" s="3">
        <f t="shared" si="25"/>
        <v>1</v>
      </c>
    </row>
    <row r="36" spans="1:52" ht="15.75" thickBot="1" x14ac:dyDescent="0.3">
      <c r="A36" s="29" t="s">
        <v>60</v>
      </c>
      <c r="B36" s="6">
        <f t="shared" si="0"/>
        <v>12.5</v>
      </c>
      <c r="C36" s="49">
        <v>1.5</v>
      </c>
      <c r="D36" s="28" t="s">
        <v>106</v>
      </c>
      <c r="E36" s="4" t="s">
        <v>431</v>
      </c>
      <c r="F36" s="4" t="s">
        <v>432</v>
      </c>
      <c r="G36" s="37" t="s">
        <v>433</v>
      </c>
      <c r="H36" s="4" t="s">
        <v>443</v>
      </c>
      <c r="I36" s="4" t="s">
        <v>434</v>
      </c>
      <c r="J36" s="4" t="s">
        <v>435</v>
      </c>
      <c r="K36" s="4" t="s">
        <v>234</v>
      </c>
      <c r="L36" s="4" t="s">
        <v>444</v>
      </c>
      <c r="M36" s="4" t="s">
        <v>354</v>
      </c>
      <c r="N36" s="4" t="s">
        <v>436</v>
      </c>
      <c r="O36" s="4" t="s">
        <v>446</v>
      </c>
      <c r="P36" s="4" t="s">
        <v>438</v>
      </c>
      <c r="Q36" s="4" t="s">
        <v>439</v>
      </c>
      <c r="R36" s="4" t="s">
        <v>440</v>
      </c>
      <c r="S36" s="4" t="s">
        <v>447</v>
      </c>
      <c r="T36" s="4" t="s">
        <v>289</v>
      </c>
      <c r="U36" s="4" t="s">
        <v>441</v>
      </c>
      <c r="V36" s="4" t="s">
        <v>274</v>
      </c>
      <c r="W36" s="4" t="s">
        <v>449</v>
      </c>
      <c r="X36" s="4" t="s">
        <v>442</v>
      </c>
      <c r="Z36" s="37" t="s">
        <v>433</v>
      </c>
      <c r="AA36" s="4" t="s">
        <v>289</v>
      </c>
      <c r="AC36" s="3">
        <f t="shared" si="2"/>
        <v>1</v>
      </c>
      <c r="AD36" s="3">
        <f t="shared" si="3"/>
        <v>1</v>
      </c>
      <c r="AE36" s="3">
        <f t="shared" si="4"/>
        <v>1</v>
      </c>
      <c r="AF36" s="36">
        <v>0.5</v>
      </c>
      <c r="AG36" s="3">
        <f t="shared" si="5"/>
        <v>0</v>
      </c>
      <c r="AH36" s="3">
        <f t="shared" si="6"/>
        <v>0</v>
      </c>
      <c r="AI36" s="3">
        <f t="shared" si="7"/>
        <v>0</v>
      </c>
      <c r="AJ36" s="3">
        <f t="shared" si="8"/>
        <v>1</v>
      </c>
      <c r="AK36" s="3">
        <f t="shared" si="9"/>
        <v>1</v>
      </c>
      <c r="AL36" s="3">
        <f t="shared" si="10"/>
        <v>1</v>
      </c>
      <c r="AM36" s="3">
        <f t="shared" si="11"/>
        <v>1</v>
      </c>
      <c r="AN36" s="3">
        <f t="shared" si="12"/>
        <v>0</v>
      </c>
      <c r="AO36" s="3">
        <f t="shared" si="13"/>
        <v>0</v>
      </c>
      <c r="AP36" s="3">
        <f t="shared" si="14"/>
        <v>1</v>
      </c>
      <c r="AQ36" s="3">
        <f t="shared" si="15"/>
        <v>0</v>
      </c>
      <c r="AR36" s="3">
        <f t="shared" si="16"/>
        <v>0</v>
      </c>
      <c r="AS36" s="3">
        <f t="shared" si="17"/>
        <v>1</v>
      </c>
      <c r="AT36" s="3">
        <f t="shared" si="18"/>
        <v>1</v>
      </c>
      <c r="AU36" s="3">
        <f t="shared" si="19"/>
        <v>1</v>
      </c>
      <c r="AV36" s="3">
        <f t="shared" si="20"/>
        <v>1</v>
      </c>
      <c r="AW36" s="3">
        <f t="shared" si="21"/>
        <v>0</v>
      </c>
      <c r="AY36" s="36">
        <v>0.5</v>
      </c>
      <c r="AZ36" s="3">
        <f t="shared" si="25"/>
        <v>1</v>
      </c>
    </row>
    <row r="37" spans="1:52" x14ac:dyDescent="0.25">
      <c r="A37" s="3" t="s">
        <v>144</v>
      </c>
    </row>
    <row r="38" spans="1:52" x14ac:dyDescent="0.25">
      <c r="D38" s="4" t="s">
        <v>106</v>
      </c>
      <c r="E38" s="4" t="s">
        <v>431</v>
      </c>
      <c r="F38" s="4" t="s">
        <v>432</v>
      </c>
      <c r="G38" s="37" t="s">
        <v>130</v>
      </c>
      <c r="H38" s="4" t="s">
        <v>290</v>
      </c>
      <c r="I38" s="4" t="s">
        <v>450</v>
      </c>
      <c r="J38" s="4" t="s">
        <v>185</v>
      </c>
      <c r="K38" s="4" t="s">
        <v>234</v>
      </c>
      <c r="L38" s="4" t="s">
        <v>444</v>
      </c>
      <c r="M38" s="4" t="s">
        <v>354</v>
      </c>
      <c r="N38" s="4" t="s">
        <v>436</v>
      </c>
      <c r="O38" s="4" t="s">
        <v>437</v>
      </c>
      <c r="P38" s="4" t="s">
        <v>320</v>
      </c>
      <c r="Q38" s="4" t="s">
        <v>439</v>
      </c>
      <c r="R38" s="4" t="s">
        <v>451</v>
      </c>
      <c r="S38" s="4" t="s">
        <v>245</v>
      </c>
      <c r="T38" s="4" t="s">
        <v>289</v>
      </c>
      <c r="U38" s="4" t="s">
        <v>441</v>
      </c>
      <c r="V38" s="4" t="s">
        <v>274</v>
      </c>
      <c r="W38" s="4" t="s">
        <v>449</v>
      </c>
      <c r="X38" s="4" t="s">
        <v>321</v>
      </c>
    </row>
    <row r="39" spans="1:52" x14ac:dyDescent="0.25">
      <c r="A39"/>
      <c r="D39" s="3">
        <v>1</v>
      </c>
      <c r="E39" s="3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</row>
  </sheetData>
  <conditionalFormatting sqref="D3:D36">
    <cfRule type="cellIs" dxfId="97" priority="71" operator="notEqual">
      <formula>$D$38</formula>
    </cfRule>
  </conditionalFormatting>
  <conditionalFormatting sqref="E3:E36">
    <cfRule type="cellIs" dxfId="96" priority="73" operator="notEqual">
      <formula>$E$38</formula>
    </cfRule>
  </conditionalFormatting>
  <conditionalFormatting sqref="F3:F36">
    <cfRule type="cellIs" dxfId="95" priority="75" operator="notEqual">
      <formula>$F$38</formula>
    </cfRule>
  </conditionalFormatting>
  <conditionalFormatting sqref="H3:H36">
    <cfRule type="cellIs" dxfId="94" priority="79" operator="notEqual">
      <formula>$H$38</formula>
    </cfRule>
  </conditionalFormatting>
  <conditionalFormatting sqref="I3:I36">
    <cfRule type="cellIs" dxfId="93" priority="81" operator="notEqual">
      <formula>$I$38</formula>
    </cfRule>
  </conditionalFormatting>
  <conditionalFormatting sqref="J3:J36">
    <cfRule type="cellIs" dxfId="92" priority="83" operator="notEqual">
      <formula>$J$38</formula>
    </cfRule>
  </conditionalFormatting>
  <conditionalFormatting sqref="K3:K36">
    <cfRule type="cellIs" dxfId="91" priority="85" operator="notEqual">
      <formula>$K$38</formula>
    </cfRule>
  </conditionalFormatting>
  <conditionalFormatting sqref="L3:L36">
    <cfRule type="cellIs" dxfId="90" priority="87" operator="notEqual">
      <formula>$L$38</formula>
    </cfRule>
  </conditionalFormatting>
  <conditionalFormatting sqref="M3:M36">
    <cfRule type="cellIs" dxfId="89" priority="89" operator="notEqual">
      <formula>$M$38</formula>
    </cfRule>
  </conditionalFormatting>
  <conditionalFormatting sqref="N3:N36">
    <cfRule type="cellIs" dxfId="88" priority="91" operator="notEqual">
      <formula>$N$38</formula>
    </cfRule>
  </conditionalFormatting>
  <conditionalFormatting sqref="O3:O36">
    <cfRule type="cellIs" dxfId="87" priority="93" operator="notEqual">
      <formula>$O$38</formula>
    </cfRule>
  </conditionalFormatting>
  <conditionalFormatting sqref="P3:P36">
    <cfRule type="cellIs" dxfId="86" priority="95" operator="notEqual">
      <formula>$P$38</formula>
    </cfRule>
  </conditionalFormatting>
  <conditionalFormatting sqref="Q3:Q36">
    <cfRule type="cellIs" dxfId="85" priority="97" operator="notEqual">
      <formula>$Q$38</formula>
    </cfRule>
  </conditionalFormatting>
  <conditionalFormatting sqref="R3:R36">
    <cfRule type="cellIs" dxfId="84" priority="99" operator="notEqual">
      <formula>$R$38</formula>
    </cfRule>
  </conditionalFormatting>
  <conditionalFormatting sqref="S3:S36">
    <cfRule type="cellIs" dxfId="83" priority="101" operator="notEqual">
      <formula>$S$38</formula>
    </cfRule>
  </conditionalFormatting>
  <conditionalFormatting sqref="T3:T36">
    <cfRule type="cellIs" dxfId="82" priority="103" operator="notEqual">
      <formula>$T$38</formula>
    </cfRule>
  </conditionalFormatting>
  <conditionalFormatting sqref="U3:U36">
    <cfRule type="cellIs" dxfId="81" priority="105" operator="notEqual">
      <formula>$U$38</formula>
    </cfRule>
  </conditionalFormatting>
  <conditionalFormatting sqref="V3:V36">
    <cfRule type="cellIs" dxfId="80" priority="109" operator="notEqual">
      <formula>$V$38</formula>
    </cfRule>
  </conditionalFormatting>
  <conditionalFormatting sqref="W3:W36">
    <cfRule type="cellIs" dxfId="79" priority="111" operator="notEqual">
      <formula>$W$38</formula>
    </cfRule>
  </conditionalFormatting>
  <conditionalFormatting sqref="X3:X36">
    <cfRule type="cellIs" dxfId="78" priority="113" operator="notEqual">
      <formula>$X$38</formula>
    </cfRule>
  </conditionalFormatting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10.5703125" style="3" bestFit="1" customWidth="1"/>
    <col min="5" max="5" width="11.85546875" style="3" bestFit="1" customWidth="1"/>
    <col min="6" max="6" width="8" style="3" bestFit="1" customWidth="1"/>
    <col min="7" max="7" width="10.28515625" style="3" bestFit="1" customWidth="1"/>
    <col min="8" max="8" width="10.42578125" style="3" bestFit="1" customWidth="1"/>
    <col min="9" max="9" width="9.5703125" style="3" bestFit="1" customWidth="1"/>
    <col min="10" max="10" width="8.28515625" style="3" bestFit="1" customWidth="1"/>
    <col min="11" max="11" width="11" style="3" bestFit="1" customWidth="1"/>
    <col min="12" max="12" width="10.85546875" style="3" bestFit="1" customWidth="1"/>
    <col min="13" max="13" width="11.85546875" style="3" bestFit="1" customWidth="1"/>
    <col min="14" max="14" width="10.5703125" style="3" bestFit="1" customWidth="1"/>
    <col min="15" max="15" width="9.28515625" style="3" bestFit="1" customWidth="1"/>
    <col min="16" max="16" width="9.7109375" style="3" bestFit="1" customWidth="1"/>
    <col min="17" max="17" width="9.42578125" style="3" bestFit="1" customWidth="1"/>
    <col min="18" max="18" width="9" style="3" bestFit="1" customWidth="1"/>
    <col min="19" max="19" width="12" style="3" bestFit="1" customWidth="1"/>
    <col min="20" max="20" width="8.85546875" style="3" bestFit="1" customWidth="1"/>
    <col min="21" max="21" width="10.42578125" style="3" bestFit="1" customWidth="1"/>
    <col min="22" max="22" width="9.5703125" style="3" bestFit="1" customWidth="1"/>
    <col min="23" max="23" width="10.28515625" style="3" bestFit="1" customWidth="1"/>
    <col min="24" max="24" width="12.5703125" style="3" bestFit="1" customWidth="1"/>
    <col min="25" max="25" width="8.140625" style="3" bestFit="1" customWidth="1"/>
    <col min="26" max="26" width="2.7109375" style="3" customWidth="1"/>
    <col min="27" max="27" width="12.5703125" style="3" bestFit="1" customWidth="1"/>
    <col min="28" max="28" width="12" style="3" bestFit="1" customWidth="1"/>
    <col min="29" max="29" width="2.7109375" style="3" customWidth="1"/>
    <col min="30" max="44" width="2" style="3" bestFit="1" customWidth="1"/>
    <col min="45" max="50" width="2" style="3" customWidth="1"/>
    <col min="51" max="51" width="4" style="3" bestFit="1" customWidth="1"/>
    <col min="52" max="52" width="2.7109375" style="3" customWidth="1"/>
    <col min="53" max="54" width="5.42578125" style="3" bestFit="1" customWidth="1"/>
  </cols>
  <sheetData>
    <row r="1" spans="1:54" ht="15.75" x14ac:dyDescent="0.25">
      <c r="A1" s="24" t="s">
        <v>430</v>
      </c>
      <c r="B1" s="25"/>
    </row>
    <row r="2" spans="1:54" ht="15.75" thickBot="1" x14ac:dyDescent="0.3">
      <c r="A2" s="2"/>
      <c r="B2" s="2" t="s">
        <v>0</v>
      </c>
      <c r="C2" s="2" t="s">
        <v>1</v>
      </c>
      <c r="AA2" s="2" t="s">
        <v>1</v>
      </c>
    </row>
    <row r="3" spans="1:54" x14ac:dyDescent="0.25">
      <c r="A3" s="23" t="s">
        <v>63</v>
      </c>
      <c r="B3" s="26">
        <f>SUM(AD3:AY3)</f>
        <v>7.5</v>
      </c>
      <c r="C3" s="27">
        <f t="shared" ref="C3:C36" si="0">COUNT(BA3:BB3)</f>
        <v>1</v>
      </c>
      <c r="D3" s="28" t="s">
        <v>455</v>
      </c>
      <c r="E3" s="4" t="s">
        <v>456</v>
      </c>
      <c r="F3" s="4" t="s">
        <v>457</v>
      </c>
      <c r="G3" s="4" t="s">
        <v>458</v>
      </c>
      <c r="H3" s="4" t="s">
        <v>459</v>
      </c>
      <c r="I3" s="4" t="s">
        <v>283</v>
      </c>
      <c r="J3" s="4" t="s">
        <v>460</v>
      </c>
      <c r="K3" s="4" t="s">
        <v>395</v>
      </c>
      <c r="L3" s="4" t="s">
        <v>461</v>
      </c>
      <c r="M3" s="4" t="s">
        <v>200</v>
      </c>
      <c r="N3" s="4" t="s">
        <v>462</v>
      </c>
      <c r="O3" s="4" t="s">
        <v>175</v>
      </c>
      <c r="P3" s="4" t="s">
        <v>291</v>
      </c>
      <c r="Q3" s="4" t="s">
        <v>463</v>
      </c>
      <c r="R3" s="4" t="s">
        <v>194</v>
      </c>
      <c r="S3" s="4" t="s">
        <v>464</v>
      </c>
      <c r="T3" s="4" t="s">
        <v>272</v>
      </c>
      <c r="U3" s="4" t="s">
        <v>465</v>
      </c>
      <c r="V3" s="4" t="s">
        <v>466</v>
      </c>
      <c r="W3" s="4" t="s">
        <v>467</v>
      </c>
      <c r="X3" s="4" t="s">
        <v>468</v>
      </c>
      <c r="Y3" s="37" t="s">
        <v>469</v>
      </c>
      <c r="AA3" s="39" t="s">
        <v>175</v>
      </c>
      <c r="AB3" s="4" t="s">
        <v>466</v>
      </c>
      <c r="AD3" s="3">
        <f t="shared" ref="AD3:AD36" si="1">IF(D3=$D$38,1,0)</f>
        <v>0</v>
      </c>
      <c r="AE3" s="3">
        <f t="shared" ref="AE3:AE36" si="2">IF(E3=$E$38,1,0)</f>
        <v>0</v>
      </c>
      <c r="AF3" s="3">
        <f t="shared" ref="AF3:AF36" si="3">IF(F3=$F$38,1,0)</f>
        <v>0</v>
      </c>
      <c r="AG3" s="3">
        <f t="shared" ref="AG3:AG36" si="4">IF(G3=$G$38,1,0)</f>
        <v>0</v>
      </c>
      <c r="AH3" s="3">
        <f t="shared" ref="AH3:AH36" si="5">IF(H3=$H$38,1,0)</f>
        <v>0</v>
      </c>
      <c r="AI3" s="3">
        <f t="shared" ref="AI3:AI36" si="6">IF(I3=$I$38,1,0)</f>
        <v>1</v>
      </c>
      <c r="AJ3" s="3">
        <f t="shared" ref="AJ3:AJ36" si="7">IF(J3=$J$38,1,0)</f>
        <v>1</v>
      </c>
      <c r="AK3" s="3">
        <f t="shared" ref="AK3:AK36" si="8">IF(K3=$K$38,1,0)</f>
        <v>0</v>
      </c>
      <c r="AL3" s="3">
        <f t="shared" ref="AL3:AL36" si="9">IF(L3=$L$38,1,0)</f>
        <v>0</v>
      </c>
      <c r="AM3" s="3">
        <f t="shared" ref="AM3:AM36" si="10">IF(M3=$M$38,1,0)</f>
        <v>0</v>
      </c>
      <c r="AN3" s="3">
        <f t="shared" ref="AN3:AN36" si="11">IF(N3=$N$38,1,0)</f>
        <v>1</v>
      </c>
      <c r="AO3" s="3">
        <f t="shared" ref="AO3:AO36" si="12">IF(O3=$O$38,1,0)</f>
        <v>0</v>
      </c>
      <c r="AP3" s="3">
        <f t="shared" ref="AP3:AP36" si="13">IF(P3=$P$38,1,0)</f>
        <v>0</v>
      </c>
      <c r="AQ3" s="3">
        <f t="shared" ref="AQ3:AQ36" si="14">IF(Q3=$Q$38,1,0)</f>
        <v>0</v>
      </c>
      <c r="AR3" s="3">
        <f t="shared" ref="AR3:AR36" si="15">IF(R3=$R$38,1,0)</f>
        <v>1</v>
      </c>
      <c r="AS3" s="3">
        <f t="shared" ref="AS3:AS36" si="16">IF(S3=$S$38,1,0)</f>
        <v>0</v>
      </c>
      <c r="AT3" s="3">
        <f t="shared" ref="AT3:AT36" si="17">IF(T3=$T$38,1,0)</f>
        <v>0</v>
      </c>
      <c r="AU3" s="3">
        <f t="shared" ref="AU3:AU36" si="18">IF(U3=$U$38,1,0)</f>
        <v>0</v>
      </c>
      <c r="AV3" s="3">
        <f t="shared" ref="AV3:AV36" si="19">IF(V3=$V$38,1,0)</f>
        <v>1</v>
      </c>
      <c r="AW3" s="3">
        <f t="shared" ref="AW3:AW36" si="20">IF(W3=$W$38,1,0)</f>
        <v>1</v>
      </c>
      <c r="AX3" s="3">
        <f t="shared" ref="AX3:AX36" si="21">IF(X3=$X$38,1,0)</f>
        <v>1</v>
      </c>
      <c r="AY3" s="36">
        <v>0.5</v>
      </c>
      <c r="BA3" s="3" t="e">
        <f t="shared" ref="BA3:BB36" si="22">HLOOKUP(AA3,$D$38:$Y$39,2,FALSE)</f>
        <v>#N/A</v>
      </c>
      <c r="BB3" s="3">
        <f t="shared" si="22"/>
        <v>1</v>
      </c>
    </row>
    <row r="4" spans="1:54" x14ac:dyDescent="0.25">
      <c r="A4" s="8" t="s">
        <v>64</v>
      </c>
      <c r="B4" s="4">
        <f t="shared" ref="B4:B36" si="23">SUM(AD4:AY4)</f>
        <v>11.5</v>
      </c>
      <c r="C4" s="5">
        <f t="shared" si="0"/>
        <v>1</v>
      </c>
      <c r="D4" s="28" t="s">
        <v>455</v>
      </c>
      <c r="E4" s="4" t="s">
        <v>456</v>
      </c>
      <c r="F4" s="4" t="s">
        <v>457</v>
      </c>
      <c r="G4" s="4" t="s">
        <v>458</v>
      </c>
      <c r="H4" s="4" t="s">
        <v>470</v>
      </c>
      <c r="I4" s="4" t="s">
        <v>283</v>
      </c>
      <c r="J4" s="4" t="s">
        <v>460</v>
      </c>
      <c r="K4" s="4" t="s">
        <v>395</v>
      </c>
      <c r="L4" s="4" t="s">
        <v>461</v>
      </c>
      <c r="M4" s="4" t="s">
        <v>471</v>
      </c>
      <c r="N4" s="4" t="s">
        <v>462</v>
      </c>
      <c r="O4" s="4" t="s">
        <v>472</v>
      </c>
      <c r="P4" s="4" t="s">
        <v>473</v>
      </c>
      <c r="Q4" s="4" t="s">
        <v>463</v>
      </c>
      <c r="R4" s="4" t="s">
        <v>474</v>
      </c>
      <c r="S4" s="4" t="s">
        <v>464</v>
      </c>
      <c r="T4" s="4" t="s">
        <v>342</v>
      </c>
      <c r="U4" s="4" t="s">
        <v>465</v>
      </c>
      <c r="V4" s="4" t="s">
        <v>466</v>
      </c>
      <c r="W4" s="4" t="s">
        <v>467</v>
      </c>
      <c r="X4" s="4" t="s">
        <v>468</v>
      </c>
      <c r="Y4" s="37" t="s">
        <v>469</v>
      </c>
      <c r="AA4" s="39" t="s">
        <v>457</v>
      </c>
      <c r="AB4" s="4" t="s">
        <v>467</v>
      </c>
      <c r="AD4" s="3">
        <f t="shared" si="1"/>
        <v>0</v>
      </c>
      <c r="AE4" s="3">
        <f t="shared" si="2"/>
        <v>0</v>
      </c>
      <c r="AF4" s="3">
        <f t="shared" si="3"/>
        <v>0</v>
      </c>
      <c r="AG4" s="3">
        <f t="shared" si="4"/>
        <v>0</v>
      </c>
      <c r="AH4" s="3">
        <f t="shared" si="5"/>
        <v>1</v>
      </c>
      <c r="AI4" s="3">
        <f t="shared" si="6"/>
        <v>1</v>
      </c>
      <c r="AJ4" s="3">
        <f t="shared" si="7"/>
        <v>1</v>
      </c>
      <c r="AK4" s="3">
        <f t="shared" si="8"/>
        <v>0</v>
      </c>
      <c r="AL4" s="3">
        <f t="shared" si="9"/>
        <v>0</v>
      </c>
      <c r="AM4" s="3">
        <f t="shared" si="10"/>
        <v>1</v>
      </c>
      <c r="AN4" s="3">
        <f t="shared" si="11"/>
        <v>1</v>
      </c>
      <c r="AO4" s="3">
        <f t="shared" si="12"/>
        <v>1</v>
      </c>
      <c r="AP4" s="3">
        <f t="shared" si="13"/>
        <v>1</v>
      </c>
      <c r="AQ4" s="3">
        <f t="shared" si="14"/>
        <v>0</v>
      </c>
      <c r="AR4" s="3">
        <f t="shared" si="15"/>
        <v>0</v>
      </c>
      <c r="AS4" s="3">
        <f t="shared" si="16"/>
        <v>0</v>
      </c>
      <c r="AT4" s="3">
        <f t="shared" si="17"/>
        <v>1</v>
      </c>
      <c r="AU4" s="3">
        <f t="shared" si="18"/>
        <v>0</v>
      </c>
      <c r="AV4" s="3">
        <f t="shared" si="19"/>
        <v>1</v>
      </c>
      <c r="AW4" s="3">
        <f t="shared" si="20"/>
        <v>1</v>
      </c>
      <c r="AX4" s="3">
        <f t="shared" si="21"/>
        <v>1</v>
      </c>
      <c r="AY4" s="36">
        <v>0.5</v>
      </c>
      <c r="BA4" s="3" t="e">
        <f t="shared" si="22"/>
        <v>#N/A</v>
      </c>
      <c r="BB4" s="3">
        <f t="shared" si="22"/>
        <v>1</v>
      </c>
    </row>
    <row r="5" spans="1:54" x14ac:dyDescent="0.25">
      <c r="A5" s="8" t="s">
        <v>65</v>
      </c>
      <c r="B5" s="4">
        <f t="shared" si="23"/>
        <v>8.5</v>
      </c>
      <c r="C5" s="5">
        <f t="shared" si="0"/>
        <v>0</v>
      </c>
      <c r="D5" s="28" t="s">
        <v>455</v>
      </c>
      <c r="E5" s="4" t="s">
        <v>456</v>
      </c>
      <c r="F5" s="4" t="s">
        <v>457</v>
      </c>
      <c r="G5" s="4" t="s">
        <v>458</v>
      </c>
      <c r="H5" s="4" t="s">
        <v>470</v>
      </c>
      <c r="I5" s="4" t="s">
        <v>283</v>
      </c>
      <c r="J5" s="4" t="s">
        <v>460</v>
      </c>
      <c r="K5" s="4" t="s">
        <v>395</v>
      </c>
      <c r="L5" s="4" t="s">
        <v>461</v>
      </c>
      <c r="M5" s="4" t="s">
        <v>471</v>
      </c>
      <c r="N5" s="4" t="s">
        <v>462</v>
      </c>
      <c r="O5" s="4" t="s">
        <v>472</v>
      </c>
      <c r="P5" s="4" t="s">
        <v>291</v>
      </c>
      <c r="Q5" s="4" t="s">
        <v>463</v>
      </c>
      <c r="R5" s="4" t="s">
        <v>474</v>
      </c>
      <c r="S5" s="4" t="s">
        <v>464</v>
      </c>
      <c r="T5" s="4" t="s">
        <v>272</v>
      </c>
      <c r="U5" s="4" t="s">
        <v>465</v>
      </c>
      <c r="V5" s="4" t="s">
        <v>292</v>
      </c>
      <c r="W5" s="4" t="s">
        <v>467</v>
      </c>
      <c r="X5" s="4" t="s">
        <v>468</v>
      </c>
      <c r="Y5" s="37" t="s">
        <v>469</v>
      </c>
      <c r="AA5" s="39" t="s">
        <v>395</v>
      </c>
      <c r="AB5" s="39" t="s">
        <v>464</v>
      </c>
      <c r="AD5" s="3">
        <f t="shared" si="1"/>
        <v>0</v>
      </c>
      <c r="AE5" s="3">
        <f t="shared" si="2"/>
        <v>0</v>
      </c>
      <c r="AF5" s="3">
        <f t="shared" si="3"/>
        <v>0</v>
      </c>
      <c r="AG5" s="3">
        <f t="shared" si="4"/>
        <v>0</v>
      </c>
      <c r="AH5" s="3">
        <f t="shared" si="5"/>
        <v>1</v>
      </c>
      <c r="AI5" s="3">
        <f t="shared" si="6"/>
        <v>1</v>
      </c>
      <c r="AJ5" s="3">
        <f t="shared" si="7"/>
        <v>1</v>
      </c>
      <c r="AK5" s="3">
        <f t="shared" si="8"/>
        <v>0</v>
      </c>
      <c r="AL5" s="3">
        <f t="shared" si="9"/>
        <v>0</v>
      </c>
      <c r="AM5" s="3">
        <f t="shared" si="10"/>
        <v>1</v>
      </c>
      <c r="AN5" s="3">
        <f t="shared" si="11"/>
        <v>1</v>
      </c>
      <c r="AO5" s="3">
        <f t="shared" si="12"/>
        <v>1</v>
      </c>
      <c r="AP5" s="3">
        <f t="shared" si="13"/>
        <v>0</v>
      </c>
      <c r="AQ5" s="3">
        <f t="shared" si="14"/>
        <v>0</v>
      </c>
      <c r="AR5" s="3">
        <f t="shared" si="15"/>
        <v>0</v>
      </c>
      <c r="AS5" s="3">
        <f t="shared" si="16"/>
        <v>0</v>
      </c>
      <c r="AT5" s="3">
        <f t="shared" si="17"/>
        <v>0</v>
      </c>
      <c r="AU5" s="3">
        <f t="shared" si="18"/>
        <v>0</v>
      </c>
      <c r="AV5" s="3">
        <f t="shared" si="19"/>
        <v>0</v>
      </c>
      <c r="AW5" s="3">
        <f t="shared" si="20"/>
        <v>1</v>
      </c>
      <c r="AX5" s="3">
        <f t="shared" si="21"/>
        <v>1</v>
      </c>
      <c r="AY5" s="36">
        <v>0.5</v>
      </c>
      <c r="BA5" s="3" t="e">
        <f t="shared" si="22"/>
        <v>#N/A</v>
      </c>
      <c r="BB5" s="3" t="e">
        <f t="shared" si="22"/>
        <v>#N/A</v>
      </c>
    </row>
    <row r="6" spans="1:54" x14ac:dyDescent="0.25">
      <c r="A6" s="8" t="s">
        <v>66</v>
      </c>
      <c r="B6" s="4">
        <f t="shared" si="23"/>
        <v>10.5</v>
      </c>
      <c r="C6" s="5">
        <f t="shared" si="0"/>
        <v>0</v>
      </c>
      <c r="D6" s="28" t="s">
        <v>455</v>
      </c>
      <c r="E6" s="4" t="s">
        <v>456</v>
      </c>
      <c r="F6" s="4" t="s">
        <v>457</v>
      </c>
      <c r="G6" s="4" t="s">
        <v>458</v>
      </c>
      <c r="H6" s="4" t="s">
        <v>459</v>
      </c>
      <c r="I6" s="4" t="s">
        <v>283</v>
      </c>
      <c r="J6" s="4" t="s">
        <v>460</v>
      </c>
      <c r="K6" s="4" t="s">
        <v>395</v>
      </c>
      <c r="L6" s="4" t="s">
        <v>262</v>
      </c>
      <c r="M6" s="4" t="s">
        <v>471</v>
      </c>
      <c r="N6" s="4" t="s">
        <v>462</v>
      </c>
      <c r="O6" s="4" t="s">
        <v>175</v>
      </c>
      <c r="P6" s="4" t="s">
        <v>473</v>
      </c>
      <c r="Q6" s="4" t="s">
        <v>463</v>
      </c>
      <c r="R6" s="4" t="s">
        <v>194</v>
      </c>
      <c r="S6" s="4" t="s">
        <v>464</v>
      </c>
      <c r="T6" s="4" t="s">
        <v>272</v>
      </c>
      <c r="U6" s="4" t="s">
        <v>465</v>
      </c>
      <c r="V6" s="4" t="s">
        <v>466</v>
      </c>
      <c r="W6" s="4" t="s">
        <v>467</v>
      </c>
      <c r="X6" s="4" t="s">
        <v>468</v>
      </c>
      <c r="Y6" s="37" t="s">
        <v>475</v>
      </c>
      <c r="AA6" s="39" t="s">
        <v>456</v>
      </c>
      <c r="AB6" s="39" t="s">
        <v>457</v>
      </c>
      <c r="AD6" s="3">
        <f t="shared" si="1"/>
        <v>0</v>
      </c>
      <c r="AE6" s="3">
        <f t="shared" si="2"/>
        <v>0</v>
      </c>
      <c r="AF6" s="3">
        <f t="shared" si="3"/>
        <v>0</v>
      </c>
      <c r="AG6" s="3">
        <f t="shared" si="4"/>
        <v>0</v>
      </c>
      <c r="AH6" s="3">
        <f t="shared" si="5"/>
        <v>0</v>
      </c>
      <c r="AI6" s="3">
        <f t="shared" si="6"/>
        <v>1</v>
      </c>
      <c r="AJ6" s="3">
        <f t="shared" si="7"/>
        <v>1</v>
      </c>
      <c r="AK6" s="3">
        <f t="shared" si="8"/>
        <v>0</v>
      </c>
      <c r="AL6" s="3">
        <f t="shared" si="9"/>
        <v>1</v>
      </c>
      <c r="AM6" s="3">
        <f t="shared" si="10"/>
        <v>1</v>
      </c>
      <c r="AN6" s="3">
        <f t="shared" si="11"/>
        <v>1</v>
      </c>
      <c r="AO6" s="3">
        <f t="shared" si="12"/>
        <v>0</v>
      </c>
      <c r="AP6" s="3">
        <f t="shared" si="13"/>
        <v>1</v>
      </c>
      <c r="AQ6" s="3">
        <f t="shared" si="14"/>
        <v>0</v>
      </c>
      <c r="AR6" s="3">
        <f t="shared" si="15"/>
        <v>1</v>
      </c>
      <c r="AS6" s="3">
        <f t="shared" si="16"/>
        <v>0</v>
      </c>
      <c r="AT6" s="3">
        <f t="shared" si="17"/>
        <v>0</v>
      </c>
      <c r="AU6" s="3">
        <f t="shared" si="18"/>
        <v>0</v>
      </c>
      <c r="AV6" s="3">
        <f t="shared" si="19"/>
        <v>1</v>
      </c>
      <c r="AW6" s="3">
        <f t="shared" si="20"/>
        <v>1</v>
      </c>
      <c r="AX6" s="3">
        <f t="shared" si="21"/>
        <v>1</v>
      </c>
      <c r="AY6" s="36">
        <v>0.5</v>
      </c>
      <c r="BA6" s="3" t="e">
        <f t="shared" si="22"/>
        <v>#N/A</v>
      </c>
      <c r="BB6" s="3" t="e">
        <f t="shared" si="22"/>
        <v>#N/A</v>
      </c>
    </row>
    <row r="7" spans="1:54" x14ac:dyDescent="0.25">
      <c r="A7" s="8" t="s">
        <v>221</v>
      </c>
      <c r="B7" s="4">
        <f t="shared" si="23"/>
        <v>11.5</v>
      </c>
      <c r="C7" s="5">
        <f t="shared" si="0"/>
        <v>1</v>
      </c>
      <c r="D7" s="28" t="s">
        <v>455</v>
      </c>
      <c r="E7" s="4" t="s">
        <v>456</v>
      </c>
      <c r="F7" s="4" t="s">
        <v>457</v>
      </c>
      <c r="G7" s="4" t="s">
        <v>152</v>
      </c>
      <c r="H7" s="4" t="s">
        <v>470</v>
      </c>
      <c r="I7" s="4" t="s">
        <v>283</v>
      </c>
      <c r="J7" s="4" t="s">
        <v>320</v>
      </c>
      <c r="K7" s="4" t="s">
        <v>267</v>
      </c>
      <c r="L7" s="4" t="s">
        <v>461</v>
      </c>
      <c r="M7" s="4" t="s">
        <v>200</v>
      </c>
      <c r="N7" s="4" t="s">
        <v>462</v>
      </c>
      <c r="O7" s="4" t="s">
        <v>472</v>
      </c>
      <c r="P7" s="4" t="s">
        <v>473</v>
      </c>
      <c r="Q7" s="4" t="s">
        <v>463</v>
      </c>
      <c r="R7" s="4" t="s">
        <v>194</v>
      </c>
      <c r="S7" s="4" t="s">
        <v>464</v>
      </c>
      <c r="T7" s="4" t="s">
        <v>272</v>
      </c>
      <c r="U7" s="4" t="s">
        <v>465</v>
      </c>
      <c r="V7" s="4" t="s">
        <v>466</v>
      </c>
      <c r="W7" s="4" t="s">
        <v>467</v>
      </c>
      <c r="X7" s="4" t="s">
        <v>468</v>
      </c>
      <c r="Y7" s="37" t="s">
        <v>469</v>
      </c>
      <c r="AA7" s="39" t="s">
        <v>464</v>
      </c>
      <c r="AB7" s="4" t="s">
        <v>283</v>
      </c>
      <c r="AD7" s="3">
        <f t="shared" si="1"/>
        <v>0</v>
      </c>
      <c r="AE7" s="3">
        <f t="shared" si="2"/>
        <v>0</v>
      </c>
      <c r="AF7" s="3">
        <f t="shared" si="3"/>
        <v>0</v>
      </c>
      <c r="AG7" s="3">
        <f t="shared" si="4"/>
        <v>1</v>
      </c>
      <c r="AH7" s="3">
        <f t="shared" si="5"/>
        <v>1</v>
      </c>
      <c r="AI7" s="3">
        <f t="shared" si="6"/>
        <v>1</v>
      </c>
      <c r="AJ7" s="3">
        <f t="shared" si="7"/>
        <v>0</v>
      </c>
      <c r="AK7" s="3">
        <f t="shared" si="8"/>
        <v>1</v>
      </c>
      <c r="AL7" s="3">
        <f t="shared" si="9"/>
        <v>0</v>
      </c>
      <c r="AM7" s="3">
        <f t="shared" si="10"/>
        <v>0</v>
      </c>
      <c r="AN7" s="3">
        <f t="shared" si="11"/>
        <v>1</v>
      </c>
      <c r="AO7" s="3">
        <f t="shared" si="12"/>
        <v>1</v>
      </c>
      <c r="AP7" s="3">
        <f t="shared" si="13"/>
        <v>1</v>
      </c>
      <c r="AQ7" s="3">
        <f t="shared" si="14"/>
        <v>0</v>
      </c>
      <c r="AR7" s="3">
        <f t="shared" si="15"/>
        <v>1</v>
      </c>
      <c r="AS7" s="3">
        <f t="shared" si="16"/>
        <v>0</v>
      </c>
      <c r="AT7" s="3">
        <f t="shared" si="17"/>
        <v>0</v>
      </c>
      <c r="AU7" s="3">
        <f t="shared" si="18"/>
        <v>0</v>
      </c>
      <c r="AV7" s="3">
        <f t="shared" si="19"/>
        <v>1</v>
      </c>
      <c r="AW7" s="3">
        <f t="shared" si="20"/>
        <v>1</v>
      </c>
      <c r="AX7" s="3">
        <f t="shared" si="21"/>
        <v>1</v>
      </c>
      <c r="AY7" s="36">
        <v>0.5</v>
      </c>
      <c r="BA7" s="3" t="e">
        <f t="shared" si="22"/>
        <v>#N/A</v>
      </c>
      <c r="BB7" s="3">
        <f t="shared" si="22"/>
        <v>1</v>
      </c>
    </row>
    <row r="8" spans="1:54" x14ac:dyDescent="0.25">
      <c r="A8" s="8" t="s">
        <v>67</v>
      </c>
      <c r="B8" s="4">
        <f t="shared" si="23"/>
        <v>8.5</v>
      </c>
      <c r="C8" s="5">
        <f t="shared" si="0"/>
        <v>1</v>
      </c>
      <c r="D8" s="28" t="s">
        <v>455</v>
      </c>
      <c r="E8" s="4" t="s">
        <v>456</v>
      </c>
      <c r="F8" s="4" t="s">
        <v>457</v>
      </c>
      <c r="G8" s="4" t="s">
        <v>458</v>
      </c>
      <c r="H8" s="4" t="s">
        <v>459</v>
      </c>
      <c r="I8" s="4" t="s">
        <v>283</v>
      </c>
      <c r="J8" s="4" t="s">
        <v>460</v>
      </c>
      <c r="K8" s="4" t="s">
        <v>395</v>
      </c>
      <c r="L8" s="4" t="s">
        <v>461</v>
      </c>
      <c r="M8" s="4" t="s">
        <v>200</v>
      </c>
      <c r="N8" s="4" t="s">
        <v>462</v>
      </c>
      <c r="O8" s="4" t="s">
        <v>472</v>
      </c>
      <c r="P8" s="4" t="s">
        <v>473</v>
      </c>
      <c r="Q8" s="4" t="s">
        <v>463</v>
      </c>
      <c r="R8" s="4" t="s">
        <v>474</v>
      </c>
      <c r="S8" s="4" t="s">
        <v>464</v>
      </c>
      <c r="T8" s="4" t="s">
        <v>272</v>
      </c>
      <c r="U8" s="4" t="s">
        <v>465</v>
      </c>
      <c r="V8" s="4" t="s">
        <v>466</v>
      </c>
      <c r="W8" s="4" t="s">
        <v>467</v>
      </c>
      <c r="X8" s="4" t="s">
        <v>468</v>
      </c>
      <c r="Y8" s="37" t="s">
        <v>469</v>
      </c>
      <c r="AA8" s="4" t="s">
        <v>460</v>
      </c>
      <c r="AB8" s="39" t="s">
        <v>461</v>
      </c>
      <c r="AD8" s="3">
        <f t="shared" si="1"/>
        <v>0</v>
      </c>
      <c r="AE8" s="3">
        <f t="shared" si="2"/>
        <v>0</v>
      </c>
      <c r="AF8" s="3">
        <f t="shared" si="3"/>
        <v>0</v>
      </c>
      <c r="AG8" s="3">
        <f t="shared" si="4"/>
        <v>0</v>
      </c>
      <c r="AH8" s="3">
        <f t="shared" si="5"/>
        <v>0</v>
      </c>
      <c r="AI8" s="3">
        <f t="shared" si="6"/>
        <v>1</v>
      </c>
      <c r="AJ8" s="3">
        <f t="shared" si="7"/>
        <v>1</v>
      </c>
      <c r="AK8" s="3">
        <f t="shared" si="8"/>
        <v>0</v>
      </c>
      <c r="AL8" s="3">
        <f t="shared" si="9"/>
        <v>0</v>
      </c>
      <c r="AM8" s="3">
        <f t="shared" si="10"/>
        <v>0</v>
      </c>
      <c r="AN8" s="3">
        <f t="shared" si="11"/>
        <v>1</v>
      </c>
      <c r="AO8" s="3">
        <f t="shared" si="12"/>
        <v>1</v>
      </c>
      <c r="AP8" s="3">
        <f t="shared" si="13"/>
        <v>1</v>
      </c>
      <c r="AQ8" s="3">
        <f t="shared" si="14"/>
        <v>0</v>
      </c>
      <c r="AR8" s="3">
        <f t="shared" si="15"/>
        <v>0</v>
      </c>
      <c r="AS8" s="3">
        <f t="shared" si="16"/>
        <v>0</v>
      </c>
      <c r="AT8" s="3">
        <f t="shared" si="17"/>
        <v>0</v>
      </c>
      <c r="AU8" s="3">
        <f t="shared" si="18"/>
        <v>0</v>
      </c>
      <c r="AV8" s="3">
        <f t="shared" si="19"/>
        <v>1</v>
      </c>
      <c r="AW8" s="3">
        <f t="shared" si="20"/>
        <v>1</v>
      </c>
      <c r="AX8" s="3">
        <f t="shared" si="21"/>
        <v>1</v>
      </c>
      <c r="AY8" s="36">
        <v>0.5</v>
      </c>
      <c r="BA8" s="3">
        <f t="shared" si="22"/>
        <v>1</v>
      </c>
      <c r="BB8" s="3" t="e">
        <f t="shared" si="22"/>
        <v>#N/A</v>
      </c>
    </row>
    <row r="9" spans="1:54" x14ac:dyDescent="0.25">
      <c r="A9" s="8" t="s">
        <v>68</v>
      </c>
      <c r="B9" s="4">
        <f t="shared" si="23"/>
        <v>11.5</v>
      </c>
      <c r="C9" s="5">
        <f t="shared" si="0"/>
        <v>1</v>
      </c>
      <c r="D9" s="28" t="s">
        <v>455</v>
      </c>
      <c r="E9" s="4" t="s">
        <v>456</v>
      </c>
      <c r="F9" s="4" t="s">
        <v>457</v>
      </c>
      <c r="G9" s="4" t="s">
        <v>458</v>
      </c>
      <c r="H9" s="4" t="s">
        <v>470</v>
      </c>
      <c r="I9" s="4" t="s">
        <v>283</v>
      </c>
      <c r="J9" s="4" t="s">
        <v>460</v>
      </c>
      <c r="K9" s="4" t="s">
        <v>395</v>
      </c>
      <c r="L9" s="4" t="s">
        <v>461</v>
      </c>
      <c r="M9" s="4" t="s">
        <v>471</v>
      </c>
      <c r="N9" s="4" t="s">
        <v>462</v>
      </c>
      <c r="O9" s="4" t="s">
        <v>472</v>
      </c>
      <c r="P9" s="4" t="s">
        <v>473</v>
      </c>
      <c r="Q9" s="4" t="s">
        <v>463</v>
      </c>
      <c r="R9" s="4" t="s">
        <v>474</v>
      </c>
      <c r="S9" s="4" t="s">
        <v>464</v>
      </c>
      <c r="T9" s="4" t="s">
        <v>342</v>
      </c>
      <c r="U9" s="4" t="s">
        <v>465</v>
      </c>
      <c r="V9" s="4" t="s">
        <v>466</v>
      </c>
      <c r="W9" s="4" t="s">
        <v>467</v>
      </c>
      <c r="X9" s="4" t="s">
        <v>468</v>
      </c>
      <c r="Y9" s="37" t="s">
        <v>469</v>
      </c>
      <c r="AA9" s="4" t="s">
        <v>468</v>
      </c>
      <c r="AB9" s="39" t="s">
        <v>395</v>
      </c>
      <c r="AD9" s="3">
        <f t="shared" si="1"/>
        <v>0</v>
      </c>
      <c r="AE9" s="3">
        <f t="shared" si="2"/>
        <v>0</v>
      </c>
      <c r="AF9" s="3">
        <f t="shared" si="3"/>
        <v>0</v>
      </c>
      <c r="AG9" s="3">
        <f t="shared" si="4"/>
        <v>0</v>
      </c>
      <c r="AH9" s="3">
        <f t="shared" si="5"/>
        <v>1</v>
      </c>
      <c r="AI9" s="3">
        <f t="shared" si="6"/>
        <v>1</v>
      </c>
      <c r="AJ9" s="3">
        <f t="shared" si="7"/>
        <v>1</v>
      </c>
      <c r="AK9" s="3">
        <f t="shared" si="8"/>
        <v>0</v>
      </c>
      <c r="AL9" s="3">
        <f t="shared" si="9"/>
        <v>0</v>
      </c>
      <c r="AM9" s="3">
        <f t="shared" si="10"/>
        <v>1</v>
      </c>
      <c r="AN9" s="3">
        <f t="shared" si="11"/>
        <v>1</v>
      </c>
      <c r="AO9" s="3">
        <f t="shared" si="12"/>
        <v>1</v>
      </c>
      <c r="AP9" s="3">
        <f t="shared" si="13"/>
        <v>1</v>
      </c>
      <c r="AQ9" s="3">
        <f t="shared" si="14"/>
        <v>0</v>
      </c>
      <c r="AR9" s="3">
        <f t="shared" si="15"/>
        <v>0</v>
      </c>
      <c r="AS9" s="3">
        <f t="shared" si="16"/>
        <v>0</v>
      </c>
      <c r="AT9" s="3">
        <f t="shared" si="17"/>
        <v>1</v>
      </c>
      <c r="AU9" s="3">
        <f t="shared" si="18"/>
        <v>0</v>
      </c>
      <c r="AV9" s="3">
        <f t="shared" si="19"/>
        <v>1</v>
      </c>
      <c r="AW9" s="3">
        <f t="shared" si="20"/>
        <v>1</v>
      </c>
      <c r="AX9" s="3">
        <f t="shared" si="21"/>
        <v>1</v>
      </c>
      <c r="AY9" s="36">
        <v>0.5</v>
      </c>
      <c r="BA9" s="3">
        <f t="shared" si="22"/>
        <v>1</v>
      </c>
      <c r="BB9" s="3" t="e">
        <f t="shared" si="22"/>
        <v>#N/A</v>
      </c>
    </row>
    <row r="10" spans="1:54" x14ac:dyDescent="0.25">
      <c r="A10" s="8" t="s">
        <v>69</v>
      </c>
      <c r="B10" s="4">
        <f t="shared" si="23"/>
        <v>9.5</v>
      </c>
      <c r="C10" s="5">
        <f t="shared" si="0"/>
        <v>0</v>
      </c>
      <c r="D10" s="28" t="s">
        <v>455</v>
      </c>
      <c r="E10" s="4" t="s">
        <v>456</v>
      </c>
      <c r="F10" s="4" t="s">
        <v>387</v>
      </c>
      <c r="G10" s="4" t="s">
        <v>152</v>
      </c>
      <c r="H10" s="4" t="s">
        <v>470</v>
      </c>
      <c r="I10" s="4" t="s">
        <v>121</v>
      </c>
      <c r="J10" s="4" t="s">
        <v>320</v>
      </c>
      <c r="K10" s="4" t="s">
        <v>267</v>
      </c>
      <c r="L10" s="4" t="s">
        <v>262</v>
      </c>
      <c r="M10" s="4" t="s">
        <v>200</v>
      </c>
      <c r="N10" s="4" t="s">
        <v>293</v>
      </c>
      <c r="O10" s="4" t="s">
        <v>472</v>
      </c>
      <c r="P10" s="4" t="s">
        <v>473</v>
      </c>
      <c r="Q10" s="4" t="s">
        <v>463</v>
      </c>
      <c r="R10" s="4" t="s">
        <v>474</v>
      </c>
      <c r="S10" s="4" t="s">
        <v>464</v>
      </c>
      <c r="T10" s="4" t="s">
        <v>272</v>
      </c>
      <c r="U10" s="4" t="s">
        <v>252</v>
      </c>
      <c r="V10" s="4" t="s">
        <v>292</v>
      </c>
      <c r="W10" s="4" t="s">
        <v>467</v>
      </c>
      <c r="X10" s="4" t="s">
        <v>412</v>
      </c>
      <c r="Y10" s="37" t="s">
        <v>475</v>
      </c>
      <c r="AA10" s="39" t="s">
        <v>412</v>
      </c>
      <c r="AB10" s="39" t="s">
        <v>464</v>
      </c>
      <c r="AD10" s="3">
        <f t="shared" si="1"/>
        <v>0</v>
      </c>
      <c r="AE10" s="3">
        <f t="shared" si="2"/>
        <v>0</v>
      </c>
      <c r="AF10" s="3">
        <f t="shared" si="3"/>
        <v>1</v>
      </c>
      <c r="AG10" s="3">
        <f t="shared" si="4"/>
        <v>1</v>
      </c>
      <c r="AH10" s="3">
        <f t="shared" si="5"/>
        <v>1</v>
      </c>
      <c r="AI10" s="3">
        <f t="shared" si="6"/>
        <v>0</v>
      </c>
      <c r="AJ10" s="3">
        <f t="shared" si="7"/>
        <v>0</v>
      </c>
      <c r="AK10" s="3">
        <f t="shared" si="8"/>
        <v>1</v>
      </c>
      <c r="AL10" s="3">
        <f t="shared" si="9"/>
        <v>1</v>
      </c>
      <c r="AM10" s="3">
        <f t="shared" si="10"/>
        <v>0</v>
      </c>
      <c r="AN10" s="3">
        <f t="shared" si="11"/>
        <v>0</v>
      </c>
      <c r="AO10" s="3">
        <f t="shared" si="12"/>
        <v>1</v>
      </c>
      <c r="AP10" s="3">
        <f t="shared" si="13"/>
        <v>1</v>
      </c>
      <c r="AQ10" s="3">
        <f t="shared" si="14"/>
        <v>0</v>
      </c>
      <c r="AR10" s="3">
        <f t="shared" si="15"/>
        <v>0</v>
      </c>
      <c r="AS10" s="3">
        <f t="shared" si="16"/>
        <v>0</v>
      </c>
      <c r="AT10" s="3">
        <f t="shared" si="17"/>
        <v>0</v>
      </c>
      <c r="AU10" s="3">
        <f t="shared" si="18"/>
        <v>1</v>
      </c>
      <c r="AV10" s="3">
        <f t="shared" si="19"/>
        <v>0</v>
      </c>
      <c r="AW10" s="3">
        <f t="shared" si="20"/>
        <v>1</v>
      </c>
      <c r="AX10" s="3">
        <f t="shared" si="21"/>
        <v>0</v>
      </c>
      <c r="AY10" s="36">
        <v>0.5</v>
      </c>
      <c r="BA10" s="3" t="e">
        <f t="shared" si="22"/>
        <v>#N/A</v>
      </c>
      <c r="BB10" s="3" t="e">
        <f t="shared" si="22"/>
        <v>#N/A</v>
      </c>
    </row>
    <row r="11" spans="1:54" x14ac:dyDescent="0.25">
      <c r="A11" s="8" t="s">
        <v>70</v>
      </c>
      <c r="B11" s="4">
        <f t="shared" si="23"/>
        <v>11.5</v>
      </c>
      <c r="C11" s="5">
        <f t="shared" si="0"/>
        <v>2</v>
      </c>
      <c r="D11" s="28" t="s">
        <v>450</v>
      </c>
      <c r="E11" s="4" t="s">
        <v>456</v>
      </c>
      <c r="F11" s="4" t="s">
        <v>457</v>
      </c>
      <c r="G11" s="4" t="s">
        <v>458</v>
      </c>
      <c r="H11" s="4" t="s">
        <v>470</v>
      </c>
      <c r="I11" s="4" t="s">
        <v>283</v>
      </c>
      <c r="J11" s="4" t="s">
        <v>460</v>
      </c>
      <c r="K11" s="4" t="s">
        <v>395</v>
      </c>
      <c r="L11" s="4" t="s">
        <v>461</v>
      </c>
      <c r="M11" s="4" t="s">
        <v>200</v>
      </c>
      <c r="N11" s="4" t="s">
        <v>462</v>
      </c>
      <c r="O11" s="4" t="s">
        <v>175</v>
      </c>
      <c r="P11" s="4" t="s">
        <v>291</v>
      </c>
      <c r="Q11" s="4" t="s">
        <v>127</v>
      </c>
      <c r="R11" s="4" t="s">
        <v>474</v>
      </c>
      <c r="S11" s="4" t="s">
        <v>464</v>
      </c>
      <c r="T11" s="4" t="s">
        <v>342</v>
      </c>
      <c r="U11" s="4" t="s">
        <v>252</v>
      </c>
      <c r="V11" s="4" t="s">
        <v>466</v>
      </c>
      <c r="W11" s="4" t="s">
        <v>467</v>
      </c>
      <c r="X11" s="4" t="s">
        <v>468</v>
      </c>
      <c r="Y11" s="37" t="s">
        <v>475</v>
      </c>
      <c r="AA11" s="4" t="s">
        <v>467</v>
      </c>
      <c r="AB11" s="4" t="s">
        <v>466</v>
      </c>
      <c r="AD11" s="3">
        <f t="shared" si="1"/>
        <v>1</v>
      </c>
      <c r="AE11" s="3">
        <f t="shared" si="2"/>
        <v>0</v>
      </c>
      <c r="AF11" s="3">
        <f t="shared" si="3"/>
        <v>0</v>
      </c>
      <c r="AG11" s="3">
        <f t="shared" si="4"/>
        <v>0</v>
      </c>
      <c r="AH11" s="3">
        <f t="shared" si="5"/>
        <v>1</v>
      </c>
      <c r="AI11" s="3">
        <f t="shared" si="6"/>
        <v>1</v>
      </c>
      <c r="AJ11" s="3">
        <f t="shared" si="7"/>
        <v>1</v>
      </c>
      <c r="AK11" s="3">
        <f t="shared" si="8"/>
        <v>0</v>
      </c>
      <c r="AL11" s="3">
        <f t="shared" si="9"/>
        <v>0</v>
      </c>
      <c r="AM11" s="3">
        <f t="shared" si="10"/>
        <v>0</v>
      </c>
      <c r="AN11" s="3">
        <f t="shared" si="11"/>
        <v>1</v>
      </c>
      <c r="AO11" s="3">
        <f t="shared" si="12"/>
        <v>0</v>
      </c>
      <c r="AP11" s="3">
        <f t="shared" si="13"/>
        <v>0</v>
      </c>
      <c r="AQ11" s="3">
        <f t="shared" si="14"/>
        <v>1</v>
      </c>
      <c r="AR11" s="3">
        <f t="shared" si="15"/>
        <v>0</v>
      </c>
      <c r="AS11" s="3">
        <f t="shared" si="16"/>
        <v>0</v>
      </c>
      <c r="AT11" s="3">
        <f t="shared" si="17"/>
        <v>1</v>
      </c>
      <c r="AU11" s="3">
        <f t="shared" si="18"/>
        <v>1</v>
      </c>
      <c r="AV11" s="3">
        <f t="shared" si="19"/>
        <v>1</v>
      </c>
      <c r="AW11" s="3">
        <f t="shared" si="20"/>
        <v>1</v>
      </c>
      <c r="AX11" s="3">
        <f t="shared" si="21"/>
        <v>1</v>
      </c>
      <c r="AY11" s="36">
        <v>0.5</v>
      </c>
      <c r="BA11" s="3">
        <f t="shared" si="22"/>
        <v>1</v>
      </c>
      <c r="BB11" s="3">
        <f t="shared" si="22"/>
        <v>1</v>
      </c>
    </row>
    <row r="12" spans="1:54" x14ac:dyDescent="0.25">
      <c r="A12" s="8" t="s">
        <v>71</v>
      </c>
      <c r="B12" s="4">
        <f t="shared" si="23"/>
        <v>10.5</v>
      </c>
      <c r="C12" s="5">
        <f t="shared" si="0"/>
        <v>1</v>
      </c>
      <c r="D12" s="28" t="s">
        <v>455</v>
      </c>
      <c r="E12" s="4" t="s">
        <v>476</v>
      </c>
      <c r="F12" s="4" t="s">
        <v>457</v>
      </c>
      <c r="G12" s="4" t="s">
        <v>458</v>
      </c>
      <c r="H12" s="4" t="s">
        <v>470</v>
      </c>
      <c r="I12" s="4" t="s">
        <v>121</v>
      </c>
      <c r="J12" s="4" t="s">
        <v>460</v>
      </c>
      <c r="K12" s="4" t="s">
        <v>395</v>
      </c>
      <c r="L12" s="4" t="s">
        <v>461</v>
      </c>
      <c r="M12" s="4" t="s">
        <v>200</v>
      </c>
      <c r="N12" s="4" t="s">
        <v>462</v>
      </c>
      <c r="O12" s="4" t="s">
        <v>472</v>
      </c>
      <c r="P12" s="4" t="s">
        <v>473</v>
      </c>
      <c r="Q12" s="4" t="s">
        <v>463</v>
      </c>
      <c r="R12" s="4" t="s">
        <v>474</v>
      </c>
      <c r="S12" s="4" t="s">
        <v>464</v>
      </c>
      <c r="T12" s="4" t="s">
        <v>342</v>
      </c>
      <c r="U12" s="4" t="s">
        <v>252</v>
      </c>
      <c r="V12" s="4" t="s">
        <v>292</v>
      </c>
      <c r="W12" s="4" t="s">
        <v>467</v>
      </c>
      <c r="X12" s="4" t="s">
        <v>468</v>
      </c>
      <c r="Y12" s="37" t="s">
        <v>475</v>
      </c>
      <c r="AA12" s="4" t="s">
        <v>476</v>
      </c>
      <c r="AB12" s="39" t="s">
        <v>200</v>
      </c>
      <c r="AD12" s="3">
        <f t="shared" si="1"/>
        <v>0</v>
      </c>
      <c r="AE12" s="3">
        <f t="shared" si="2"/>
        <v>1</v>
      </c>
      <c r="AF12" s="3">
        <f t="shared" si="3"/>
        <v>0</v>
      </c>
      <c r="AG12" s="3">
        <f t="shared" si="4"/>
        <v>0</v>
      </c>
      <c r="AH12" s="3">
        <f t="shared" si="5"/>
        <v>1</v>
      </c>
      <c r="AI12" s="3">
        <f t="shared" si="6"/>
        <v>0</v>
      </c>
      <c r="AJ12" s="3">
        <f t="shared" si="7"/>
        <v>1</v>
      </c>
      <c r="AK12" s="3">
        <f t="shared" si="8"/>
        <v>0</v>
      </c>
      <c r="AL12" s="3">
        <f t="shared" si="9"/>
        <v>0</v>
      </c>
      <c r="AM12" s="3">
        <f t="shared" si="10"/>
        <v>0</v>
      </c>
      <c r="AN12" s="3">
        <f t="shared" si="11"/>
        <v>1</v>
      </c>
      <c r="AO12" s="3">
        <f t="shared" si="12"/>
        <v>1</v>
      </c>
      <c r="AP12" s="3">
        <f t="shared" si="13"/>
        <v>1</v>
      </c>
      <c r="AQ12" s="3">
        <f t="shared" si="14"/>
        <v>0</v>
      </c>
      <c r="AR12" s="3">
        <f t="shared" si="15"/>
        <v>0</v>
      </c>
      <c r="AS12" s="3">
        <f t="shared" si="16"/>
        <v>0</v>
      </c>
      <c r="AT12" s="3">
        <f t="shared" si="17"/>
        <v>1</v>
      </c>
      <c r="AU12" s="3">
        <f t="shared" si="18"/>
        <v>1</v>
      </c>
      <c r="AV12" s="3">
        <f t="shared" si="19"/>
        <v>0</v>
      </c>
      <c r="AW12" s="3">
        <f t="shared" si="20"/>
        <v>1</v>
      </c>
      <c r="AX12" s="3">
        <f t="shared" si="21"/>
        <v>1</v>
      </c>
      <c r="AY12" s="36">
        <v>0.5</v>
      </c>
      <c r="BA12" s="3">
        <f t="shared" si="22"/>
        <v>1</v>
      </c>
      <c r="BB12" s="3" t="e">
        <f t="shared" si="22"/>
        <v>#N/A</v>
      </c>
    </row>
    <row r="13" spans="1:54" x14ac:dyDescent="0.25">
      <c r="A13" s="8" t="s">
        <v>72</v>
      </c>
      <c r="B13" s="4">
        <f t="shared" si="23"/>
        <v>11.5</v>
      </c>
      <c r="C13" s="45">
        <v>1.5</v>
      </c>
      <c r="D13" s="28" t="s">
        <v>455</v>
      </c>
      <c r="E13" s="4" t="s">
        <v>456</v>
      </c>
      <c r="F13" s="4" t="s">
        <v>457</v>
      </c>
      <c r="G13" s="4" t="s">
        <v>458</v>
      </c>
      <c r="H13" s="4" t="s">
        <v>470</v>
      </c>
      <c r="I13" s="4" t="s">
        <v>283</v>
      </c>
      <c r="J13" s="4" t="s">
        <v>460</v>
      </c>
      <c r="K13" s="4" t="s">
        <v>395</v>
      </c>
      <c r="L13" s="4" t="s">
        <v>461</v>
      </c>
      <c r="M13" s="4" t="s">
        <v>471</v>
      </c>
      <c r="N13" s="4" t="s">
        <v>462</v>
      </c>
      <c r="O13" s="4" t="s">
        <v>472</v>
      </c>
      <c r="P13" s="4" t="s">
        <v>473</v>
      </c>
      <c r="Q13" s="4" t="s">
        <v>463</v>
      </c>
      <c r="R13" s="4" t="s">
        <v>474</v>
      </c>
      <c r="S13" s="4" t="s">
        <v>464</v>
      </c>
      <c r="T13" s="4" t="s">
        <v>342</v>
      </c>
      <c r="U13" s="4" t="s">
        <v>465</v>
      </c>
      <c r="V13" s="4" t="s">
        <v>466</v>
      </c>
      <c r="W13" s="4" t="s">
        <v>467</v>
      </c>
      <c r="X13" s="4" t="s">
        <v>468</v>
      </c>
      <c r="Y13" s="37" t="s">
        <v>469</v>
      </c>
      <c r="AA13" s="4" t="s">
        <v>466</v>
      </c>
      <c r="AB13" s="37" t="s">
        <v>469</v>
      </c>
      <c r="AD13" s="3">
        <f t="shared" si="1"/>
        <v>0</v>
      </c>
      <c r="AE13" s="3">
        <f t="shared" si="2"/>
        <v>0</v>
      </c>
      <c r="AF13" s="3">
        <f t="shared" si="3"/>
        <v>0</v>
      </c>
      <c r="AG13" s="3">
        <f t="shared" si="4"/>
        <v>0</v>
      </c>
      <c r="AH13" s="3">
        <f t="shared" si="5"/>
        <v>1</v>
      </c>
      <c r="AI13" s="3">
        <f t="shared" si="6"/>
        <v>1</v>
      </c>
      <c r="AJ13" s="3">
        <f t="shared" si="7"/>
        <v>1</v>
      </c>
      <c r="AK13" s="3">
        <f t="shared" si="8"/>
        <v>0</v>
      </c>
      <c r="AL13" s="3">
        <f t="shared" si="9"/>
        <v>0</v>
      </c>
      <c r="AM13" s="3">
        <f t="shared" si="10"/>
        <v>1</v>
      </c>
      <c r="AN13" s="3">
        <f t="shared" si="11"/>
        <v>1</v>
      </c>
      <c r="AO13" s="3">
        <f t="shared" si="12"/>
        <v>1</v>
      </c>
      <c r="AP13" s="3">
        <f t="shared" si="13"/>
        <v>1</v>
      </c>
      <c r="AQ13" s="3">
        <f t="shared" si="14"/>
        <v>0</v>
      </c>
      <c r="AR13" s="3">
        <f t="shared" si="15"/>
        <v>0</v>
      </c>
      <c r="AS13" s="3">
        <f t="shared" si="16"/>
        <v>0</v>
      </c>
      <c r="AT13" s="3">
        <f t="shared" si="17"/>
        <v>1</v>
      </c>
      <c r="AU13" s="3">
        <f t="shared" si="18"/>
        <v>0</v>
      </c>
      <c r="AV13" s="3">
        <f t="shared" si="19"/>
        <v>1</v>
      </c>
      <c r="AW13" s="3">
        <f t="shared" si="20"/>
        <v>1</v>
      </c>
      <c r="AX13" s="3">
        <f t="shared" si="21"/>
        <v>1</v>
      </c>
      <c r="AY13" s="36">
        <v>0.5</v>
      </c>
      <c r="BA13" s="3">
        <f t="shared" si="22"/>
        <v>1</v>
      </c>
      <c r="BB13" s="36">
        <v>0.5</v>
      </c>
    </row>
    <row r="14" spans="1:54" x14ac:dyDescent="0.25">
      <c r="A14" s="8" t="s">
        <v>73</v>
      </c>
      <c r="B14" s="4">
        <f t="shared" si="23"/>
        <v>11.5</v>
      </c>
      <c r="C14" s="45">
        <v>0.5</v>
      </c>
      <c r="D14" s="28" t="s">
        <v>450</v>
      </c>
      <c r="E14" s="4" t="s">
        <v>476</v>
      </c>
      <c r="F14" s="4" t="s">
        <v>457</v>
      </c>
      <c r="G14" s="4" t="s">
        <v>458</v>
      </c>
      <c r="H14" s="4" t="s">
        <v>470</v>
      </c>
      <c r="I14" s="4" t="s">
        <v>283</v>
      </c>
      <c r="J14" s="4" t="s">
        <v>320</v>
      </c>
      <c r="K14" s="4" t="s">
        <v>267</v>
      </c>
      <c r="L14" s="4" t="s">
        <v>461</v>
      </c>
      <c r="M14" s="4" t="s">
        <v>200</v>
      </c>
      <c r="N14" s="4" t="s">
        <v>462</v>
      </c>
      <c r="O14" s="4" t="s">
        <v>175</v>
      </c>
      <c r="P14" s="4" t="s">
        <v>473</v>
      </c>
      <c r="Q14" s="4" t="s">
        <v>127</v>
      </c>
      <c r="R14" s="4" t="s">
        <v>474</v>
      </c>
      <c r="S14" s="4" t="s">
        <v>464</v>
      </c>
      <c r="T14" s="4" t="s">
        <v>272</v>
      </c>
      <c r="U14" s="4" t="s">
        <v>465</v>
      </c>
      <c r="V14" s="4" t="s">
        <v>466</v>
      </c>
      <c r="W14" s="4" t="s">
        <v>467</v>
      </c>
      <c r="X14" s="4" t="s">
        <v>468</v>
      </c>
      <c r="Y14" s="37" t="s">
        <v>469</v>
      </c>
      <c r="AA14" s="37" t="s">
        <v>469</v>
      </c>
      <c r="AB14" s="39" t="s">
        <v>457</v>
      </c>
      <c r="AD14" s="3">
        <f t="shared" si="1"/>
        <v>1</v>
      </c>
      <c r="AE14" s="3">
        <f t="shared" si="2"/>
        <v>1</v>
      </c>
      <c r="AF14" s="3">
        <f t="shared" si="3"/>
        <v>0</v>
      </c>
      <c r="AG14" s="3">
        <f t="shared" si="4"/>
        <v>0</v>
      </c>
      <c r="AH14" s="3">
        <f t="shared" si="5"/>
        <v>1</v>
      </c>
      <c r="AI14" s="3">
        <f t="shared" si="6"/>
        <v>1</v>
      </c>
      <c r="AJ14" s="3">
        <f t="shared" si="7"/>
        <v>0</v>
      </c>
      <c r="AK14" s="3">
        <f t="shared" si="8"/>
        <v>1</v>
      </c>
      <c r="AL14" s="3">
        <f t="shared" si="9"/>
        <v>0</v>
      </c>
      <c r="AM14" s="3">
        <f t="shared" si="10"/>
        <v>0</v>
      </c>
      <c r="AN14" s="3">
        <f t="shared" si="11"/>
        <v>1</v>
      </c>
      <c r="AO14" s="3">
        <f t="shared" si="12"/>
        <v>0</v>
      </c>
      <c r="AP14" s="3">
        <f t="shared" si="13"/>
        <v>1</v>
      </c>
      <c r="AQ14" s="3">
        <f t="shared" si="14"/>
        <v>1</v>
      </c>
      <c r="AR14" s="3">
        <f t="shared" si="15"/>
        <v>0</v>
      </c>
      <c r="AS14" s="3">
        <f t="shared" si="16"/>
        <v>0</v>
      </c>
      <c r="AT14" s="3">
        <f t="shared" si="17"/>
        <v>0</v>
      </c>
      <c r="AU14" s="3">
        <f t="shared" si="18"/>
        <v>0</v>
      </c>
      <c r="AV14" s="3">
        <f t="shared" si="19"/>
        <v>1</v>
      </c>
      <c r="AW14" s="3">
        <f t="shared" si="20"/>
        <v>1</v>
      </c>
      <c r="AX14" s="3">
        <f t="shared" si="21"/>
        <v>1</v>
      </c>
      <c r="AY14" s="36">
        <v>0.5</v>
      </c>
      <c r="BA14" s="36">
        <v>0.5</v>
      </c>
      <c r="BB14" s="3" t="e">
        <f t="shared" si="22"/>
        <v>#N/A</v>
      </c>
    </row>
    <row r="15" spans="1:54" x14ac:dyDescent="0.25">
      <c r="A15" s="8" t="s">
        <v>74</v>
      </c>
      <c r="B15" s="4">
        <f t="shared" si="23"/>
        <v>9.5</v>
      </c>
      <c r="C15" s="5">
        <f t="shared" si="0"/>
        <v>0</v>
      </c>
      <c r="D15" s="28" t="s">
        <v>450</v>
      </c>
      <c r="E15" s="4" t="s">
        <v>456</v>
      </c>
      <c r="F15" s="4" t="s">
        <v>457</v>
      </c>
      <c r="G15" s="4" t="s">
        <v>458</v>
      </c>
      <c r="H15" s="4" t="s">
        <v>470</v>
      </c>
      <c r="I15" s="4" t="s">
        <v>283</v>
      </c>
      <c r="J15" s="4" t="s">
        <v>320</v>
      </c>
      <c r="K15" s="4" t="s">
        <v>395</v>
      </c>
      <c r="L15" s="4" t="s">
        <v>461</v>
      </c>
      <c r="M15" s="4" t="s">
        <v>471</v>
      </c>
      <c r="N15" s="4" t="s">
        <v>462</v>
      </c>
      <c r="O15" s="4" t="s">
        <v>472</v>
      </c>
      <c r="P15" s="4" t="s">
        <v>291</v>
      </c>
      <c r="Q15" s="4" t="s">
        <v>463</v>
      </c>
      <c r="R15" s="4" t="s">
        <v>474</v>
      </c>
      <c r="S15" s="4" t="s">
        <v>464</v>
      </c>
      <c r="T15" s="4" t="s">
        <v>272</v>
      </c>
      <c r="U15" s="4" t="s">
        <v>465</v>
      </c>
      <c r="V15" s="4" t="s">
        <v>466</v>
      </c>
      <c r="W15" s="4" t="s">
        <v>467</v>
      </c>
      <c r="X15" s="4" t="s">
        <v>468</v>
      </c>
      <c r="Y15" s="37" t="s">
        <v>469</v>
      </c>
      <c r="AA15" s="39" t="s">
        <v>464</v>
      </c>
      <c r="AB15" s="39" t="s">
        <v>465</v>
      </c>
      <c r="AD15" s="3">
        <f t="shared" si="1"/>
        <v>1</v>
      </c>
      <c r="AE15" s="3">
        <f t="shared" si="2"/>
        <v>0</v>
      </c>
      <c r="AF15" s="3">
        <f t="shared" si="3"/>
        <v>0</v>
      </c>
      <c r="AG15" s="3">
        <f t="shared" si="4"/>
        <v>0</v>
      </c>
      <c r="AH15" s="3">
        <f t="shared" si="5"/>
        <v>1</v>
      </c>
      <c r="AI15" s="3">
        <f t="shared" si="6"/>
        <v>1</v>
      </c>
      <c r="AJ15" s="3">
        <f t="shared" si="7"/>
        <v>0</v>
      </c>
      <c r="AK15" s="3">
        <f t="shared" si="8"/>
        <v>0</v>
      </c>
      <c r="AL15" s="3">
        <f t="shared" si="9"/>
        <v>0</v>
      </c>
      <c r="AM15" s="3">
        <f t="shared" si="10"/>
        <v>1</v>
      </c>
      <c r="AN15" s="3">
        <f t="shared" si="11"/>
        <v>1</v>
      </c>
      <c r="AO15" s="3">
        <f t="shared" si="12"/>
        <v>1</v>
      </c>
      <c r="AP15" s="3">
        <f t="shared" si="13"/>
        <v>0</v>
      </c>
      <c r="AQ15" s="3">
        <f t="shared" si="14"/>
        <v>0</v>
      </c>
      <c r="AR15" s="3">
        <f t="shared" si="15"/>
        <v>0</v>
      </c>
      <c r="AS15" s="3">
        <f t="shared" si="16"/>
        <v>0</v>
      </c>
      <c r="AT15" s="3">
        <f t="shared" si="17"/>
        <v>0</v>
      </c>
      <c r="AU15" s="3">
        <f t="shared" si="18"/>
        <v>0</v>
      </c>
      <c r="AV15" s="3">
        <f t="shared" si="19"/>
        <v>1</v>
      </c>
      <c r="AW15" s="3">
        <f t="shared" si="20"/>
        <v>1</v>
      </c>
      <c r="AX15" s="3">
        <f t="shared" si="21"/>
        <v>1</v>
      </c>
      <c r="AY15" s="36">
        <v>0.5</v>
      </c>
      <c r="BA15" s="3" t="e">
        <f t="shared" si="22"/>
        <v>#N/A</v>
      </c>
      <c r="BB15" s="3" t="e">
        <f t="shared" si="22"/>
        <v>#N/A</v>
      </c>
    </row>
    <row r="16" spans="1:54" x14ac:dyDescent="0.25">
      <c r="A16" s="8" t="s">
        <v>75</v>
      </c>
      <c r="B16" s="4">
        <f t="shared" si="23"/>
        <v>10.5</v>
      </c>
      <c r="C16" s="5">
        <f t="shared" si="0"/>
        <v>1</v>
      </c>
      <c r="D16" s="28" t="s">
        <v>455</v>
      </c>
      <c r="E16" s="4" t="s">
        <v>456</v>
      </c>
      <c r="F16" s="4" t="s">
        <v>457</v>
      </c>
      <c r="G16" s="4" t="s">
        <v>458</v>
      </c>
      <c r="H16" s="4" t="s">
        <v>470</v>
      </c>
      <c r="I16" s="4" t="s">
        <v>283</v>
      </c>
      <c r="J16" s="4" t="s">
        <v>460</v>
      </c>
      <c r="K16" s="4" t="s">
        <v>395</v>
      </c>
      <c r="L16" s="4" t="s">
        <v>461</v>
      </c>
      <c r="M16" s="4" t="s">
        <v>471</v>
      </c>
      <c r="N16" s="4" t="s">
        <v>462</v>
      </c>
      <c r="O16" s="4" t="s">
        <v>175</v>
      </c>
      <c r="P16" s="4" t="s">
        <v>291</v>
      </c>
      <c r="Q16" s="4" t="s">
        <v>127</v>
      </c>
      <c r="R16" s="4" t="s">
        <v>194</v>
      </c>
      <c r="S16" s="4" t="s">
        <v>464</v>
      </c>
      <c r="T16" s="4" t="s">
        <v>272</v>
      </c>
      <c r="U16" s="4" t="s">
        <v>465</v>
      </c>
      <c r="V16" s="4" t="s">
        <v>466</v>
      </c>
      <c r="W16" s="4" t="s">
        <v>467</v>
      </c>
      <c r="X16" s="4" t="s">
        <v>468</v>
      </c>
      <c r="Y16" s="37" t="s">
        <v>469</v>
      </c>
      <c r="AA16" s="39" t="s">
        <v>457</v>
      </c>
      <c r="AB16" s="4" t="s">
        <v>466</v>
      </c>
      <c r="AD16" s="3">
        <f t="shared" si="1"/>
        <v>0</v>
      </c>
      <c r="AE16" s="3">
        <f t="shared" si="2"/>
        <v>0</v>
      </c>
      <c r="AF16" s="3">
        <f t="shared" si="3"/>
        <v>0</v>
      </c>
      <c r="AG16" s="3">
        <f t="shared" si="4"/>
        <v>0</v>
      </c>
      <c r="AH16" s="3">
        <f t="shared" si="5"/>
        <v>1</v>
      </c>
      <c r="AI16" s="3">
        <f t="shared" si="6"/>
        <v>1</v>
      </c>
      <c r="AJ16" s="3">
        <f t="shared" si="7"/>
        <v>1</v>
      </c>
      <c r="AK16" s="3">
        <f t="shared" si="8"/>
        <v>0</v>
      </c>
      <c r="AL16" s="3">
        <f t="shared" si="9"/>
        <v>0</v>
      </c>
      <c r="AM16" s="3">
        <f t="shared" si="10"/>
        <v>1</v>
      </c>
      <c r="AN16" s="3">
        <f t="shared" si="11"/>
        <v>1</v>
      </c>
      <c r="AO16" s="3">
        <f t="shared" si="12"/>
        <v>0</v>
      </c>
      <c r="AP16" s="3">
        <f t="shared" si="13"/>
        <v>0</v>
      </c>
      <c r="AQ16" s="3">
        <f t="shared" si="14"/>
        <v>1</v>
      </c>
      <c r="AR16" s="3">
        <f t="shared" si="15"/>
        <v>1</v>
      </c>
      <c r="AS16" s="3">
        <f t="shared" si="16"/>
        <v>0</v>
      </c>
      <c r="AT16" s="3">
        <f t="shared" si="17"/>
        <v>0</v>
      </c>
      <c r="AU16" s="3">
        <f t="shared" si="18"/>
        <v>0</v>
      </c>
      <c r="AV16" s="3">
        <f t="shared" si="19"/>
        <v>1</v>
      </c>
      <c r="AW16" s="3">
        <f t="shared" si="20"/>
        <v>1</v>
      </c>
      <c r="AX16" s="3">
        <f t="shared" si="21"/>
        <v>1</v>
      </c>
      <c r="AY16" s="36">
        <v>0.5</v>
      </c>
      <c r="BA16" s="3" t="e">
        <f t="shared" si="22"/>
        <v>#N/A</v>
      </c>
      <c r="BB16" s="3">
        <f t="shared" si="22"/>
        <v>1</v>
      </c>
    </row>
    <row r="17" spans="1:54" x14ac:dyDescent="0.25">
      <c r="A17" s="8" t="s">
        <v>76</v>
      </c>
      <c r="B17" s="4">
        <f t="shared" si="23"/>
        <v>10.5</v>
      </c>
      <c r="C17" s="5">
        <f t="shared" si="0"/>
        <v>1</v>
      </c>
      <c r="D17" s="28" t="s">
        <v>455</v>
      </c>
      <c r="E17" s="4" t="s">
        <v>456</v>
      </c>
      <c r="F17" s="4" t="s">
        <v>457</v>
      </c>
      <c r="G17" s="4" t="s">
        <v>458</v>
      </c>
      <c r="H17" s="4" t="s">
        <v>470</v>
      </c>
      <c r="I17" s="4" t="s">
        <v>283</v>
      </c>
      <c r="J17" s="4" t="s">
        <v>460</v>
      </c>
      <c r="K17" s="4" t="s">
        <v>395</v>
      </c>
      <c r="L17" s="4" t="s">
        <v>461</v>
      </c>
      <c r="M17" s="4" t="s">
        <v>471</v>
      </c>
      <c r="N17" s="4" t="s">
        <v>462</v>
      </c>
      <c r="O17" s="4" t="s">
        <v>472</v>
      </c>
      <c r="P17" s="4" t="s">
        <v>291</v>
      </c>
      <c r="Q17" s="4" t="s">
        <v>463</v>
      </c>
      <c r="R17" s="4" t="s">
        <v>474</v>
      </c>
      <c r="S17" s="4" t="s">
        <v>464</v>
      </c>
      <c r="T17" s="4" t="s">
        <v>342</v>
      </c>
      <c r="U17" s="4" t="s">
        <v>465</v>
      </c>
      <c r="V17" s="4" t="s">
        <v>466</v>
      </c>
      <c r="W17" s="4" t="s">
        <v>467</v>
      </c>
      <c r="X17" s="4" t="s">
        <v>468</v>
      </c>
      <c r="Y17" s="37" t="s">
        <v>469</v>
      </c>
      <c r="AA17" s="39" t="s">
        <v>461</v>
      </c>
      <c r="AB17" s="4" t="s">
        <v>462</v>
      </c>
      <c r="AD17" s="3">
        <f t="shared" si="1"/>
        <v>0</v>
      </c>
      <c r="AE17" s="3">
        <f t="shared" si="2"/>
        <v>0</v>
      </c>
      <c r="AF17" s="3">
        <f t="shared" si="3"/>
        <v>0</v>
      </c>
      <c r="AG17" s="3">
        <f t="shared" si="4"/>
        <v>0</v>
      </c>
      <c r="AH17" s="3">
        <f t="shared" si="5"/>
        <v>1</v>
      </c>
      <c r="AI17" s="3">
        <f t="shared" si="6"/>
        <v>1</v>
      </c>
      <c r="AJ17" s="3">
        <f t="shared" si="7"/>
        <v>1</v>
      </c>
      <c r="AK17" s="3">
        <f t="shared" si="8"/>
        <v>0</v>
      </c>
      <c r="AL17" s="3">
        <f t="shared" si="9"/>
        <v>0</v>
      </c>
      <c r="AM17" s="3">
        <f t="shared" si="10"/>
        <v>1</v>
      </c>
      <c r="AN17" s="3">
        <f t="shared" si="11"/>
        <v>1</v>
      </c>
      <c r="AO17" s="3">
        <f t="shared" si="12"/>
        <v>1</v>
      </c>
      <c r="AP17" s="3">
        <f t="shared" si="13"/>
        <v>0</v>
      </c>
      <c r="AQ17" s="3">
        <f t="shared" si="14"/>
        <v>0</v>
      </c>
      <c r="AR17" s="3">
        <f t="shared" si="15"/>
        <v>0</v>
      </c>
      <c r="AS17" s="3">
        <f t="shared" si="16"/>
        <v>0</v>
      </c>
      <c r="AT17" s="3">
        <f t="shared" si="17"/>
        <v>1</v>
      </c>
      <c r="AU17" s="3">
        <f t="shared" si="18"/>
        <v>0</v>
      </c>
      <c r="AV17" s="3">
        <f t="shared" si="19"/>
        <v>1</v>
      </c>
      <c r="AW17" s="3">
        <f t="shared" si="20"/>
        <v>1</v>
      </c>
      <c r="AX17" s="3">
        <f t="shared" si="21"/>
        <v>1</v>
      </c>
      <c r="AY17" s="36">
        <v>0.5</v>
      </c>
      <c r="BA17" s="3" t="e">
        <f t="shared" si="22"/>
        <v>#N/A</v>
      </c>
      <c r="BB17" s="3">
        <f t="shared" si="22"/>
        <v>1</v>
      </c>
    </row>
    <row r="18" spans="1:54" x14ac:dyDescent="0.25">
      <c r="A18" s="8" t="s">
        <v>77</v>
      </c>
      <c r="B18" s="4">
        <f t="shared" si="23"/>
        <v>11.5</v>
      </c>
      <c r="C18" s="5">
        <f t="shared" si="0"/>
        <v>0</v>
      </c>
      <c r="D18" s="28" t="s">
        <v>450</v>
      </c>
      <c r="E18" s="4" t="s">
        <v>476</v>
      </c>
      <c r="F18" s="4" t="s">
        <v>387</v>
      </c>
      <c r="G18" s="4" t="s">
        <v>152</v>
      </c>
      <c r="H18" s="4" t="s">
        <v>459</v>
      </c>
      <c r="I18" s="4" t="s">
        <v>121</v>
      </c>
      <c r="J18" s="4" t="s">
        <v>320</v>
      </c>
      <c r="K18" s="4" t="s">
        <v>395</v>
      </c>
      <c r="L18" s="4" t="s">
        <v>461</v>
      </c>
      <c r="M18" s="4" t="s">
        <v>471</v>
      </c>
      <c r="N18" s="4" t="s">
        <v>462</v>
      </c>
      <c r="O18" s="4" t="s">
        <v>175</v>
      </c>
      <c r="P18" s="4" t="s">
        <v>473</v>
      </c>
      <c r="Q18" s="4" t="s">
        <v>127</v>
      </c>
      <c r="R18" s="4" t="s">
        <v>474</v>
      </c>
      <c r="S18" s="4" t="s">
        <v>178</v>
      </c>
      <c r="T18" s="4" t="s">
        <v>272</v>
      </c>
      <c r="U18" s="4" t="s">
        <v>465</v>
      </c>
      <c r="V18" s="4" t="s">
        <v>466</v>
      </c>
      <c r="W18" s="4" t="s">
        <v>467</v>
      </c>
      <c r="X18" s="4" t="s">
        <v>412</v>
      </c>
      <c r="Y18" s="37" t="s">
        <v>469</v>
      </c>
      <c r="AA18" s="39" t="s">
        <v>395</v>
      </c>
      <c r="AB18" s="39" t="s">
        <v>461</v>
      </c>
      <c r="AD18" s="3">
        <f t="shared" si="1"/>
        <v>1</v>
      </c>
      <c r="AE18" s="3">
        <f t="shared" si="2"/>
        <v>1</v>
      </c>
      <c r="AF18" s="3">
        <f t="shared" si="3"/>
        <v>1</v>
      </c>
      <c r="AG18" s="3">
        <f t="shared" si="4"/>
        <v>1</v>
      </c>
      <c r="AH18" s="3">
        <f t="shared" si="5"/>
        <v>0</v>
      </c>
      <c r="AI18" s="3">
        <f t="shared" si="6"/>
        <v>0</v>
      </c>
      <c r="AJ18" s="3">
        <f t="shared" si="7"/>
        <v>0</v>
      </c>
      <c r="AK18" s="3">
        <f t="shared" si="8"/>
        <v>0</v>
      </c>
      <c r="AL18" s="3">
        <f t="shared" si="9"/>
        <v>0</v>
      </c>
      <c r="AM18" s="3">
        <f t="shared" si="10"/>
        <v>1</v>
      </c>
      <c r="AN18" s="3">
        <f t="shared" si="11"/>
        <v>1</v>
      </c>
      <c r="AO18" s="3">
        <f t="shared" si="12"/>
        <v>0</v>
      </c>
      <c r="AP18" s="3">
        <f t="shared" si="13"/>
        <v>1</v>
      </c>
      <c r="AQ18" s="3">
        <f t="shared" si="14"/>
        <v>1</v>
      </c>
      <c r="AR18" s="3">
        <f t="shared" si="15"/>
        <v>0</v>
      </c>
      <c r="AS18" s="3">
        <f t="shared" si="16"/>
        <v>1</v>
      </c>
      <c r="AT18" s="3">
        <f t="shared" si="17"/>
        <v>0</v>
      </c>
      <c r="AU18" s="3">
        <f t="shared" si="18"/>
        <v>0</v>
      </c>
      <c r="AV18" s="3">
        <f t="shared" si="19"/>
        <v>1</v>
      </c>
      <c r="AW18" s="3">
        <f t="shared" si="20"/>
        <v>1</v>
      </c>
      <c r="AX18" s="3">
        <f t="shared" si="21"/>
        <v>0</v>
      </c>
      <c r="AY18" s="36">
        <v>0.5</v>
      </c>
      <c r="BA18" s="3" t="e">
        <f t="shared" si="22"/>
        <v>#N/A</v>
      </c>
      <c r="BB18" s="3" t="e">
        <f t="shared" si="22"/>
        <v>#N/A</v>
      </c>
    </row>
    <row r="19" spans="1:54" x14ac:dyDescent="0.25">
      <c r="A19" s="8" t="s">
        <v>78</v>
      </c>
      <c r="B19" s="4">
        <f t="shared" si="23"/>
        <v>9.5</v>
      </c>
      <c r="C19" s="5">
        <f t="shared" si="0"/>
        <v>1</v>
      </c>
      <c r="D19" s="28" t="s">
        <v>455</v>
      </c>
      <c r="E19" s="4" t="s">
        <v>456</v>
      </c>
      <c r="F19" s="4" t="s">
        <v>457</v>
      </c>
      <c r="G19" s="4" t="s">
        <v>152</v>
      </c>
      <c r="H19" s="4" t="s">
        <v>470</v>
      </c>
      <c r="I19" s="4" t="s">
        <v>283</v>
      </c>
      <c r="J19" s="4" t="s">
        <v>320</v>
      </c>
      <c r="K19" s="4" t="s">
        <v>395</v>
      </c>
      <c r="L19" s="4" t="s">
        <v>461</v>
      </c>
      <c r="M19" s="4" t="s">
        <v>200</v>
      </c>
      <c r="N19" s="4" t="s">
        <v>462</v>
      </c>
      <c r="O19" s="4" t="s">
        <v>472</v>
      </c>
      <c r="P19" s="4" t="s">
        <v>291</v>
      </c>
      <c r="Q19" s="4" t="s">
        <v>463</v>
      </c>
      <c r="R19" s="4" t="s">
        <v>194</v>
      </c>
      <c r="S19" s="4" t="s">
        <v>464</v>
      </c>
      <c r="T19" s="4" t="s">
        <v>272</v>
      </c>
      <c r="U19" s="4" t="s">
        <v>465</v>
      </c>
      <c r="V19" s="4" t="s">
        <v>466</v>
      </c>
      <c r="W19" s="4" t="s">
        <v>467</v>
      </c>
      <c r="X19" s="4" t="s">
        <v>468</v>
      </c>
      <c r="Y19" s="37" t="s">
        <v>469</v>
      </c>
      <c r="AA19" s="39" t="s">
        <v>395</v>
      </c>
      <c r="AB19" s="4" t="s">
        <v>194</v>
      </c>
      <c r="AD19" s="3">
        <f t="shared" si="1"/>
        <v>0</v>
      </c>
      <c r="AE19" s="3">
        <f t="shared" si="2"/>
        <v>0</v>
      </c>
      <c r="AF19" s="3">
        <f t="shared" si="3"/>
        <v>0</v>
      </c>
      <c r="AG19" s="3">
        <f t="shared" si="4"/>
        <v>1</v>
      </c>
      <c r="AH19" s="3">
        <f t="shared" si="5"/>
        <v>1</v>
      </c>
      <c r="AI19" s="3">
        <f t="shared" si="6"/>
        <v>1</v>
      </c>
      <c r="AJ19" s="3">
        <f t="shared" si="7"/>
        <v>0</v>
      </c>
      <c r="AK19" s="3">
        <f t="shared" si="8"/>
        <v>0</v>
      </c>
      <c r="AL19" s="3">
        <f t="shared" si="9"/>
        <v>0</v>
      </c>
      <c r="AM19" s="3">
        <f t="shared" si="10"/>
        <v>0</v>
      </c>
      <c r="AN19" s="3">
        <f t="shared" si="11"/>
        <v>1</v>
      </c>
      <c r="AO19" s="3">
        <f t="shared" si="12"/>
        <v>1</v>
      </c>
      <c r="AP19" s="3">
        <f t="shared" si="13"/>
        <v>0</v>
      </c>
      <c r="AQ19" s="3">
        <f t="shared" si="14"/>
        <v>0</v>
      </c>
      <c r="AR19" s="3">
        <f t="shared" si="15"/>
        <v>1</v>
      </c>
      <c r="AS19" s="3">
        <f t="shared" si="16"/>
        <v>0</v>
      </c>
      <c r="AT19" s="3">
        <f t="shared" si="17"/>
        <v>0</v>
      </c>
      <c r="AU19" s="3">
        <f t="shared" si="18"/>
        <v>0</v>
      </c>
      <c r="AV19" s="3">
        <f t="shared" si="19"/>
        <v>1</v>
      </c>
      <c r="AW19" s="3">
        <f t="shared" si="20"/>
        <v>1</v>
      </c>
      <c r="AX19" s="3">
        <f t="shared" si="21"/>
        <v>1</v>
      </c>
      <c r="AY19" s="36">
        <v>0.5</v>
      </c>
      <c r="BA19" s="3" t="e">
        <f t="shared" si="22"/>
        <v>#N/A</v>
      </c>
      <c r="BB19" s="3">
        <f t="shared" si="22"/>
        <v>1</v>
      </c>
    </row>
    <row r="20" spans="1:54" x14ac:dyDescent="0.25">
      <c r="A20" s="8" t="s">
        <v>79</v>
      </c>
      <c r="B20" s="4">
        <f t="shared" si="23"/>
        <v>9.5</v>
      </c>
      <c r="C20" s="5">
        <f t="shared" si="0"/>
        <v>0</v>
      </c>
      <c r="D20" s="28" t="s">
        <v>455</v>
      </c>
      <c r="E20" s="4" t="s">
        <v>476</v>
      </c>
      <c r="F20" s="4" t="s">
        <v>457</v>
      </c>
      <c r="G20" s="4" t="s">
        <v>458</v>
      </c>
      <c r="H20" s="4" t="s">
        <v>470</v>
      </c>
      <c r="I20" s="4" t="s">
        <v>283</v>
      </c>
      <c r="J20" s="4" t="s">
        <v>320</v>
      </c>
      <c r="K20" s="4" t="s">
        <v>395</v>
      </c>
      <c r="L20" s="4" t="s">
        <v>262</v>
      </c>
      <c r="M20" s="4" t="s">
        <v>471</v>
      </c>
      <c r="N20" s="4" t="s">
        <v>462</v>
      </c>
      <c r="O20" s="4" t="s">
        <v>175</v>
      </c>
      <c r="P20" s="4" t="s">
        <v>291</v>
      </c>
      <c r="Q20" s="4" t="s">
        <v>463</v>
      </c>
      <c r="R20" s="4" t="s">
        <v>474</v>
      </c>
      <c r="S20" s="4" t="s">
        <v>464</v>
      </c>
      <c r="T20" s="4" t="s">
        <v>272</v>
      </c>
      <c r="U20" s="4" t="s">
        <v>465</v>
      </c>
      <c r="V20" s="4" t="s">
        <v>466</v>
      </c>
      <c r="W20" s="4" t="s">
        <v>467</v>
      </c>
      <c r="X20" s="4" t="s">
        <v>468</v>
      </c>
      <c r="Y20" s="37" t="s">
        <v>475</v>
      </c>
      <c r="AA20" s="39" t="s">
        <v>465</v>
      </c>
      <c r="AB20" s="39" t="s">
        <v>457</v>
      </c>
      <c r="AD20" s="3">
        <f t="shared" si="1"/>
        <v>0</v>
      </c>
      <c r="AE20" s="3">
        <f t="shared" si="2"/>
        <v>1</v>
      </c>
      <c r="AF20" s="3">
        <f t="shared" si="3"/>
        <v>0</v>
      </c>
      <c r="AG20" s="3">
        <f t="shared" si="4"/>
        <v>0</v>
      </c>
      <c r="AH20" s="3">
        <f t="shared" si="5"/>
        <v>1</v>
      </c>
      <c r="AI20" s="3">
        <f t="shared" si="6"/>
        <v>1</v>
      </c>
      <c r="AJ20" s="3">
        <f t="shared" si="7"/>
        <v>0</v>
      </c>
      <c r="AK20" s="3">
        <f t="shared" si="8"/>
        <v>0</v>
      </c>
      <c r="AL20" s="3">
        <f t="shared" si="9"/>
        <v>1</v>
      </c>
      <c r="AM20" s="3">
        <f t="shared" si="10"/>
        <v>1</v>
      </c>
      <c r="AN20" s="3">
        <f t="shared" si="11"/>
        <v>1</v>
      </c>
      <c r="AO20" s="3">
        <f t="shared" si="12"/>
        <v>0</v>
      </c>
      <c r="AP20" s="3">
        <f t="shared" si="13"/>
        <v>0</v>
      </c>
      <c r="AQ20" s="3">
        <f t="shared" si="14"/>
        <v>0</v>
      </c>
      <c r="AR20" s="3">
        <f t="shared" si="15"/>
        <v>0</v>
      </c>
      <c r="AS20" s="3">
        <f t="shared" si="16"/>
        <v>0</v>
      </c>
      <c r="AT20" s="3">
        <f t="shared" si="17"/>
        <v>0</v>
      </c>
      <c r="AU20" s="3">
        <f t="shared" si="18"/>
        <v>0</v>
      </c>
      <c r="AV20" s="3">
        <f t="shared" si="19"/>
        <v>1</v>
      </c>
      <c r="AW20" s="3">
        <f t="shared" si="20"/>
        <v>1</v>
      </c>
      <c r="AX20" s="3">
        <f t="shared" si="21"/>
        <v>1</v>
      </c>
      <c r="AY20" s="36">
        <v>0.5</v>
      </c>
      <c r="BA20" s="3" t="e">
        <f t="shared" si="22"/>
        <v>#N/A</v>
      </c>
      <c r="BB20" s="3" t="e">
        <f t="shared" si="22"/>
        <v>#N/A</v>
      </c>
    </row>
    <row r="21" spans="1:54" x14ac:dyDescent="0.25">
      <c r="A21" s="8" t="s">
        <v>80</v>
      </c>
      <c r="B21" s="4">
        <f t="shared" si="23"/>
        <v>8.5</v>
      </c>
      <c r="C21" s="5">
        <f t="shared" si="0"/>
        <v>0</v>
      </c>
      <c r="D21" s="28" t="s">
        <v>455</v>
      </c>
      <c r="E21" s="4" t="s">
        <v>476</v>
      </c>
      <c r="F21" s="4" t="s">
        <v>457</v>
      </c>
      <c r="G21" s="4" t="s">
        <v>458</v>
      </c>
      <c r="H21" s="4" t="s">
        <v>459</v>
      </c>
      <c r="I21" s="4" t="s">
        <v>283</v>
      </c>
      <c r="J21" s="4" t="s">
        <v>320</v>
      </c>
      <c r="K21" s="4" t="s">
        <v>267</v>
      </c>
      <c r="L21" s="4" t="s">
        <v>262</v>
      </c>
      <c r="M21" s="4" t="s">
        <v>200</v>
      </c>
      <c r="N21" s="4" t="s">
        <v>293</v>
      </c>
      <c r="O21" s="4" t="s">
        <v>175</v>
      </c>
      <c r="P21" s="4" t="s">
        <v>291</v>
      </c>
      <c r="Q21" s="4" t="s">
        <v>127</v>
      </c>
      <c r="R21" s="4" t="s">
        <v>194</v>
      </c>
      <c r="S21" s="4" t="s">
        <v>464</v>
      </c>
      <c r="T21" s="4" t="s">
        <v>272</v>
      </c>
      <c r="U21" s="4" t="s">
        <v>465</v>
      </c>
      <c r="V21" s="4" t="s">
        <v>466</v>
      </c>
      <c r="W21" s="4" t="s">
        <v>467</v>
      </c>
      <c r="X21" s="4" t="s">
        <v>412</v>
      </c>
      <c r="Y21" s="37" t="s">
        <v>469</v>
      </c>
      <c r="AA21" s="39" t="s">
        <v>465</v>
      </c>
      <c r="AB21" s="39" t="s">
        <v>457</v>
      </c>
      <c r="AD21" s="3">
        <f t="shared" si="1"/>
        <v>0</v>
      </c>
      <c r="AE21" s="3">
        <f t="shared" si="2"/>
        <v>1</v>
      </c>
      <c r="AF21" s="3">
        <f t="shared" si="3"/>
        <v>0</v>
      </c>
      <c r="AG21" s="3">
        <f t="shared" si="4"/>
        <v>0</v>
      </c>
      <c r="AH21" s="3">
        <f t="shared" si="5"/>
        <v>0</v>
      </c>
      <c r="AI21" s="3">
        <f t="shared" si="6"/>
        <v>1</v>
      </c>
      <c r="AJ21" s="3">
        <f t="shared" si="7"/>
        <v>0</v>
      </c>
      <c r="AK21" s="3">
        <f t="shared" si="8"/>
        <v>1</v>
      </c>
      <c r="AL21" s="3">
        <f t="shared" si="9"/>
        <v>1</v>
      </c>
      <c r="AM21" s="3">
        <f t="shared" si="10"/>
        <v>0</v>
      </c>
      <c r="AN21" s="3">
        <f t="shared" si="11"/>
        <v>0</v>
      </c>
      <c r="AO21" s="3">
        <f t="shared" si="12"/>
        <v>0</v>
      </c>
      <c r="AP21" s="3">
        <f t="shared" si="13"/>
        <v>0</v>
      </c>
      <c r="AQ21" s="3">
        <f t="shared" si="14"/>
        <v>1</v>
      </c>
      <c r="AR21" s="3">
        <f t="shared" si="15"/>
        <v>1</v>
      </c>
      <c r="AS21" s="3">
        <f t="shared" si="16"/>
        <v>0</v>
      </c>
      <c r="AT21" s="3">
        <f t="shared" si="17"/>
        <v>0</v>
      </c>
      <c r="AU21" s="3">
        <f t="shared" si="18"/>
        <v>0</v>
      </c>
      <c r="AV21" s="3">
        <f t="shared" si="19"/>
        <v>1</v>
      </c>
      <c r="AW21" s="3">
        <f t="shared" si="20"/>
        <v>1</v>
      </c>
      <c r="AX21" s="3">
        <f t="shared" si="21"/>
        <v>0</v>
      </c>
      <c r="AY21" s="36">
        <v>0.5</v>
      </c>
      <c r="BA21" s="3" t="e">
        <f t="shared" si="22"/>
        <v>#N/A</v>
      </c>
      <c r="BB21" s="3" t="e">
        <f t="shared" si="22"/>
        <v>#N/A</v>
      </c>
    </row>
    <row r="22" spans="1:54" x14ac:dyDescent="0.25">
      <c r="A22" s="8" t="s">
        <v>141</v>
      </c>
      <c r="B22" s="4">
        <f t="shared" si="23"/>
        <v>12.5</v>
      </c>
      <c r="C22" s="5">
        <f t="shared" si="0"/>
        <v>0</v>
      </c>
      <c r="D22" s="28" t="s">
        <v>455</v>
      </c>
      <c r="E22" s="4" t="s">
        <v>456</v>
      </c>
      <c r="F22" s="4" t="s">
        <v>457</v>
      </c>
      <c r="G22" s="4" t="s">
        <v>152</v>
      </c>
      <c r="H22" s="4" t="s">
        <v>470</v>
      </c>
      <c r="I22" s="4" t="s">
        <v>283</v>
      </c>
      <c r="J22" s="4" t="s">
        <v>460</v>
      </c>
      <c r="K22" s="4" t="s">
        <v>395</v>
      </c>
      <c r="L22" s="4" t="s">
        <v>461</v>
      </c>
      <c r="M22" s="4" t="s">
        <v>471</v>
      </c>
      <c r="N22" s="4" t="s">
        <v>462</v>
      </c>
      <c r="O22" s="4" t="s">
        <v>472</v>
      </c>
      <c r="P22" s="4" t="s">
        <v>473</v>
      </c>
      <c r="Q22" s="4" t="s">
        <v>463</v>
      </c>
      <c r="R22" s="4" t="s">
        <v>194</v>
      </c>
      <c r="S22" s="4" t="s">
        <v>464</v>
      </c>
      <c r="T22" s="4" t="s">
        <v>342</v>
      </c>
      <c r="U22" s="4" t="s">
        <v>252</v>
      </c>
      <c r="V22" s="4" t="s">
        <v>292</v>
      </c>
      <c r="W22" s="4" t="s">
        <v>467</v>
      </c>
      <c r="X22" s="4" t="s">
        <v>412</v>
      </c>
      <c r="Y22" s="37" t="s">
        <v>469</v>
      </c>
      <c r="AA22" s="39" t="s">
        <v>464</v>
      </c>
      <c r="AB22" s="39" t="s">
        <v>395</v>
      </c>
      <c r="AD22" s="3">
        <f t="shared" si="1"/>
        <v>0</v>
      </c>
      <c r="AE22" s="3">
        <f t="shared" si="2"/>
        <v>0</v>
      </c>
      <c r="AF22" s="3">
        <f t="shared" si="3"/>
        <v>0</v>
      </c>
      <c r="AG22" s="3">
        <f t="shared" si="4"/>
        <v>1</v>
      </c>
      <c r="AH22" s="3">
        <f t="shared" si="5"/>
        <v>1</v>
      </c>
      <c r="AI22" s="3">
        <f t="shared" si="6"/>
        <v>1</v>
      </c>
      <c r="AJ22" s="3">
        <f t="shared" si="7"/>
        <v>1</v>
      </c>
      <c r="AK22" s="3">
        <f t="shared" si="8"/>
        <v>0</v>
      </c>
      <c r="AL22" s="3">
        <f t="shared" si="9"/>
        <v>0</v>
      </c>
      <c r="AM22" s="3">
        <f t="shared" si="10"/>
        <v>1</v>
      </c>
      <c r="AN22" s="3">
        <f t="shared" si="11"/>
        <v>1</v>
      </c>
      <c r="AO22" s="3">
        <f t="shared" si="12"/>
        <v>1</v>
      </c>
      <c r="AP22" s="3">
        <f t="shared" si="13"/>
        <v>1</v>
      </c>
      <c r="AQ22" s="3">
        <f t="shared" si="14"/>
        <v>0</v>
      </c>
      <c r="AR22" s="3">
        <f t="shared" si="15"/>
        <v>1</v>
      </c>
      <c r="AS22" s="3">
        <f t="shared" si="16"/>
        <v>0</v>
      </c>
      <c r="AT22" s="3">
        <f t="shared" si="17"/>
        <v>1</v>
      </c>
      <c r="AU22" s="3">
        <f t="shared" si="18"/>
        <v>1</v>
      </c>
      <c r="AV22" s="3">
        <f t="shared" si="19"/>
        <v>0</v>
      </c>
      <c r="AW22" s="3">
        <f t="shared" si="20"/>
        <v>1</v>
      </c>
      <c r="AX22" s="3">
        <f t="shared" si="21"/>
        <v>0</v>
      </c>
      <c r="AY22" s="36">
        <v>0.5</v>
      </c>
      <c r="BA22" s="3" t="e">
        <f t="shared" si="22"/>
        <v>#N/A</v>
      </c>
      <c r="BB22" s="3" t="e">
        <f t="shared" si="22"/>
        <v>#N/A</v>
      </c>
    </row>
    <row r="23" spans="1:54" x14ac:dyDescent="0.25">
      <c r="A23" s="8" t="s">
        <v>81</v>
      </c>
      <c r="B23" s="4">
        <f t="shared" si="23"/>
        <v>10.5</v>
      </c>
      <c r="C23" s="5">
        <f t="shared" si="0"/>
        <v>0</v>
      </c>
      <c r="D23" s="28" t="s">
        <v>450</v>
      </c>
      <c r="E23" s="4" t="s">
        <v>456</v>
      </c>
      <c r="F23" s="4" t="s">
        <v>457</v>
      </c>
      <c r="G23" s="4" t="s">
        <v>458</v>
      </c>
      <c r="H23" s="4" t="s">
        <v>470</v>
      </c>
      <c r="I23" s="4" t="s">
        <v>283</v>
      </c>
      <c r="J23" s="4" t="s">
        <v>460</v>
      </c>
      <c r="K23" s="4" t="s">
        <v>395</v>
      </c>
      <c r="L23" s="4" t="s">
        <v>461</v>
      </c>
      <c r="M23" s="4" t="s">
        <v>471</v>
      </c>
      <c r="N23" s="4" t="s">
        <v>462</v>
      </c>
      <c r="O23" s="4" t="s">
        <v>472</v>
      </c>
      <c r="P23" s="4" t="s">
        <v>291</v>
      </c>
      <c r="Q23" s="4" t="s">
        <v>463</v>
      </c>
      <c r="R23" s="4" t="s">
        <v>474</v>
      </c>
      <c r="S23" s="4" t="s">
        <v>464</v>
      </c>
      <c r="T23" s="4" t="s">
        <v>272</v>
      </c>
      <c r="U23" s="4" t="s">
        <v>252</v>
      </c>
      <c r="V23" s="4" t="s">
        <v>292</v>
      </c>
      <c r="W23" s="4" t="s">
        <v>467</v>
      </c>
      <c r="X23" s="4" t="s">
        <v>468</v>
      </c>
      <c r="Y23" s="37" t="s">
        <v>469</v>
      </c>
      <c r="AA23" s="39" t="s">
        <v>272</v>
      </c>
      <c r="AB23" s="39" t="s">
        <v>464</v>
      </c>
      <c r="AD23" s="3">
        <f t="shared" si="1"/>
        <v>1</v>
      </c>
      <c r="AE23" s="3">
        <f t="shared" si="2"/>
        <v>0</v>
      </c>
      <c r="AF23" s="3">
        <f t="shared" si="3"/>
        <v>0</v>
      </c>
      <c r="AG23" s="3">
        <f t="shared" si="4"/>
        <v>0</v>
      </c>
      <c r="AH23" s="3">
        <f t="shared" si="5"/>
        <v>1</v>
      </c>
      <c r="AI23" s="3">
        <f t="shared" si="6"/>
        <v>1</v>
      </c>
      <c r="AJ23" s="3">
        <f t="shared" si="7"/>
        <v>1</v>
      </c>
      <c r="AK23" s="3">
        <f t="shared" si="8"/>
        <v>0</v>
      </c>
      <c r="AL23" s="3">
        <f t="shared" si="9"/>
        <v>0</v>
      </c>
      <c r="AM23" s="3">
        <f t="shared" si="10"/>
        <v>1</v>
      </c>
      <c r="AN23" s="3">
        <f t="shared" si="11"/>
        <v>1</v>
      </c>
      <c r="AO23" s="3">
        <f t="shared" si="12"/>
        <v>1</v>
      </c>
      <c r="AP23" s="3">
        <f t="shared" si="13"/>
        <v>0</v>
      </c>
      <c r="AQ23" s="3">
        <f t="shared" si="14"/>
        <v>0</v>
      </c>
      <c r="AR23" s="3">
        <f t="shared" si="15"/>
        <v>0</v>
      </c>
      <c r="AS23" s="3">
        <f t="shared" si="16"/>
        <v>0</v>
      </c>
      <c r="AT23" s="3">
        <f t="shared" si="17"/>
        <v>0</v>
      </c>
      <c r="AU23" s="3">
        <f t="shared" si="18"/>
        <v>1</v>
      </c>
      <c r="AV23" s="3">
        <f t="shared" si="19"/>
        <v>0</v>
      </c>
      <c r="AW23" s="3">
        <f t="shared" si="20"/>
        <v>1</v>
      </c>
      <c r="AX23" s="3">
        <f t="shared" si="21"/>
        <v>1</v>
      </c>
      <c r="AY23" s="36">
        <v>0.5</v>
      </c>
      <c r="BA23" s="3" t="e">
        <f t="shared" si="22"/>
        <v>#N/A</v>
      </c>
      <c r="BB23" s="3" t="e">
        <f t="shared" si="22"/>
        <v>#N/A</v>
      </c>
    </row>
    <row r="24" spans="1:54" x14ac:dyDescent="0.25">
      <c r="A24" s="8" t="s">
        <v>82</v>
      </c>
      <c r="B24" s="4">
        <f t="shared" si="23"/>
        <v>10.5</v>
      </c>
      <c r="C24" s="5">
        <f t="shared" si="0"/>
        <v>1</v>
      </c>
      <c r="D24" s="28" t="s">
        <v>455</v>
      </c>
      <c r="E24" s="4" t="s">
        <v>456</v>
      </c>
      <c r="F24" s="4" t="s">
        <v>457</v>
      </c>
      <c r="G24" s="4" t="s">
        <v>458</v>
      </c>
      <c r="H24" s="4" t="s">
        <v>470</v>
      </c>
      <c r="I24" s="4" t="s">
        <v>283</v>
      </c>
      <c r="J24" s="4" t="s">
        <v>460</v>
      </c>
      <c r="K24" s="4" t="s">
        <v>395</v>
      </c>
      <c r="L24" s="4" t="s">
        <v>461</v>
      </c>
      <c r="M24" s="4" t="s">
        <v>471</v>
      </c>
      <c r="N24" s="4" t="s">
        <v>462</v>
      </c>
      <c r="O24" s="4" t="s">
        <v>472</v>
      </c>
      <c r="P24" s="4" t="s">
        <v>291</v>
      </c>
      <c r="Q24" s="4" t="s">
        <v>463</v>
      </c>
      <c r="R24" s="4" t="s">
        <v>194</v>
      </c>
      <c r="S24" s="4" t="s">
        <v>464</v>
      </c>
      <c r="T24" s="4" t="s">
        <v>342</v>
      </c>
      <c r="U24" s="4" t="s">
        <v>465</v>
      </c>
      <c r="V24" s="4" t="s">
        <v>466</v>
      </c>
      <c r="W24" s="4" t="s">
        <v>467</v>
      </c>
      <c r="X24" s="4" t="s">
        <v>412</v>
      </c>
      <c r="Y24" s="37" t="s">
        <v>469</v>
      </c>
      <c r="AA24" s="4" t="s">
        <v>466</v>
      </c>
      <c r="AB24" s="39" t="s">
        <v>465</v>
      </c>
      <c r="AD24" s="3">
        <f t="shared" si="1"/>
        <v>0</v>
      </c>
      <c r="AE24" s="3">
        <f t="shared" si="2"/>
        <v>0</v>
      </c>
      <c r="AF24" s="3">
        <f t="shared" si="3"/>
        <v>0</v>
      </c>
      <c r="AG24" s="3">
        <f t="shared" si="4"/>
        <v>0</v>
      </c>
      <c r="AH24" s="3">
        <f t="shared" si="5"/>
        <v>1</v>
      </c>
      <c r="AI24" s="3">
        <f t="shared" si="6"/>
        <v>1</v>
      </c>
      <c r="AJ24" s="3">
        <f t="shared" si="7"/>
        <v>1</v>
      </c>
      <c r="AK24" s="3">
        <f t="shared" si="8"/>
        <v>0</v>
      </c>
      <c r="AL24" s="3">
        <f t="shared" si="9"/>
        <v>0</v>
      </c>
      <c r="AM24" s="3">
        <f t="shared" si="10"/>
        <v>1</v>
      </c>
      <c r="AN24" s="3">
        <f t="shared" si="11"/>
        <v>1</v>
      </c>
      <c r="AO24" s="3">
        <f t="shared" si="12"/>
        <v>1</v>
      </c>
      <c r="AP24" s="3">
        <f t="shared" si="13"/>
        <v>0</v>
      </c>
      <c r="AQ24" s="3">
        <f t="shared" si="14"/>
        <v>0</v>
      </c>
      <c r="AR24" s="3">
        <f t="shared" si="15"/>
        <v>1</v>
      </c>
      <c r="AS24" s="3">
        <f t="shared" si="16"/>
        <v>0</v>
      </c>
      <c r="AT24" s="3">
        <f t="shared" si="17"/>
        <v>1</v>
      </c>
      <c r="AU24" s="3">
        <f t="shared" si="18"/>
        <v>0</v>
      </c>
      <c r="AV24" s="3">
        <f t="shared" si="19"/>
        <v>1</v>
      </c>
      <c r="AW24" s="3">
        <f t="shared" si="20"/>
        <v>1</v>
      </c>
      <c r="AX24" s="3">
        <f t="shared" si="21"/>
        <v>0</v>
      </c>
      <c r="AY24" s="36">
        <v>0.5</v>
      </c>
      <c r="BA24" s="3">
        <f t="shared" si="22"/>
        <v>1</v>
      </c>
      <c r="BB24" s="3" t="e">
        <f t="shared" si="22"/>
        <v>#N/A</v>
      </c>
    </row>
    <row r="25" spans="1:54" x14ac:dyDescent="0.25">
      <c r="A25" s="8" t="s">
        <v>83</v>
      </c>
      <c r="B25" s="4">
        <f t="shared" si="23"/>
        <v>10.5</v>
      </c>
      <c r="C25" s="5">
        <f t="shared" si="0"/>
        <v>2</v>
      </c>
      <c r="D25" s="28" t="s">
        <v>455</v>
      </c>
      <c r="E25" s="4" t="s">
        <v>476</v>
      </c>
      <c r="F25" s="4" t="s">
        <v>457</v>
      </c>
      <c r="G25" s="4" t="s">
        <v>458</v>
      </c>
      <c r="H25" s="4" t="s">
        <v>470</v>
      </c>
      <c r="I25" s="4" t="s">
        <v>283</v>
      </c>
      <c r="J25" s="4" t="s">
        <v>460</v>
      </c>
      <c r="K25" s="4" t="s">
        <v>267</v>
      </c>
      <c r="L25" s="4" t="s">
        <v>461</v>
      </c>
      <c r="M25" s="4" t="s">
        <v>200</v>
      </c>
      <c r="N25" s="4" t="s">
        <v>462</v>
      </c>
      <c r="O25" s="4" t="s">
        <v>175</v>
      </c>
      <c r="P25" s="4" t="s">
        <v>291</v>
      </c>
      <c r="Q25" s="4" t="s">
        <v>463</v>
      </c>
      <c r="R25" s="4" t="s">
        <v>194</v>
      </c>
      <c r="S25" s="4" t="s">
        <v>464</v>
      </c>
      <c r="T25" s="4" t="s">
        <v>272</v>
      </c>
      <c r="U25" s="4" t="s">
        <v>465</v>
      </c>
      <c r="V25" s="4" t="s">
        <v>466</v>
      </c>
      <c r="W25" s="4" t="s">
        <v>467</v>
      </c>
      <c r="X25" s="4" t="s">
        <v>468</v>
      </c>
      <c r="Y25" s="37" t="s">
        <v>469</v>
      </c>
      <c r="AA25" s="4" t="s">
        <v>467</v>
      </c>
      <c r="AB25" s="4" t="s">
        <v>466</v>
      </c>
      <c r="AD25" s="3">
        <f t="shared" si="1"/>
        <v>0</v>
      </c>
      <c r="AE25" s="3">
        <f t="shared" si="2"/>
        <v>1</v>
      </c>
      <c r="AF25" s="3">
        <f t="shared" si="3"/>
        <v>0</v>
      </c>
      <c r="AG25" s="3">
        <f t="shared" si="4"/>
        <v>0</v>
      </c>
      <c r="AH25" s="3">
        <f t="shared" si="5"/>
        <v>1</v>
      </c>
      <c r="AI25" s="3">
        <f t="shared" si="6"/>
        <v>1</v>
      </c>
      <c r="AJ25" s="3">
        <f t="shared" si="7"/>
        <v>1</v>
      </c>
      <c r="AK25" s="3">
        <f t="shared" si="8"/>
        <v>1</v>
      </c>
      <c r="AL25" s="3">
        <f t="shared" si="9"/>
        <v>0</v>
      </c>
      <c r="AM25" s="3">
        <f t="shared" si="10"/>
        <v>0</v>
      </c>
      <c r="AN25" s="3">
        <f t="shared" si="11"/>
        <v>1</v>
      </c>
      <c r="AO25" s="3">
        <f t="shared" si="12"/>
        <v>0</v>
      </c>
      <c r="AP25" s="3">
        <f t="shared" si="13"/>
        <v>0</v>
      </c>
      <c r="AQ25" s="3">
        <f t="shared" si="14"/>
        <v>0</v>
      </c>
      <c r="AR25" s="3">
        <f t="shared" si="15"/>
        <v>1</v>
      </c>
      <c r="AS25" s="3">
        <f t="shared" si="16"/>
        <v>0</v>
      </c>
      <c r="AT25" s="3">
        <f t="shared" si="17"/>
        <v>0</v>
      </c>
      <c r="AU25" s="3">
        <f t="shared" si="18"/>
        <v>0</v>
      </c>
      <c r="AV25" s="3">
        <f t="shared" si="19"/>
        <v>1</v>
      </c>
      <c r="AW25" s="3">
        <f t="shared" si="20"/>
        <v>1</v>
      </c>
      <c r="AX25" s="3">
        <f t="shared" si="21"/>
        <v>1</v>
      </c>
      <c r="AY25" s="36">
        <v>0.5</v>
      </c>
      <c r="BA25" s="3">
        <f t="shared" si="22"/>
        <v>1</v>
      </c>
      <c r="BB25" s="3">
        <f t="shared" si="22"/>
        <v>1</v>
      </c>
    </row>
    <row r="26" spans="1:54" x14ac:dyDescent="0.25">
      <c r="A26" s="8" t="s">
        <v>84</v>
      </c>
      <c r="B26" s="4">
        <f t="shared" si="23"/>
        <v>10.5</v>
      </c>
      <c r="C26" s="45">
        <v>0.5</v>
      </c>
      <c r="D26" s="28" t="s">
        <v>455</v>
      </c>
      <c r="E26" s="4" t="s">
        <v>456</v>
      </c>
      <c r="F26" s="4" t="s">
        <v>457</v>
      </c>
      <c r="G26" s="4" t="s">
        <v>458</v>
      </c>
      <c r="H26" s="4" t="s">
        <v>470</v>
      </c>
      <c r="I26" s="4" t="s">
        <v>283</v>
      </c>
      <c r="J26" s="4" t="s">
        <v>460</v>
      </c>
      <c r="K26" s="4" t="s">
        <v>395</v>
      </c>
      <c r="L26" s="4" t="s">
        <v>461</v>
      </c>
      <c r="M26" s="4" t="s">
        <v>471</v>
      </c>
      <c r="N26" s="4" t="s">
        <v>462</v>
      </c>
      <c r="O26" s="4" t="s">
        <v>175</v>
      </c>
      <c r="P26" s="4" t="s">
        <v>291</v>
      </c>
      <c r="Q26" s="4" t="s">
        <v>463</v>
      </c>
      <c r="R26" s="4" t="s">
        <v>194</v>
      </c>
      <c r="S26" s="4" t="s">
        <v>464</v>
      </c>
      <c r="T26" s="4" t="s">
        <v>272</v>
      </c>
      <c r="U26" s="4" t="s">
        <v>252</v>
      </c>
      <c r="V26" s="4" t="s">
        <v>466</v>
      </c>
      <c r="W26" s="4" t="s">
        <v>467</v>
      </c>
      <c r="X26" s="4" t="s">
        <v>468</v>
      </c>
      <c r="Y26" s="37" t="s">
        <v>469</v>
      </c>
      <c r="AA26" s="39" t="s">
        <v>457</v>
      </c>
      <c r="AB26" s="37" t="s">
        <v>469</v>
      </c>
      <c r="AD26" s="3">
        <f t="shared" si="1"/>
        <v>0</v>
      </c>
      <c r="AE26" s="3">
        <f t="shared" si="2"/>
        <v>0</v>
      </c>
      <c r="AF26" s="3">
        <f t="shared" si="3"/>
        <v>0</v>
      </c>
      <c r="AG26" s="3">
        <f t="shared" si="4"/>
        <v>0</v>
      </c>
      <c r="AH26" s="3">
        <f t="shared" si="5"/>
        <v>1</v>
      </c>
      <c r="AI26" s="3">
        <f t="shared" si="6"/>
        <v>1</v>
      </c>
      <c r="AJ26" s="3">
        <f t="shared" si="7"/>
        <v>1</v>
      </c>
      <c r="AK26" s="3">
        <f t="shared" si="8"/>
        <v>0</v>
      </c>
      <c r="AL26" s="3">
        <f t="shared" si="9"/>
        <v>0</v>
      </c>
      <c r="AM26" s="3">
        <f t="shared" si="10"/>
        <v>1</v>
      </c>
      <c r="AN26" s="3">
        <f t="shared" si="11"/>
        <v>1</v>
      </c>
      <c r="AO26" s="3">
        <f t="shared" si="12"/>
        <v>0</v>
      </c>
      <c r="AP26" s="3">
        <f t="shared" si="13"/>
        <v>0</v>
      </c>
      <c r="AQ26" s="3">
        <f t="shared" si="14"/>
        <v>0</v>
      </c>
      <c r="AR26" s="3">
        <f t="shared" si="15"/>
        <v>1</v>
      </c>
      <c r="AS26" s="3">
        <f t="shared" si="16"/>
        <v>0</v>
      </c>
      <c r="AT26" s="3">
        <f t="shared" si="17"/>
        <v>0</v>
      </c>
      <c r="AU26" s="3">
        <f t="shared" si="18"/>
        <v>1</v>
      </c>
      <c r="AV26" s="3">
        <f t="shared" si="19"/>
        <v>1</v>
      </c>
      <c r="AW26" s="3">
        <f t="shared" si="20"/>
        <v>1</v>
      </c>
      <c r="AX26" s="3">
        <f t="shared" si="21"/>
        <v>1</v>
      </c>
      <c r="AY26" s="36">
        <v>0.5</v>
      </c>
      <c r="BA26" s="3" t="e">
        <f t="shared" si="22"/>
        <v>#N/A</v>
      </c>
      <c r="BB26" s="36">
        <v>0.5</v>
      </c>
    </row>
    <row r="27" spans="1:54" x14ac:dyDescent="0.25">
      <c r="A27" s="8" t="s">
        <v>86</v>
      </c>
      <c r="B27" s="4">
        <f t="shared" si="23"/>
        <v>13.5</v>
      </c>
      <c r="C27" s="5">
        <f t="shared" si="0"/>
        <v>1</v>
      </c>
      <c r="D27" s="28" t="s">
        <v>455</v>
      </c>
      <c r="E27" s="4" t="s">
        <v>476</v>
      </c>
      <c r="F27" s="4" t="s">
        <v>457</v>
      </c>
      <c r="G27" s="4" t="s">
        <v>458</v>
      </c>
      <c r="H27" s="4" t="s">
        <v>470</v>
      </c>
      <c r="I27" s="4" t="s">
        <v>283</v>
      </c>
      <c r="J27" s="4" t="s">
        <v>460</v>
      </c>
      <c r="K27" s="4" t="s">
        <v>267</v>
      </c>
      <c r="L27" s="4" t="s">
        <v>262</v>
      </c>
      <c r="M27" s="4" t="s">
        <v>471</v>
      </c>
      <c r="N27" s="4" t="s">
        <v>462</v>
      </c>
      <c r="O27" s="4" t="s">
        <v>175</v>
      </c>
      <c r="P27" s="4" t="s">
        <v>473</v>
      </c>
      <c r="Q27" s="4" t="s">
        <v>463</v>
      </c>
      <c r="R27" s="4" t="s">
        <v>194</v>
      </c>
      <c r="S27" s="4" t="s">
        <v>464</v>
      </c>
      <c r="T27" s="4" t="s">
        <v>342</v>
      </c>
      <c r="U27" s="4" t="s">
        <v>465</v>
      </c>
      <c r="V27" s="4" t="s">
        <v>466</v>
      </c>
      <c r="W27" s="4" t="s">
        <v>467</v>
      </c>
      <c r="X27" s="4" t="s">
        <v>412</v>
      </c>
      <c r="Y27" s="37" t="s">
        <v>469</v>
      </c>
      <c r="AA27" s="39" t="s">
        <v>465</v>
      </c>
      <c r="AB27" s="4" t="s">
        <v>283</v>
      </c>
      <c r="AD27" s="3">
        <f t="shared" si="1"/>
        <v>0</v>
      </c>
      <c r="AE27" s="3">
        <f t="shared" si="2"/>
        <v>1</v>
      </c>
      <c r="AF27" s="3">
        <f t="shared" si="3"/>
        <v>0</v>
      </c>
      <c r="AG27" s="3">
        <f t="shared" si="4"/>
        <v>0</v>
      </c>
      <c r="AH27" s="3">
        <f t="shared" si="5"/>
        <v>1</v>
      </c>
      <c r="AI27" s="3">
        <f t="shared" si="6"/>
        <v>1</v>
      </c>
      <c r="AJ27" s="3">
        <f t="shared" si="7"/>
        <v>1</v>
      </c>
      <c r="AK27" s="3">
        <f t="shared" si="8"/>
        <v>1</v>
      </c>
      <c r="AL27" s="3">
        <f t="shared" si="9"/>
        <v>1</v>
      </c>
      <c r="AM27" s="3">
        <f t="shared" si="10"/>
        <v>1</v>
      </c>
      <c r="AN27" s="3">
        <f t="shared" si="11"/>
        <v>1</v>
      </c>
      <c r="AO27" s="3">
        <f t="shared" si="12"/>
        <v>0</v>
      </c>
      <c r="AP27" s="3">
        <f t="shared" si="13"/>
        <v>1</v>
      </c>
      <c r="AQ27" s="3">
        <f t="shared" si="14"/>
        <v>0</v>
      </c>
      <c r="AR27" s="3">
        <f t="shared" si="15"/>
        <v>1</v>
      </c>
      <c r="AS27" s="3">
        <f t="shared" si="16"/>
        <v>0</v>
      </c>
      <c r="AT27" s="3">
        <f t="shared" si="17"/>
        <v>1</v>
      </c>
      <c r="AU27" s="3">
        <f t="shared" si="18"/>
        <v>0</v>
      </c>
      <c r="AV27" s="3">
        <f t="shared" si="19"/>
        <v>1</v>
      </c>
      <c r="AW27" s="3">
        <f t="shared" si="20"/>
        <v>1</v>
      </c>
      <c r="AX27" s="3">
        <f t="shared" si="21"/>
        <v>0</v>
      </c>
      <c r="AY27" s="36">
        <v>0.5</v>
      </c>
      <c r="BA27" s="3" t="e">
        <f t="shared" si="22"/>
        <v>#N/A</v>
      </c>
      <c r="BB27" s="3">
        <f t="shared" si="22"/>
        <v>1</v>
      </c>
    </row>
    <row r="28" spans="1:54" x14ac:dyDescent="0.25">
      <c r="A28" s="8" t="s">
        <v>87</v>
      </c>
      <c r="B28" s="4">
        <f t="shared" si="23"/>
        <v>9.5</v>
      </c>
      <c r="C28" s="5">
        <f t="shared" si="0"/>
        <v>1</v>
      </c>
      <c r="D28" s="28" t="s">
        <v>455</v>
      </c>
      <c r="E28" s="4" t="s">
        <v>476</v>
      </c>
      <c r="F28" s="4" t="s">
        <v>457</v>
      </c>
      <c r="G28" s="4" t="s">
        <v>152</v>
      </c>
      <c r="H28" s="4" t="s">
        <v>459</v>
      </c>
      <c r="I28" s="4" t="s">
        <v>283</v>
      </c>
      <c r="J28" s="4" t="s">
        <v>460</v>
      </c>
      <c r="K28" s="4" t="s">
        <v>395</v>
      </c>
      <c r="L28" s="4" t="s">
        <v>461</v>
      </c>
      <c r="M28" s="4" t="s">
        <v>471</v>
      </c>
      <c r="N28" s="4" t="s">
        <v>293</v>
      </c>
      <c r="O28" s="4" t="s">
        <v>175</v>
      </c>
      <c r="P28" s="4" t="s">
        <v>291</v>
      </c>
      <c r="Q28" s="4" t="s">
        <v>127</v>
      </c>
      <c r="R28" s="4" t="s">
        <v>474</v>
      </c>
      <c r="S28" s="4" t="s">
        <v>178</v>
      </c>
      <c r="T28" s="4" t="s">
        <v>272</v>
      </c>
      <c r="U28" s="4" t="s">
        <v>465</v>
      </c>
      <c r="V28" s="4" t="s">
        <v>466</v>
      </c>
      <c r="W28" s="4" t="s">
        <v>467</v>
      </c>
      <c r="X28" s="4" t="s">
        <v>412</v>
      </c>
      <c r="Y28" s="37" t="s">
        <v>469</v>
      </c>
      <c r="AA28" s="39" t="s">
        <v>465</v>
      </c>
      <c r="AB28" s="4" t="s">
        <v>466</v>
      </c>
      <c r="AD28" s="3">
        <f t="shared" si="1"/>
        <v>0</v>
      </c>
      <c r="AE28" s="3">
        <f t="shared" si="2"/>
        <v>1</v>
      </c>
      <c r="AF28" s="3">
        <f t="shared" si="3"/>
        <v>0</v>
      </c>
      <c r="AG28" s="3">
        <f t="shared" si="4"/>
        <v>1</v>
      </c>
      <c r="AH28" s="3">
        <f t="shared" si="5"/>
        <v>0</v>
      </c>
      <c r="AI28" s="3">
        <f t="shared" si="6"/>
        <v>1</v>
      </c>
      <c r="AJ28" s="3">
        <f t="shared" si="7"/>
        <v>1</v>
      </c>
      <c r="AK28" s="3">
        <f t="shared" si="8"/>
        <v>0</v>
      </c>
      <c r="AL28" s="3">
        <f t="shared" si="9"/>
        <v>0</v>
      </c>
      <c r="AM28" s="3">
        <f t="shared" si="10"/>
        <v>1</v>
      </c>
      <c r="AN28" s="3">
        <f t="shared" si="11"/>
        <v>0</v>
      </c>
      <c r="AO28" s="3">
        <f t="shared" si="12"/>
        <v>0</v>
      </c>
      <c r="AP28" s="3">
        <f t="shared" si="13"/>
        <v>0</v>
      </c>
      <c r="AQ28" s="3">
        <f t="shared" si="14"/>
        <v>1</v>
      </c>
      <c r="AR28" s="3">
        <f t="shared" si="15"/>
        <v>0</v>
      </c>
      <c r="AS28" s="3">
        <f t="shared" si="16"/>
        <v>1</v>
      </c>
      <c r="AT28" s="3">
        <f t="shared" si="17"/>
        <v>0</v>
      </c>
      <c r="AU28" s="3">
        <f t="shared" si="18"/>
        <v>0</v>
      </c>
      <c r="AV28" s="3">
        <f t="shared" si="19"/>
        <v>1</v>
      </c>
      <c r="AW28" s="3">
        <f t="shared" si="20"/>
        <v>1</v>
      </c>
      <c r="AX28" s="3">
        <f t="shared" si="21"/>
        <v>0</v>
      </c>
      <c r="AY28" s="36">
        <v>0.5</v>
      </c>
      <c r="BA28" s="3" t="e">
        <f t="shared" si="22"/>
        <v>#N/A</v>
      </c>
      <c r="BB28" s="3">
        <f t="shared" si="22"/>
        <v>1</v>
      </c>
    </row>
    <row r="29" spans="1:54" x14ac:dyDescent="0.25">
      <c r="A29" s="8" t="s">
        <v>88</v>
      </c>
      <c r="B29" s="4">
        <f t="shared" si="23"/>
        <v>7.5</v>
      </c>
      <c r="C29" s="5">
        <f t="shared" si="0"/>
        <v>2</v>
      </c>
      <c r="D29" s="28" t="s">
        <v>455</v>
      </c>
      <c r="E29" s="4" t="s">
        <v>456</v>
      </c>
      <c r="F29" s="4" t="s">
        <v>457</v>
      </c>
      <c r="G29" s="4" t="s">
        <v>458</v>
      </c>
      <c r="H29" s="4" t="s">
        <v>470</v>
      </c>
      <c r="I29" s="4" t="s">
        <v>121</v>
      </c>
      <c r="J29" s="4" t="s">
        <v>460</v>
      </c>
      <c r="K29" s="4" t="s">
        <v>395</v>
      </c>
      <c r="L29" s="4" t="s">
        <v>461</v>
      </c>
      <c r="M29" s="4" t="s">
        <v>471</v>
      </c>
      <c r="N29" s="4" t="s">
        <v>462</v>
      </c>
      <c r="O29" s="4" t="s">
        <v>472</v>
      </c>
      <c r="P29" s="4" t="s">
        <v>473</v>
      </c>
      <c r="Q29" s="4" t="s">
        <v>463</v>
      </c>
      <c r="R29" s="4" t="s">
        <v>474</v>
      </c>
      <c r="S29" s="4" t="s">
        <v>464</v>
      </c>
      <c r="T29" s="4" t="s">
        <v>272</v>
      </c>
      <c r="U29" s="4" t="s">
        <v>465</v>
      </c>
      <c r="V29" s="4" t="s">
        <v>292</v>
      </c>
      <c r="W29" s="4" t="s">
        <v>477</v>
      </c>
      <c r="X29" s="4" t="s">
        <v>468</v>
      </c>
      <c r="Y29" s="37" t="s">
        <v>469</v>
      </c>
      <c r="AA29" s="4" t="s">
        <v>466</v>
      </c>
      <c r="AB29" s="4" t="s">
        <v>467</v>
      </c>
      <c r="AD29" s="3">
        <f t="shared" si="1"/>
        <v>0</v>
      </c>
      <c r="AE29" s="3">
        <f t="shared" si="2"/>
        <v>0</v>
      </c>
      <c r="AF29" s="3">
        <f t="shared" si="3"/>
        <v>0</v>
      </c>
      <c r="AG29" s="3">
        <f t="shared" si="4"/>
        <v>0</v>
      </c>
      <c r="AH29" s="3">
        <f t="shared" si="5"/>
        <v>1</v>
      </c>
      <c r="AI29" s="3">
        <f t="shared" si="6"/>
        <v>0</v>
      </c>
      <c r="AJ29" s="3">
        <f t="shared" si="7"/>
        <v>1</v>
      </c>
      <c r="AK29" s="3">
        <f t="shared" si="8"/>
        <v>0</v>
      </c>
      <c r="AL29" s="3">
        <f t="shared" si="9"/>
        <v>0</v>
      </c>
      <c r="AM29" s="3">
        <f t="shared" si="10"/>
        <v>1</v>
      </c>
      <c r="AN29" s="3">
        <f t="shared" si="11"/>
        <v>1</v>
      </c>
      <c r="AO29" s="3">
        <f t="shared" si="12"/>
        <v>1</v>
      </c>
      <c r="AP29" s="3">
        <f t="shared" si="13"/>
        <v>1</v>
      </c>
      <c r="AQ29" s="3">
        <f t="shared" si="14"/>
        <v>0</v>
      </c>
      <c r="AR29" s="3">
        <f t="shared" si="15"/>
        <v>0</v>
      </c>
      <c r="AS29" s="3">
        <f t="shared" si="16"/>
        <v>0</v>
      </c>
      <c r="AT29" s="3">
        <f t="shared" si="17"/>
        <v>0</v>
      </c>
      <c r="AU29" s="3">
        <f t="shared" si="18"/>
        <v>0</v>
      </c>
      <c r="AV29" s="3">
        <f t="shared" si="19"/>
        <v>0</v>
      </c>
      <c r="AW29" s="3">
        <f t="shared" si="20"/>
        <v>0</v>
      </c>
      <c r="AX29" s="3">
        <f t="shared" si="21"/>
        <v>1</v>
      </c>
      <c r="AY29" s="36">
        <v>0.5</v>
      </c>
      <c r="BA29" s="3">
        <f t="shared" si="22"/>
        <v>1</v>
      </c>
      <c r="BB29" s="3">
        <f t="shared" si="22"/>
        <v>1</v>
      </c>
    </row>
    <row r="30" spans="1:54" x14ac:dyDescent="0.25">
      <c r="A30" s="8" t="s">
        <v>89</v>
      </c>
      <c r="B30" s="4">
        <f t="shared" si="23"/>
        <v>10.5</v>
      </c>
      <c r="C30" s="5">
        <f t="shared" si="0"/>
        <v>0</v>
      </c>
      <c r="D30" s="28" t="s">
        <v>455</v>
      </c>
      <c r="E30" s="4" t="s">
        <v>456</v>
      </c>
      <c r="F30" s="4" t="s">
        <v>457</v>
      </c>
      <c r="G30" s="4" t="s">
        <v>458</v>
      </c>
      <c r="H30" s="4" t="s">
        <v>470</v>
      </c>
      <c r="I30" s="4" t="s">
        <v>283</v>
      </c>
      <c r="J30" s="4" t="s">
        <v>460</v>
      </c>
      <c r="K30" s="4" t="s">
        <v>395</v>
      </c>
      <c r="L30" s="4" t="s">
        <v>461</v>
      </c>
      <c r="M30" s="4" t="s">
        <v>471</v>
      </c>
      <c r="N30" s="4" t="s">
        <v>462</v>
      </c>
      <c r="O30" s="4" t="s">
        <v>472</v>
      </c>
      <c r="P30" s="4" t="s">
        <v>291</v>
      </c>
      <c r="Q30" s="4" t="s">
        <v>463</v>
      </c>
      <c r="R30" s="4" t="s">
        <v>474</v>
      </c>
      <c r="S30" s="4" t="s">
        <v>464</v>
      </c>
      <c r="T30" s="4" t="s">
        <v>342</v>
      </c>
      <c r="U30" s="4" t="s">
        <v>465</v>
      </c>
      <c r="V30" s="4" t="s">
        <v>466</v>
      </c>
      <c r="W30" s="4" t="s">
        <v>467</v>
      </c>
      <c r="X30" s="4" t="s">
        <v>468</v>
      </c>
      <c r="Y30" s="37" t="s">
        <v>469</v>
      </c>
      <c r="AA30" s="39" t="s">
        <v>456</v>
      </c>
      <c r="AB30" s="39" t="s">
        <v>464</v>
      </c>
      <c r="AD30" s="3">
        <f t="shared" si="1"/>
        <v>0</v>
      </c>
      <c r="AE30" s="3">
        <f t="shared" si="2"/>
        <v>0</v>
      </c>
      <c r="AF30" s="3">
        <f t="shared" si="3"/>
        <v>0</v>
      </c>
      <c r="AG30" s="3">
        <f t="shared" si="4"/>
        <v>0</v>
      </c>
      <c r="AH30" s="3">
        <f t="shared" si="5"/>
        <v>1</v>
      </c>
      <c r="AI30" s="3">
        <f t="shared" si="6"/>
        <v>1</v>
      </c>
      <c r="AJ30" s="3">
        <f t="shared" si="7"/>
        <v>1</v>
      </c>
      <c r="AK30" s="3">
        <f t="shared" si="8"/>
        <v>0</v>
      </c>
      <c r="AL30" s="3">
        <f t="shared" si="9"/>
        <v>0</v>
      </c>
      <c r="AM30" s="3">
        <f t="shared" si="10"/>
        <v>1</v>
      </c>
      <c r="AN30" s="3">
        <f t="shared" si="11"/>
        <v>1</v>
      </c>
      <c r="AO30" s="3">
        <f t="shared" si="12"/>
        <v>1</v>
      </c>
      <c r="AP30" s="3">
        <f t="shared" si="13"/>
        <v>0</v>
      </c>
      <c r="AQ30" s="3">
        <f t="shared" si="14"/>
        <v>0</v>
      </c>
      <c r="AR30" s="3">
        <f t="shared" si="15"/>
        <v>0</v>
      </c>
      <c r="AS30" s="3">
        <f t="shared" si="16"/>
        <v>0</v>
      </c>
      <c r="AT30" s="3">
        <f t="shared" si="17"/>
        <v>1</v>
      </c>
      <c r="AU30" s="3">
        <f t="shared" si="18"/>
        <v>0</v>
      </c>
      <c r="AV30" s="3">
        <f t="shared" si="19"/>
        <v>1</v>
      </c>
      <c r="AW30" s="3">
        <f t="shared" si="20"/>
        <v>1</v>
      </c>
      <c r="AX30" s="3">
        <f t="shared" si="21"/>
        <v>1</v>
      </c>
      <c r="AY30" s="36">
        <v>0.5</v>
      </c>
      <c r="BA30" s="3" t="e">
        <f t="shared" si="22"/>
        <v>#N/A</v>
      </c>
      <c r="BB30" s="3" t="e">
        <f t="shared" si="22"/>
        <v>#N/A</v>
      </c>
    </row>
    <row r="31" spans="1:54" x14ac:dyDescent="0.25">
      <c r="A31" s="8" t="s">
        <v>145</v>
      </c>
      <c r="B31" s="4">
        <f t="shared" si="23"/>
        <v>10.5</v>
      </c>
      <c r="C31" s="5">
        <f t="shared" si="0"/>
        <v>0</v>
      </c>
      <c r="D31" s="28" t="s">
        <v>455</v>
      </c>
      <c r="E31" s="4" t="s">
        <v>456</v>
      </c>
      <c r="F31" s="4" t="s">
        <v>457</v>
      </c>
      <c r="G31" s="4" t="s">
        <v>152</v>
      </c>
      <c r="H31" s="4" t="s">
        <v>470</v>
      </c>
      <c r="I31" s="4" t="s">
        <v>283</v>
      </c>
      <c r="J31" s="4" t="s">
        <v>460</v>
      </c>
      <c r="K31" s="4" t="s">
        <v>395</v>
      </c>
      <c r="L31" s="4" t="s">
        <v>461</v>
      </c>
      <c r="M31" s="4" t="s">
        <v>471</v>
      </c>
      <c r="N31" s="4" t="s">
        <v>462</v>
      </c>
      <c r="O31" s="4" t="s">
        <v>472</v>
      </c>
      <c r="P31" s="4" t="s">
        <v>291</v>
      </c>
      <c r="Q31" s="4" t="s">
        <v>463</v>
      </c>
      <c r="R31" s="4" t="s">
        <v>474</v>
      </c>
      <c r="S31" s="4" t="s">
        <v>464</v>
      </c>
      <c r="T31" s="4" t="s">
        <v>272</v>
      </c>
      <c r="U31" s="4" t="s">
        <v>465</v>
      </c>
      <c r="V31" s="4" t="s">
        <v>466</v>
      </c>
      <c r="W31" s="4" t="s">
        <v>467</v>
      </c>
      <c r="X31" s="4" t="s">
        <v>468</v>
      </c>
      <c r="Y31" s="37" t="s">
        <v>469</v>
      </c>
      <c r="AA31" s="39" t="s">
        <v>464</v>
      </c>
      <c r="AB31" s="39" t="s">
        <v>457</v>
      </c>
      <c r="AD31" s="3">
        <f t="shared" si="1"/>
        <v>0</v>
      </c>
      <c r="AE31" s="3">
        <f t="shared" si="2"/>
        <v>0</v>
      </c>
      <c r="AF31" s="3">
        <f t="shared" si="3"/>
        <v>0</v>
      </c>
      <c r="AG31" s="3">
        <f t="shared" si="4"/>
        <v>1</v>
      </c>
      <c r="AH31" s="3">
        <f t="shared" si="5"/>
        <v>1</v>
      </c>
      <c r="AI31" s="3">
        <f t="shared" si="6"/>
        <v>1</v>
      </c>
      <c r="AJ31" s="3">
        <f t="shared" si="7"/>
        <v>1</v>
      </c>
      <c r="AK31" s="3">
        <f t="shared" si="8"/>
        <v>0</v>
      </c>
      <c r="AL31" s="3">
        <f t="shared" si="9"/>
        <v>0</v>
      </c>
      <c r="AM31" s="3">
        <f t="shared" si="10"/>
        <v>1</v>
      </c>
      <c r="AN31" s="3">
        <f t="shared" si="11"/>
        <v>1</v>
      </c>
      <c r="AO31" s="3">
        <f t="shared" si="12"/>
        <v>1</v>
      </c>
      <c r="AP31" s="3">
        <f t="shared" si="13"/>
        <v>0</v>
      </c>
      <c r="AQ31" s="3">
        <f t="shared" si="14"/>
        <v>0</v>
      </c>
      <c r="AR31" s="3">
        <f t="shared" si="15"/>
        <v>0</v>
      </c>
      <c r="AS31" s="3">
        <f t="shared" si="16"/>
        <v>0</v>
      </c>
      <c r="AT31" s="3">
        <f t="shared" si="17"/>
        <v>0</v>
      </c>
      <c r="AU31" s="3">
        <f t="shared" si="18"/>
        <v>0</v>
      </c>
      <c r="AV31" s="3">
        <f t="shared" si="19"/>
        <v>1</v>
      </c>
      <c r="AW31" s="3">
        <f t="shared" si="20"/>
        <v>1</v>
      </c>
      <c r="AX31" s="3">
        <f t="shared" si="21"/>
        <v>1</v>
      </c>
      <c r="AY31" s="36">
        <v>0.5</v>
      </c>
      <c r="BA31" s="3" t="e">
        <f t="shared" si="22"/>
        <v>#N/A</v>
      </c>
      <c r="BB31" s="3" t="e">
        <f t="shared" si="22"/>
        <v>#N/A</v>
      </c>
    </row>
    <row r="32" spans="1:54" x14ac:dyDescent="0.25">
      <c r="A32" s="8" t="s">
        <v>90</v>
      </c>
      <c r="B32" s="4">
        <f t="shared" si="23"/>
        <v>9.5</v>
      </c>
      <c r="C32" s="45">
        <v>0.5</v>
      </c>
      <c r="D32" s="28" t="s">
        <v>455</v>
      </c>
      <c r="E32" s="4" t="s">
        <v>456</v>
      </c>
      <c r="F32" s="4" t="s">
        <v>457</v>
      </c>
      <c r="G32" s="4" t="s">
        <v>458</v>
      </c>
      <c r="H32" s="4" t="s">
        <v>470</v>
      </c>
      <c r="I32" s="4" t="s">
        <v>283</v>
      </c>
      <c r="J32" s="4" t="s">
        <v>460</v>
      </c>
      <c r="K32" s="4" t="s">
        <v>395</v>
      </c>
      <c r="L32" s="4" t="s">
        <v>461</v>
      </c>
      <c r="M32" s="4" t="s">
        <v>200</v>
      </c>
      <c r="N32" s="4" t="s">
        <v>293</v>
      </c>
      <c r="O32" s="4" t="s">
        <v>175</v>
      </c>
      <c r="P32" s="4" t="s">
        <v>473</v>
      </c>
      <c r="Q32" s="4" t="s">
        <v>463</v>
      </c>
      <c r="R32" s="4" t="s">
        <v>194</v>
      </c>
      <c r="S32" s="4" t="s">
        <v>178</v>
      </c>
      <c r="T32" s="4" t="s">
        <v>272</v>
      </c>
      <c r="U32" s="4" t="s">
        <v>465</v>
      </c>
      <c r="V32" s="4" t="s">
        <v>466</v>
      </c>
      <c r="W32" s="4" t="s">
        <v>467</v>
      </c>
      <c r="X32" s="4" t="s">
        <v>468</v>
      </c>
      <c r="Y32" s="37" t="s">
        <v>469</v>
      </c>
      <c r="AA32" s="39" t="s">
        <v>455</v>
      </c>
      <c r="AB32" s="37" t="s">
        <v>469</v>
      </c>
      <c r="AD32" s="3">
        <f t="shared" si="1"/>
        <v>0</v>
      </c>
      <c r="AE32" s="3">
        <f t="shared" si="2"/>
        <v>0</v>
      </c>
      <c r="AF32" s="3">
        <f t="shared" si="3"/>
        <v>0</v>
      </c>
      <c r="AG32" s="3">
        <f t="shared" si="4"/>
        <v>0</v>
      </c>
      <c r="AH32" s="3">
        <f t="shared" si="5"/>
        <v>1</v>
      </c>
      <c r="AI32" s="3">
        <f t="shared" si="6"/>
        <v>1</v>
      </c>
      <c r="AJ32" s="3">
        <f t="shared" si="7"/>
        <v>1</v>
      </c>
      <c r="AK32" s="3">
        <f t="shared" si="8"/>
        <v>0</v>
      </c>
      <c r="AL32" s="3">
        <f t="shared" si="9"/>
        <v>0</v>
      </c>
      <c r="AM32" s="3">
        <f t="shared" si="10"/>
        <v>0</v>
      </c>
      <c r="AN32" s="3">
        <f t="shared" si="11"/>
        <v>0</v>
      </c>
      <c r="AO32" s="3">
        <f t="shared" si="12"/>
        <v>0</v>
      </c>
      <c r="AP32" s="3">
        <f t="shared" si="13"/>
        <v>1</v>
      </c>
      <c r="AQ32" s="3">
        <f t="shared" si="14"/>
        <v>0</v>
      </c>
      <c r="AR32" s="3">
        <f t="shared" si="15"/>
        <v>1</v>
      </c>
      <c r="AS32" s="3">
        <f t="shared" si="16"/>
        <v>1</v>
      </c>
      <c r="AT32" s="3">
        <f t="shared" si="17"/>
        <v>0</v>
      </c>
      <c r="AU32" s="3">
        <f t="shared" si="18"/>
        <v>0</v>
      </c>
      <c r="AV32" s="3">
        <f t="shared" si="19"/>
        <v>1</v>
      </c>
      <c r="AW32" s="3">
        <f t="shared" si="20"/>
        <v>1</v>
      </c>
      <c r="AX32" s="3">
        <f t="shared" si="21"/>
        <v>1</v>
      </c>
      <c r="AY32" s="36">
        <v>0.5</v>
      </c>
      <c r="BA32" s="3" t="e">
        <f t="shared" si="22"/>
        <v>#N/A</v>
      </c>
      <c r="BB32" s="36">
        <v>0.5</v>
      </c>
    </row>
    <row r="33" spans="1:54" x14ac:dyDescent="0.25">
      <c r="A33" s="8" t="s">
        <v>91</v>
      </c>
      <c r="B33" s="4">
        <f t="shared" si="23"/>
        <v>6.5</v>
      </c>
      <c r="C33" s="5">
        <f t="shared" si="0"/>
        <v>1</v>
      </c>
      <c r="D33" s="28" t="s">
        <v>455</v>
      </c>
      <c r="E33" s="4" t="s">
        <v>456</v>
      </c>
      <c r="F33" s="4" t="s">
        <v>457</v>
      </c>
      <c r="G33" s="4" t="s">
        <v>458</v>
      </c>
      <c r="H33" s="4" t="s">
        <v>459</v>
      </c>
      <c r="I33" s="4" t="s">
        <v>283</v>
      </c>
      <c r="J33" s="4" t="s">
        <v>460</v>
      </c>
      <c r="K33" s="4" t="s">
        <v>395</v>
      </c>
      <c r="L33" s="4" t="s">
        <v>461</v>
      </c>
      <c r="M33" s="4" t="s">
        <v>471</v>
      </c>
      <c r="N33" s="4" t="s">
        <v>462</v>
      </c>
      <c r="O33" s="4" t="s">
        <v>472</v>
      </c>
      <c r="P33" s="4" t="s">
        <v>291</v>
      </c>
      <c r="Q33" s="4" t="s">
        <v>463</v>
      </c>
      <c r="R33" s="4" t="s">
        <v>474</v>
      </c>
      <c r="S33" s="4" t="s">
        <v>464</v>
      </c>
      <c r="T33" s="4" t="s">
        <v>272</v>
      </c>
      <c r="U33" s="4" t="s">
        <v>465</v>
      </c>
      <c r="V33" s="4" t="s">
        <v>292</v>
      </c>
      <c r="W33" s="4" t="s">
        <v>467</v>
      </c>
      <c r="X33" s="4" t="s">
        <v>412</v>
      </c>
      <c r="Y33" s="37" t="s">
        <v>469</v>
      </c>
      <c r="AA33" s="4" t="s">
        <v>283</v>
      </c>
      <c r="AB33" s="39" t="s">
        <v>457</v>
      </c>
      <c r="AD33" s="3">
        <f t="shared" si="1"/>
        <v>0</v>
      </c>
      <c r="AE33" s="3">
        <f t="shared" si="2"/>
        <v>0</v>
      </c>
      <c r="AF33" s="3">
        <f t="shared" si="3"/>
        <v>0</v>
      </c>
      <c r="AG33" s="3">
        <f t="shared" si="4"/>
        <v>0</v>
      </c>
      <c r="AH33" s="3">
        <f t="shared" si="5"/>
        <v>0</v>
      </c>
      <c r="AI33" s="3">
        <f t="shared" si="6"/>
        <v>1</v>
      </c>
      <c r="AJ33" s="3">
        <f t="shared" si="7"/>
        <v>1</v>
      </c>
      <c r="AK33" s="3">
        <f t="shared" si="8"/>
        <v>0</v>
      </c>
      <c r="AL33" s="3">
        <f t="shared" si="9"/>
        <v>0</v>
      </c>
      <c r="AM33" s="3">
        <f t="shared" si="10"/>
        <v>1</v>
      </c>
      <c r="AN33" s="3">
        <f t="shared" si="11"/>
        <v>1</v>
      </c>
      <c r="AO33" s="3">
        <f t="shared" si="12"/>
        <v>1</v>
      </c>
      <c r="AP33" s="3">
        <f t="shared" si="13"/>
        <v>0</v>
      </c>
      <c r="AQ33" s="3">
        <f t="shared" si="14"/>
        <v>0</v>
      </c>
      <c r="AR33" s="3">
        <f t="shared" si="15"/>
        <v>0</v>
      </c>
      <c r="AS33" s="3">
        <f t="shared" si="16"/>
        <v>0</v>
      </c>
      <c r="AT33" s="3">
        <f t="shared" si="17"/>
        <v>0</v>
      </c>
      <c r="AU33" s="3">
        <f t="shared" si="18"/>
        <v>0</v>
      </c>
      <c r="AV33" s="3">
        <f t="shared" si="19"/>
        <v>0</v>
      </c>
      <c r="AW33" s="3">
        <f t="shared" si="20"/>
        <v>1</v>
      </c>
      <c r="AX33" s="3">
        <f t="shared" si="21"/>
        <v>0</v>
      </c>
      <c r="AY33" s="36">
        <v>0.5</v>
      </c>
      <c r="BA33" s="3">
        <f t="shared" si="22"/>
        <v>1</v>
      </c>
      <c r="BB33" s="3" t="e">
        <f t="shared" si="22"/>
        <v>#N/A</v>
      </c>
    </row>
    <row r="34" spans="1:54" x14ac:dyDescent="0.25">
      <c r="A34" s="8" t="s">
        <v>92</v>
      </c>
      <c r="B34" s="4">
        <f t="shared" si="23"/>
        <v>9.5</v>
      </c>
      <c r="C34" s="5">
        <f t="shared" si="0"/>
        <v>1</v>
      </c>
      <c r="D34" s="28" t="s">
        <v>450</v>
      </c>
      <c r="E34" s="4" t="s">
        <v>476</v>
      </c>
      <c r="F34" s="4" t="s">
        <v>457</v>
      </c>
      <c r="G34" s="4" t="s">
        <v>152</v>
      </c>
      <c r="H34" s="4" t="s">
        <v>470</v>
      </c>
      <c r="I34" s="4" t="s">
        <v>121</v>
      </c>
      <c r="J34" s="4" t="s">
        <v>320</v>
      </c>
      <c r="K34" s="4" t="s">
        <v>395</v>
      </c>
      <c r="L34" s="4" t="s">
        <v>262</v>
      </c>
      <c r="M34" s="4" t="s">
        <v>471</v>
      </c>
      <c r="N34" s="4" t="s">
        <v>293</v>
      </c>
      <c r="O34" s="4" t="s">
        <v>175</v>
      </c>
      <c r="P34" s="4" t="s">
        <v>473</v>
      </c>
      <c r="Q34" s="4" t="s">
        <v>463</v>
      </c>
      <c r="R34" s="4" t="s">
        <v>474</v>
      </c>
      <c r="S34" s="4" t="s">
        <v>464</v>
      </c>
      <c r="T34" s="4" t="s">
        <v>272</v>
      </c>
      <c r="U34" s="4" t="s">
        <v>465</v>
      </c>
      <c r="V34" s="4" t="s">
        <v>466</v>
      </c>
      <c r="W34" s="4" t="s">
        <v>467</v>
      </c>
      <c r="X34" s="4" t="s">
        <v>412</v>
      </c>
      <c r="Y34" s="37" t="s">
        <v>469</v>
      </c>
      <c r="AA34" s="39" t="s">
        <v>272</v>
      </c>
      <c r="AB34" s="4" t="s">
        <v>466</v>
      </c>
      <c r="AD34" s="3">
        <f t="shared" si="1"/>
        <v>1</v>
      </c>
      <c r="AE34" s="3">
        <f t="shared" si="2"/>
        <v>1</v>
      </c>
      <c r="AF34" s="3">
        <f t="shared" si="3"/>
        <v>0</v>
      </c>
      <c r="AG34" s="3">
        <f t="shared" si="4"/>
        <v>1</v>
      </c>
      <c r="AH34" s="3">
        <f t="shared" si="5"/>
        <v>1</v>
      </c>
      <c r="AI34" s="3">
        <f t="shared" si="6"/>
        <v>0</v>
      </c>
      <c r="AJ34" s="3">
        <f t="shared" si="7"/>
        <v>0</v>
      </c>
      <c r="AK34" s="3">
        <f t="shared" si="8"/>
        <v>0</v>
      </c>
      <c r="AL34" s="3">
        <f t="shared" si="9"/>
        <v>1</v>
      </c>
      <c r="AM34" s="3">
        <f t="shared" si="10"/>
        <v>1</v>
      </c>
      <c r="AN34" s="3">
        <f t="shared" si="11"/>
        <v>0</v>
      </c>
      <c r="AO34" s="3">
        <f t="shared" si="12"/>
        <v>0</v>
      </c>
      <c r="AP34" s="3">
        <f t="shared" si="13"/>
        <v>1</v>
      </c>
      <c r="AQ34" s="3">
        <f t="shared" si="14"/>
        <v>0</v>
      </c>
      <c r="AR34" s="3">
        <f t="shared" si="15"/>
        <v>0</v>
      </c>
      <c r="AS34" s="3">
        <f t="shared" si="16"/>
        <v>0</v>
      </c>
      <c r="AT34" s="3">
        <f t="shared" si="17"/>
        <v>0</v>
      </c>
      <c r="AU34" s="3">
        <f t="shared" si="18"/>
        <v>0</v>
      </c>
      <c r="AV34" s="3">
        <f t="shared" si="19"/>
        <v>1</v>
      </c>
      <c r="AW34" s="3">
        <f t="shared" si="20"/>
        <v>1</v>
      </c>
      <c r="AX34" s="3">
        <f t="shared" si="21"/>
        <v>0</v>
      </c>
      <c r="AY34" s="36">
        <v>0.5</v>
      </c>
      <c r="BA34" s="3" t="e">
        <f t="shared" si="22"/>
        <v>#N/A</v>
      </c>
      <c r="BB34" s="3">
        <f t="shared" si="22"/>
        <v>1</v>
      </c>
    </row>
    <row r="35" spans="1:54" x14ac:dyDescent="0.25">
      <c r="A35" s="35" t="s">
        <v>131</v>
      </c>
      <c r="B35" s="4">
        <f t="shared" si="23"/>
        <v>10.5</v>
      </c>
      <c r="C35" s="5">
        <f t="shared" si="0"/>
        <v>1</v>
      </c>
      <c r="D35" s="28" t="s">
        <v>455</v>
      </c>
      <c r="E35" s="4" t="s">
        <v>456</v>
      </c>
      <c r="F35" s="4" t="s">
        <v>457</v>
      </c>
      <c r="G35" s="4" t="s">
        <v>458</v>
      </c>
      <c r="H35" s="4" t="s">
        <v>470</v>
      </c>
      <c r="I35" s="4" t="s">
        <v>283</v>
      </c>
      <c r="J35" s="4" t="s">
        <v>460</v>
      </c>
      <c r="K35" s="4" t="s">
        <v>395</v>
      </c>
      <c r="L35" s="4" t="s">
        <v>461</v>
      </c>
      <c r="M35" s="4" t="s">
        <v>471</v>
      </c>
      <c r="N35" s="4" t="s">
        <v>462</v>
      </c>
      <c r="O35" s="4" t="s">
        <v>472</v>
      </c>
      <c r="P35" s="4" t="s">
        <v>473</v>
      </c>
      <c r="Q35" s="4" t="s">
        <v>463</v>
      </c>
      <c r="R35" s="4" t="s">
        <v>474</v>
      </c>
      <c r="S35" s="4" t="s">
        <v>464</v>
      </c>
      <c r="T35" s="4" t="s">
        <v>272</v>
      </c>
      <c r="U35" s="4" t="s">
        <v>465</v>
      </c>
      <c r="V35" s="4" t="s">
        <v>466</v>
      </c>
      <c r="W35" s="4" t="s">
        <v>467</v>
      </c>
      <c r="X35" s="4" t="s">
        <v>468</v>
      </c>
      <c r="Y35" s="37" t="s">
        <v>475</v>
      </c>
      <c r="AA35" s="4" t="s">
        <v>467</v>
      </c>
      <c r="AB35" s="39" t="s">
        <v>465</v>
      </c>
      <c r="AD35" s="3">
        <f t="shared" si="1"/>
        <v>0</v>
      </c>
      <c r="AE35" s="3">
        <f t="shared" si="2"/>
        <v>0</v>
      </c>
      <c r="AF35" s="3">
        <f t="shared" si="3"/>
        <v>0</v>
      </c>
      <c r="AG35" s="3">
        <f t="shared" si="4"/>
        <v>0</v>
      </c>
      <c r="AH35" s="3">
        <f t="shared" si="5"/>
        <v>1</v>
      </c>
      <c r="AI35" s="3">
        <f t="shared" si="6"/>
        <v>1</v>
      </c>
      <c r="AJ35" s="3">
        <f t="shared" si="7"/>
        <v>1</v>
      </c>
      <c r="AK35" s="3">
        <f t="shared" si="8"/>
        <v>0</v>
      </c>
      <c r="AL35" s="3">
        <f t="shared" si="9"/>
        <v>0</v>
      </c>
      <c r="AM35" s="3">
        <f t="shared" si="10"/>
        <v>1</v>
      </c>
      <c r="AN35" s="3">
        <f t="shared" si="11"/>
        <v>1</v>
      </c>
      <c r="AO35" s="3">
        <f t="shared" si="12"/>
        <v>1</v>
      </c>
      <c r="AP35" s="3">
        <f t="shared" si="13"/>
        <v>1</v>
      </c>
      <c r="AQ35" s="3">
        <f t="shared" si="14"/>
        <v>0</v>
      </c>
      <c r="AR35" s="3">
        <f t="shared" si="15"/>
        <v>0</v>
      </c>
      <c r="AS35" s="3">
        <f t="shared" si="16"/>
        <v>0</v>
      </c>
      <c r="AT35" s="3">
        <f t="shared" si="17"/>
        <v>0</v>
      </c>
      <c r="AU35" s="3">
        <f t="shared" si="18"/>
        <v>0</v>
      </c>
      <c r="AV35" s="3">
        <f t="shared" si="19"/>
        <v>1</v>
      </c>
      <c r="AW35" s="3">
        <f t="shared" si="20"/>
        <v>1</v>
      </c>
      <c r="AX35" s="3">
        <f t="shared" si="21"/>
        <v>1</v>
      </c>
      <c r="AY35" s="36">
        <v>0.5</v>
      </c>
      <c r="BA35" s="3">
        <f t="shared" si="22"/>
        <v>1</v>
      </c>
      <c r="BB35" s="3" t="e">
        <f t="shared" si="22"/>
        <v>#N/A</v>
      </c>
    </row>
    <row r="36" spans="1:54" ht="15.75" thickBot="1" x14ac:dyDescent="0.3">
      <c r="A36" s="29" t="s">
        <v>60</v>
      </c>
      <c r="B36" s="6">
        <f t="shared" si="23"/>
        <v>9.5</v>
      </c>
      <c r="C36" s="7">
        <f t="shared" si="0"/>
        <v>1</v>
      </c>
      <c r="D36" s="28" t="s">
        <v>455</v>
      </c>
      <c r="E36" s="4" t="s">
        <v>456</v>
      </c>
      <c r="F36" s="4" t="s">
        <v>457</v>
      </c>
      <c r="G36" s="4" t="s">
        <v>458</v>
      </c>
      <c r="H36" s="4" t="s">
        <v>470</v>
      </c>
      <c r="I36" s="4" t="s">
        <v>283</v>
      </c>
      <c r="J36" s="4" t="s">
        <v>460</v>
      </c>
      <c r="K36" s="4" t="s">
        <v>395</v>
      </c>
      <c r="L36" s="4" t="s">
        <v>461</v>
      </c>
      <c r="M36" s="4" t="s">
        <v>471</v>
      </c>
      <c r="N36" s="4" t="s">
        <v>462</v>
      </c>
      <c r="O36" s="4" t="s">
        <v>472</v>
      </c>
      <c r="P36" s="4" t="s">
        <v>291</v>
      </c>
      <c r="Q36" s="4" t="s">
        <v>463</v>
      </c>
      <c r="R36" s="4" t="s">
        <v>474</v>
      </c>
      <c r="S36" s="4" t="s">
        <v>464</v>
      </c>
      <c r="T36" s="4" t="s">
        <v>272</v>
      </c>
      <c r="U36" s="4" t="s">
        <v>465</v>
      </c>
      <c r="V36" s="4" t="s">
        <v>466</v>
      </c>
      <c r="W36" s="4" t="s">
        <v>467</v>
      </c>
      <c r="X36" s="4" t="s">
        <v>468</v>
      </c>
      <c r="Y36" s="37" t="s">
        <v>469</v>
      </c>
      <c r="AA36" s="39" t="s">
        <v>457</v>
      </c>
      <c r="AB36" s="4" t="s">
        <v>466</v>
      </c>
      <c r="AD36" s="3">
        <f t="shared" si="1"/>
        <v>0</v>
      </c>
      <c r="AE36" s="3">
        <f t="shared" si="2"/>
        <v>0</v>
      </c>
      <c r="AF36" s="3">
        <f t="shared" si="3"/>
        <v>0</v>
      </c>
      <c r="AG36" s="3">
        <f t="shared" si="4"/>
        <v>0</v>
      </c>
      <c r="AH36" s="3">
        <f t="shared" si="5"/>
        <v>1</v>
      </c>
      <c r="AI36" s="3">
        <f t="shared" si="6"/>
        <v>1</v>
      </c>
      <c r="AJ36" s="3">
        <f t="shared" si="7"/>
        <v>1</v>
      </c>
      <c r="AK36" s="3">
        <f t="shared" si="8"/>
        <v>0</v>
      </c>
      <c r="AL36" s="3">
        <f t="shared" si="9"/>
        <v>0</v>
      </c>
      <c r="AM36" s="3">
        <f t="shared" si="10"/>
        <v>1</v>
      </c>
      <c r="AN36" s="3">
        <f t="shared" si="11"/>
        <v>1</v>
      </c>
      <c r="AO36" s="3">
        <f t="shared" si="12"/>
        <v>1</v>
      </c>
      <c r="AP36" s="3">
        <f t="shared" si="13"/>
        <v>0</v>
      </c>
      <c r="AQ36" s="3">
        <f t="shared" si="14"/>
        <v>0</v>
      </c>
      <c r="AR36" s="3">
        <f t="shared" si="15"/>
        <v>0</v>
      </c>
      <c r="AS36" s="3">
        <f t="shared" si="16"/>
        <v>0</v>
      </c>
      <c r="AT36" s="3">
        <f t="shared" si="17"/>
        <v>0</v>
      </c>
      <c r="AU36" s="3">
        <f t="shared" si="18"/>
        <v>0</v>
      </c>
      <c r="AV36" s="3">
        <f t="shared" si="19"/>
        <v>1</v>
      </c>
      <c r="AW36" s="3">
        <f t="shared" si="20"/>
        <v>1</v>
      </c>
      <c r="AX36" s="3">
        <f t="shared" si="21"/>
        <v>1</v>
      </c>
      <c r="AY36" s="36">
        <v>0.5</v>
      </c>
      <c r="BA36" s="3" t="e">
        <f t="shared" si="22"/>
        <v>#N/A</v>
      </c>
      <c r="BB36" s="3">
        <f t="shared" si="22"/>
        <v>1</v>
      </c>
    </row>
    <row r="37" spans="1:54" x14ac:dyDescent="0.25">
      <c r="A37" s="3" t="s">
        <v>144</v>
      </c>
    </row>
    <row r="38" spans="1:54" x14ac:dyDescent="0.25">
      <c r="D38" s="4" t="s">
        <v>450</v>
      </c>
      <c r="E38" s="4" t="s">
        <v>476</v>
      </c>
      <c r="F38" s="4" t="s">
        <v>387</v>
      </c>
      <c r="G38" s="4" t="s">
        <v>152</v>
      </c>
      <c r="H38" s="4" t="s">
        <v>470</v>
      </c>
      <c r="I38" s="4" t="s">
        <v>283</v>
      </c>
      <c r="J38" s="4" t="s">
        <v>460</v>
      </c>
      <c r="K38" s="4" t="s">
        <v>267</v>
      </c>
      <c r="L38" s="4" t="s">
        <v>262</v>
      </c>
      <c r="M38" s="4" t="s">
        <v>471</v>
      </c>
      <c r="N38" s="4" t="s">
        <v>462</v>
      </c>
      <c r="O38" s="4" t="s">
        <v>472</v>
      </c>
      <c r="P38" s="4" t="s">
        <v>473</v>
      </c>
      <c r="Q38" s="4" t="s">
        <v>127</v>
      </c>
      <c r="R38" s="4" t="s">
        <v>194</v>
      </c>
      <c r="S38" s="4" t="s">
        <v>178</v>
      </c>
      <c r="T38" s="4" t="s">
        <v>342</v>
      </c>
      <c r="U38" s="4" t="s">
        <v>252</v>
      </c>
      <c r="V38" s="4" t="s">
        <v>466</v>
      </c>
      <c r="W38" s="4" t="s">
        <v>467</v>
      </c>
      <c r="X38" s="4" t="s">
        <v>468</v>
      </c>
      <c r="Y38" s="37" t="s">
        <v>130</v>
      </c>
    </row>
    <row r="39" spans="1:54" x14ac:dyDescent="0.25">
      <c r="A39"/>
      <c r="D39" s="3">
        <v>1</v>
      </c>
      <c r="E39" s="3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</row>
  </sheetData>
  <conditionalFormatting sqref="D3:D36">
    <cfRule type="cellIs" dxfId="77" priority="1" operator="notEqual">
      <formula>$D$38</formula>
    </cfRule>
  </conditionalFormatting>
  <conditionalFormatting sqref="E3:E36">
    <cfRule type="cellIs" dxfId="76" priority="2" operator="notEqual">
      <formula>$E$38</formula>
    </cfRule>
  </conditionalFormatting>
  <conditionalFormatting sqref="F3:F36">
    <cfRule type="cellIs" dxfId="75" priority="3" operator="notEqual">
      <formula>$F$38</formula>
    </cfRule>
  </conditionalFormatting>
  <conditionalFormatting sqref="G3:G36">
    <cfRule type="cellIs" dxfId="74" priority="4" operator="notEqual">
      <formula>$G$38</formula>
    </cfRule>
  </conditionalFormatting>
  <conditionalFormatting sqref="H3:H36">
    <cfRule type="cellIs" dxfId="73" priority="5" operator="notEqual">
      <formula>$H$38</formula>
    </cfRule>
  </conditionalFormatting>
  <conditionalFormatting sqref="I3:I36">
    <cfRule type="cellIs" dxfId="72" priority="6" operator="notEqual">
      <formula>$I$38</formula>
    </cfRule>
  </conditionalFormatting>
  <conditionalFormatting sqref="J3:J36">
    <cfRule type="cellIs" dxfId="71" priority="7" operator="notEqual">
      <formula>$J$38</formula>
    </cfRule>
  </conditionalFormatting>
  <conditionalFormatting sqref="K3:K36">
    <cfRule type="cellIs" dxfId="70" priority="8" operator="notEqual">
      <formula>$K$38</formula>
    </cfRule>
  </conditionalFormatting>
  <conditionalFormatting sqref="L3:L36">
    <cfRule type="cellIs" dxfId="69" priority="9" operator="notEqual">
      <formula>$L$38</formula>
    </cfRule>
  </conditionalFormatting>
  <conditionalFormatting sqref="M3:M36">
    <cfRule type="cellIs" dxfId="68" priority="10" operator="notEqual">
      <formula>$M$38</formula>
    </cfRule>
  </conditionalFormatting>
  <conditionalFormatting sqref="N3:N36">
    <cfRule type="cellIs" dxfId="67" priority="11" operator="notEqual">
      <formula>$N$38</formula>
    </cfRule>
  </conditionalFormatting>
  <conditionalFormatting sqref="O3:O36">
    <cfRule type="cellIs" dxfId="66" priority="12" operator="notEqual">
      <formula>$O$38</formula>
    </cfRule>
  </conditionalFormatting>
  <conditionalFormatting sqref="P3:P36">
    <cfRule type="cellIs" dxfId="65" priority="13" operator="notEqual">
      <formula>$P$38</formula>
    </cfRule>
  </conditionalFormatting>
  <conditionalFormatting sqref="Q3:Q36">
    <cfRule type="cellIs" dxfId="64" priority="14" operator="notEqual">
      <formula>$Q$38</formula>
    </cfRule>
  </conditionalFormatting>
  <conditionalFormatting sqref="R3:R36">
    <cfRule type="cellIs" dxfId="63" priority="15" operator="notEqual">
      <formula>$R$38</formula>
    </cfRule>
  </conditionalFormatting>
  <conditionalFormatting sqref="S3:S36">
    <cfRule type="cellIs" dxfId="62" priority="16" operator="notEqual">
      <formula>$S$38</formula>
    </cfRule>
  </conditionalFormatting>
  <conditionalFormatting sqref="T3:T36">
    <cfRule type="cellIs" dxfId="61" priority="17" operator="notEqual">
      <formula>$T$38</formula>
    </cfRule>
  </conditionalFormatting>
  <conditionalFormatting sqref="U3:U36">
    <cfRule type="cellIs" dxfId="60" priority="18" operator="notEqual">
      <formula>$U$38</formula>
    </cfRule>
  </conditionalFormatting>
  <conditionalFormatting sqref="V3:V36">
    <cfRule type="cellIs" dxfId="59" priority="20" operator="notEqual">
      <formula>$V$38</formula>
    </cfRule>
  </conditionalFormatting>
  <conditionalFormatting sqref="W3:W36">
    <cfRule type="cellIs" dxfId="58" priority="21" operator="notEqual">
      <formula>$W$38</formula>
    </cfRule>
  </conditionalFormatting>
  <conditionalFormatting sqref="X3:X36">
    <cfRule type="cellIs" dxfId="57" priority="22" operator="notEqual">
      <formula>$X$38</formula>
    </cfRule>
  </conditionalFormatting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10.42578125" style="3" bestFit="1" customWidth="1"/>
    <col min="5" max="5" width="7.7109375" style="3" bestFit="1" customWidth="1"/>
    <col min="6" max="6" width="9.28515625" style="3" bestFit="1" customWidth="1"/>
    <col min="7" max="7" width="10" style="3" bestFit="1" customWidth="1"/>
    <col min="8" max="8" width="10.140625" style="3" bestFit="1" customWidth="1"/>
    <col min="9" max="9" width="9.42578125" style="3" bestFit="1" customWidth="1"/>
    <col min="10" max="10" width="11" style="3" bestFit="1" customWidth="1"/>
    <col min="11" max="11" width="9.85546875" style="3" bestFit="1" customWidth="1"/>
    <col min="12" max="12" width="11.85546875" style="3" bestFit="1" customWidth="1"/>
    <col min="13" max="13" width="10.7109375" style="3" bestFit="1" customWidth="1"/>
    <col min="14" max="14" width="10.5703125" style="3" bestFit="1" customWidth="1"/>
    <col min="15" max="15" width="9.7109375" style="3" bestFit="1" customWidth="1"/>
    <col min="16" max="16" width="10.5703125" style="3" bestFit="1" customWidth="1"/>
    <col min="17" max="17" width="12" style="3" bestFit="1" customWidth="1"/>
    <col min="18" max="18" width="9" style="3" bestFit="1" customWidth="1"/>
    <col min="19" max="19" width="9.28515625" style="3" bestFit="1" customWidth="1"/>
    <col min="20" max="20" width="10.5703125" style="3" bestFit="1" customWidth="1"/>
    <col min="21" max="21" width="12" style="3" bestFit="1" customWidth="1"/>
    <col min="22" max="22" width="9.5703125" style="3" bestFit="1" customWidth="1"/>
    <col min="23" max="23" width="7.28515625" style="3" bestFit="1" customWidth="1"/>
    <col min="24" max="24" width="9" style="3" bestFit="1" customWidth="1"/>
    <col min="25" max="25" width="10" style="3" bestFit="1" customWidth="1"/>
    <col min="26" max="26" width="2.7109375" style="3" customWidth="1"/>
    <col min="27" max="28" width="12" style="3" bestFit="1" customWidth="1"/>
    <col min="29" max="29" width="2.7109375" style="3" customWidth="1"/>
    <col min="30" max="44" width="2" style="3" bestFit="1" customWidth="1"/>
    <col min="45" max="51" width="2" style="3" customWidth="1"/>
    <col min="52" max="52" width="2.7109375" style="3" customWidth="1"/>
    <col min="53" max="54" width="5.42578125" style="3" bestFit="1" customWidth="1"/>
  </cols>
  <sheetData>
    <row r="1" spans="1:54" ht="15.75" x14ac:dyDescent="0.25">
      <c r="A1" s="24" t="s">
        <v>454</v>
      </c>
      <c r="B1" s="25"/>
    </row>
    <row r="2" spans="1:54" ht="15.75" thickBot="1" x14ac:dyDescent="0.3">
      <c r="A2" s="2"/>
      <c r="B2" s="2" t="s">
        <v>0</v>
      </c>
      <c r="C2" s="2" t="s">
        <v>1</v>
      </c>
      <c r="AA2" s="2" t="s">
        <v>1</v>
      </c>
    </row>
    <row r="3" spans="1:54" x14ac:dyDescent="0.25">
      <c r="A3" s="23" t="s">
        <v>63</v>
      </c>
      <c r="B3" s="26">
        <f>SUM(AD3:AY3)</f>
        <v>7</v>
      </c>
      <c r="C3" s="27">
        <f t="shared" ref="C3:C36" si="0">COUNT(BA3:BB3)</f>
        <v>1</v>
      </c>
      <c r="D3" s="28" t="s">
        <v>465</v>
      </c>
      <c r="E3" s="4" t="s">
        <v>479</v>
      </c>
      <c r="F3" s="4" t="s">
        <v>480</v>
      </c>
      <c r="G3" s="4" t="s">
        <v>481</v>
      </c>
      <c r="H3" s="4" t="s">
        <v>482</v>
      </c>
      <c r="I3" s="4" t="s">
        <v>117</v>
      </c>
      <c r="J3" s="4" t="s">
        <v>483</v>
      </c>
      <c r="K3" s="4" t="s">
        <v>484</v>
      </c>
      <c r="L3" s="4" t="s">
        <v>178</v>
      </c>
      <c r="M3" s="4" t="s">
        <v>485</v>
      </c>
      <c r="N3" s="4" t="s">
        <v>216</v>
      </c>
      <c r="O3" s="4" t="s">
        <v>206</v>
      </c>
      <c r="P3" s="4" t="s">
        <v>486</v>
      </c>
      <c r="Q3" s="4" t="s">
        <v>412</v>
      </c>
      <c r="R3" s="4" t="s">
        <v>195</v>
      </c>
      <c r="S3" s="4" t="s">
        <v>487</v>
      </c>
      <c r="T3" s="4" t="s">
        <v>488</v>
      </c>
      <c r="U3" s="4" t="s">
        <v>152</v>
      </c>
      <c r="V3" s="4" t="s">
        <v>489</v>
      </c>
      <c r="W3" s="4" t="s">
        <v>490</v>
      </c>
      <c r="X3" s="4" t="s">
        <v>491</v>
      </c>
      <c r="Y3" s="4" t="s">
        <v>492</v>
      </c>
      <c r="AA3" s="4" t="s">
        <v>489</v>
      </c>
      <c r="AB3" s="39" t="s">
        <v>491</v>
      </c>
      <c r="AD3" s="3">
        <f t="shared" ref="AD3:AD36" si="1">IF(D3=$D$38,1,0)</f>
        <v>0</v>
      </c>
      <c r="AE3" s="3">
        <f t="shared" ref="AE3:AE36" si="2">IF(E3=$E$38,1,0)</f>
        <v>0</v>
      </c>
      <c r="AF3" s="3">
        <f t="shared" ref="AF3:AF36" si="3">IF(F3=$F$38,1,0)</f>
        <v>1</v>
      </c>
      <c r="AG3" s="3">
        <f t="shared" ref="AG3:AG36" si="4">IF(G3=$G$38,1,0)</f>
        <v>0</v>
      </c>
      <c r="AH3" s="3">
        <f t="shared" ref="AH3:AH36" si="5">IF(H3=$H$38,1,0)</f>
        <v>0</v>
      </c>
      <c r="AI3" s="3">
        <f t="shared" ref="AI3:AI36" si="6">IF(I3=$I$38,1,0)</f>
        <v>1</v>
      </c>
      <c r="AJ3" s="3">
        <f t="shared" ref="AJ3:AJ36" si="7">IF(J3=$J$38,1,0)</f>
        <v>0</v>
      </c>
      <c r="AK3" s="3">
        <f t="shared" ref="AK3:AK36" si="8">IF(K3=$K$38,1,0)</f>
        <v>1</v>
      </c>
      <c r="AL3" s="3">
        <f t="shared" ref="AL3:AL36" si="9">IF(L3=$L$38,1,0)</f>
        <v>1</v>
      </c>
      <c r="AM3" s="3">
        <f t="shared" ref="AM3:AM36" si="10">IF(M3=$M$38,1,0)</f>
        <v>0</v>
      </c>
      <c r="AN3" s="3">
        <f t="shared" ref="AN3:AN36" si="11">IF(N3=$N$38,1,0)</f>
        <v>0</v>
      </c>
      <c r="AO3" s="3">
        <f t="shared" ref="AO3:AO36" si="12">IF(O3=$O$38,1,0)</f>
        <v>0</v>
      </c>
      <c r="AP3" s="3">
        <f t="shared" ref="AP3:AP36" si="13">IF(P3=$P$38,1,0)</f>
        <v>1</v>
      </c>
      <c r="AQ3" s="3">
        <f t="shared" ref="AQ3:AQ36" si="14">IF(Q3=$Q$38,1,0)</f>
        <v>0</v>
      </c>
      <c r="AR3" s="3">
        <f t="shared" ref="AR3:AR36" si="15">IF(R3=$R$38,1,0)</f>
        <v>0</v>
      </c>
      <c r="AS3" s="3">
        <f t="shared" ref="AS3:AS36" si="16">IF(S3=$S$38,1,0)</f>
        <v>0</v>
      </c>
      <c r="AT3" s="3">
        <f t="shared" ref="AT3:AT36" si="17">IF(T3=$T$38,1,0)</f>
        <v>0</v>
      </c>
      <c r="AU3" s="3">
        <f t="shared" ref="AU3:AU36" si="18">IF(U3=$U$38,1,0)</f>
        <v>0</v>
      </c>
      <c r="AV3" s="3">
        <f t="shared" ref="AV3:AV36" si="19">IF(V3=$V$38,1,0)</f>
        <v>1</v>
      </c>
      <c r="AW3" s="3">
        <f t="shared" ref="AW3:AW36" si="20">IF(W3=$W$38,1,0)</f>
        <v>0</v>
      </c>
      <c r="AX3" s="3">
        <f t="shared" ref="AX3:AX36" si="21">IF(X3=$X$38,1,0)</f>
        <v>0</v>
      </c>
      <c r="AY3" s="3">
        <f t="shared" ref="AY3:AY36" si="22">IF(Y3=$Y$38,1,0)</f>
        <v>1</v>
      </c>
      <c r="BA3" s="3">
        <f t="shared" ref="BA3:BB36" si="23">HLOOKUP(AA3,$D$38:$Y$39,2,FALSE)</f>
        <v>1</v>
      </c>
      <c r="BB3" s="3" t="e">
        <f t="shared" si="23"/>
        <v>#N/A</v>
      </c>
    </row>
    <row r="4" spans="1:54" x14ac:dyDescent="0.25">
      <c r="A4" s="8" t="s">
        <v>64</v>
      </c>
      <c r="B4" s="4">
        <f t="shared" ref="B4:B36" si="24">SUM(AD4:AY4)</f>
        <v>9</v>
      </c>
      <c r="C4" s="5">
        <f t="shared" si="0"/>
        <v>2</v>
      </c>
      <c r="D4" s="28" t="s">
        <v>465</v>
      </c>
      <c r="E4" s="4" t="s">
        <v>479</v>
      </c>
      <c r="F4" s="4" t="s">
        <v>480</v>
      </c>
      <c r="G4" s="4" t="s">
        <v>481</v>
      </c>
      <c r="H4" s="4" t="s">
        <v>482</v>
      </c>
      <c r="I4" s="4" t="s">
        <v>493</v>
      </c>
      <c r="J4" s="4" t="s">
        <v>483</v>
      </c>
      <c r="K4" s="4" t="s">
        <v>494</v>
      </c>
      <c r="L4" s="4" t="s">
        <v>495</v>
      </c>
      <c r="M4" s="4" t="s">
        <v>485</v>
      </c>
      <c r="N4" s="4" t="s">
        <v>496</v>
      </c>
      <c r="O4" s="4" t="s">
        <v>206</v>
      </c>
      <c r="P4" s="4" t="s">
        <v>486</v>
      </c>
      <c r="Q4" s="4" t="s">
        <v>497</v>
      </c>
      <c r="R4" s="4" t="s">
        <v>498</v>
      </c>
      <c r="S4" s="4" t="s">
        <v>487</v>
      </c>
      <c r="T4" s="4" t="s">
        <v>488</v>
      </c>
      <c r="U4" s="4" t="s">
        <v>499</v>
      </c>
      <c r="V4" s="4" t="s">
        <v>489</v>
      </c>
      <c r="W4" s="4" t="s">
        <v>490</v>
      </c>
      <c r="X4" s="4" t="s">
        <v>500</v>
      </c>
      <c r="Y4" s="4" t="s">
        <v>492</v>
      </c>
      <c r="AA4" s="4" t="s">
        <v>492</v>
      </c>
      <c r="AB4" s="4" t="s">
        <v>486</v>
      </c>
      <c r="AD4" s="3">
        <f t="shared" si="1"/>
        <v>0</v>
      </c>
      <c r="AE4" s="3">
        <f t="shared" si="2"/>
        <v>0</v>
      </c>
      <c r="AF4" s="3">
        <f t="shared" si="3"/>
        <v>1</v>
      </c>
      <c r="AG4" s="3">
        <f t="shared" si="4"/>
        <v>0</v>
      </c>
      <c r="AH4" s="3">
        <f t="shared" si="5"/>
        <v>0</v>
      </c>
      <c r="AI4" s="3">
        <f t="shared" si="6"/>
        <v>0</v>
      </c>
      <c r="AJ4" s="3">
        <f t="shared" si="7"/>
        <v>0</v>
      </c>
      <c r="AK4" s="3">
        <f t="shared" si="8"/>
        <v>0</v>
      </c>
      <c r="AL4" s="3">
        <f t="shared" si="9"/>
        <v>0</v>
      </c>
      <c r="AM4" s="3">
        <f t="shared" si="10"/>
        <v>0</v>
      </c>
      <c r="AN4" s="3">
        <f t="shared" si="11"/>
        <v>1</v>
      </c>
      <c r="AO4" s="3">
        <f t="shared" si="12"/>
        <v>0</v>
      </c>
      <c r="AP4" s="3">
        <f t="shared" si="13"/>
        <v>1</v>
      </c>
      <c r="AQ4" s="3">
        <f t="shared" si="14"/>
        <v>1</v>
      </c>
      <c r="AR4" s="3">
        <f t="shared" si="15"/>
        <v>1</v>
      </c>
      <c r="AS4" s="3">
        <f t="shared" si="16"/>
        <v>0</v>
      </c>
      <c r="AT4" s="3">
        <f t="shared" si="17"/>
        <v>0</v>
      </c>
      <c r="AU4" s="3">
        <f t="shared" si="18"/>
        <v>1</v>
      </c>
      <c r="AV4" s="3">
        <f t="shared" si="19"/>
        <v>1</v>
      </c>
      <c r="AW4" s="3">
        <f t="shared" si="20"/>
        <v>0</v>
      </c>
      <c r="AX4" s="3">
        <f t="shared" si="21"/>
        <v>1</v>
      </c>
      <c r="AY4" s="3">
        <f t="shared" si="22"/>
        <v>1</v>
      </c>
      <c r="BA4" s="3">
        <f t="shared" si="23"/>
        <v>1</v>
      </c>
      <c r="BB4" s="3">
        <f t="shared" si="23"/>
        <v>1</v>
      </c>
    </row>
    <row r="5" spans="1:54" x14ac:dyDescent="0.25">
      <c r="A5" s="8" t="s">
        <v>65</v>
      </c>
      <c r="B5" s="4">
        <f t="shared" si="24"/>
        <v>10</v>
      </c>
      <c r="C5" s="5">
        <f t="shared" si="0"/>
        <v>0</v>
      </c>
      <c r="D5" s="28" t="s">
        <v>465</v>
      </c>
      <c r="E5" s="4" t="s">
        <v>479</v>
      </c>
      <c r="F5" s="4" t="s">
        <v>480</v>
      </c>
      <c r="G5" s="4" t="s">
        <v>481</v>
      </c>
      <c r="H5" s="4" t="s">
        <v>482</v>
      </c>
      <c r="I5" s="4" t="s">
        <v>493</v>
      </c>
      <c r="J5" s="4" t="s">
        <v>483</v>
      </c>
      <c r="K5" s="4" t="s">
        <v>494</v>
      </c>
      <c r="L5" s="4" t="s">
        <v>495</v>
      </c>
      <c r="M5" s="4" t="s">
        <v>485</v>
      </c>
      <c r="N5" s="4" t="s">
        <v>496</v>
      </c>
      <c r="O5" s="4" t="s">
        <v>206</v>
      </c>
      <c r="P5" s="4" t="s">
        <v>486</v>
      </c>
      <c r="Q5" s="4" t="s">
        <v>497</v>
      </c>
      <c r="R5" s="4" t="s">
        <v>498</v>
      </c>
      <c r="S5" s="4" t="s">
        <v>487</v>
      </c>
      <c r="T5" s="4" t="s">
        <v>488</v>
      </c>
      <c r="U5" s="4" t="s">
        <v>499</v>
      </c>
      <c r="V5" s="4" t="s">
        <v>489</v>
      </c>
      <c r="W5" s="4" t="s">
        <v>194</v>
      </c>
      <c r="X5" s="4" t="s">
        <v>500</v>
      </c>
      <c r="Y5" s="4" t="s">
        <v>492</v>
      </c>
      <c r="AA5" s="39" t="s">
        <v>483</v>
      </c>
      <c r="AB5" s="39" t="s">
        <v>487</v>
      </c>
      <c r="AD5" s="3">
        <f t="shared" si="1"/>
        <v>0</v>
      </c>
      <c r="AE5" s="3">
        <f t="shared" si="2"/>
        <v>0</v>
      </c>
      <c r="AF5" s="3">
        <f t="shared" si="3"/>
        <v>1</v>
      </c>
      <c r="AG5" s="3">
        <f t="shared" si="4"/>
        <v>0</v>
      </c>
      <c r="AH5" s="3">
        <f t="shared" si="5"/>
        <v>0</v>
      </c>
      <c r="AI5" s="3">
        <f t="shared" si="6"/>
        <v>0</v>
      </c>
      <c r="AJ5" s="3">
        <f t="shared" si="7"/>
        <v>0</v>
      </c>
      <c r="AK5" s="3">
        <f t="shared" si="8"/>
        <v>0</v>
      </c>
      <c r="AL5" s="3">
        <f t="shared" si="9"/>
        <v>0</v>
      </c>
      <c r="AM5" s="3">
        <f t="shared" si="10"/>
        <v>0</v>
      </c>
      <c r="AN5" s="3">
        <f t="shared" si="11"/>
        <v>1</v>
      </c>
      <c r="AO5" s="3">
        <f t="shared" si="12"/>
        <v>0</v>
      </c>
      <c r="AP5" s="3">
        <f t="shared" si="13"/>
        <v>1</v>
      </c>
      <c r="AQ5" s="3">
        <f t="shared" si="14"/>
        <v>1</v>
      </c>
      <c r="AR5" s="3">
        <f t="shared" si="15"/>
        <v>1</v>
      </c>
      <c r="AS5" s="3">
        <f t="shared" si="16"/>
        <v>0</v>
      </c>
      <c r="AT5" s="3">
        <f t="shared" si="17"/>
        <v>0</v>
      </c>
      <c r="AU5" s="3">
        <f t="shared" si="18"/>
        <v>1</v>
      </c>
      <c r="AV5" s="3">
        <f t="shared" si="19"/>
        <v>1</v>
      </c>
      <c r="AW5" s="3">
        <f t="shared" si="20"/>
        <v>1</v>
      </c>
      <c r="AX5" s="3">
        <f t="shared" si="21"/>
        <v>1</v>
      </c>
      <c r="AY5" s="3">
        <f t="shared" si="22"/>
        <v>1</v>
      </c>
      <c r="BA5" s="3" t="e">
        <f t="shared" si="23"/>
        <v>#N/A</v>
      </c>
      <c r="BB5" s="3" t="e">
        <f t="shared" si="23"/>
        <v>#N/A</v>
      </c>
    </row>
    <row r="6" spans="1:54" x14ac:dyDescent="0.25">
      <c r="A6" s="8" t="s">
        <v>66</v>
      </c>
      <c r="B6" s="4">
        <f t="shared" si="24"/>
        <v>13</v>
      </c>
      <c r="C6" s="5">
        <f t="shared" si="0"/>
        <v>1</v>
      </c>
      <c r="D6" s="28" t="s">
        <v>465</v>
      </c>
      <c r="E6" s="4" t="s">
        <v>479</v>
      </c>
      <c r="F6" s="4" t="s">
        <v>480</v>
      </c>
      <c r="G6" s="4" t="s">
        <v>481</v>
      </c>
      <c r="H6" s="4" t="s">
        <v>482</v>
      </c>
      <c r="I6" s="4" t="s">
        <v>493</v>
      </c>
      <c r="J6" s="4" t="s">
        <v>127</v>
      </c>
      <c r="K6" s="4" t="s">
        <v>484</v>
      </c>
      <c r="L6" s="4" t="s">
        <v>495</v>
      </c>
      <c r="M6" s="4" t="s">
        <v>121</v>
      </c>
      <c r="N6" s="4" t="s">
        <v>496</v>
      </c>
      <c r="O6" s="4" t="s">
        <v>206</v>
      </c>
      <c r="P6" s="4" t="s">
        <v>486</v>
      </c>
      <c r="Q6" s="4" t="s">
        <v>497</v>
      </c>
      <c r="R6" s="4" t="s">
        <v>498</v>
      </c>
      <c r="S6" s="4" t="s">
        <v>487</v>
      </c>
      <c r="T6" s="4" t="s">
        <v>105</v>
      </c>
      <c r="U6" s="4" t="s">
        <v>152</v>
      </c>
      <c r="V6" s="4" t="s">
        <v>489</v>
      </c>
      <c r="W6" s="4" t="s">
        <v>194</v>
      </c>
      <c r="X6" s="4" t="s">
        <v>500</v>
      </c>
      <c r="Y6" s="4" t="s">
        <v>492</v>
      </c>
      <c r="AA6" s="39" t="s">
        <v>479</v>
      </c>
      <c r="AB6" s="4" t="s">
        <v>480</v>
      </c>
      <c r="AD6" s="3">
        <f t="shared" si="1"/>
        <v>0</v>
      </c>
      <c r="AE6" s="3">
        <f t="shared" si="2"/>
        <v>0</v>
      </c>
      <c r="AF6" s="3">
        <f t="shared" si="3"/>
        <v>1</v>
      </c>
      <c r="AG6" s="3">
        <f t="shared" si="4"/>
        <v>0</v>
      </c>
      <c r="AH6" s="3">
        <f t="shared" si="5"/>
        <v>0</v>
      </c>
      <c r="AI6" s="3">
        <f t="shared" si="6"/>
        <v>0</v>
      </c>
      <c r="AJ6" s="3">
        <f t="shared" si="7"/>
        <v>1</v>
      </c>
      <c r="AK6" s="3">
        <f t="shared" si="8"/>
        <v>1</v>
      </c>
      <c r="AL6" s="3">
        <f t="shared" si="9"/>
        <v>0</v>
      </c>
      <c r="AM6" s="3">
        <f t="shared" si="10"/>
        <v>1</v>
      </c>
      <c r="AN6" s="3">
        <f t="shared" si="11"/>
        <v>1</v>
      </c>
      <c r="AO6" s="3">
        <f t="shared" si="12"/>
        <v>0</v>
      </c>
      <c r="AP6" s="3">
        <f t="shared" si="13"/>
        <v>1</v>
      </c>
      <c r="AQ6" s="3">
        <f t="shared" si="14"/>
        <v>1</v>
      </c>
      <c r="AR6" s="3">
        <f t="shared" si="15"/>
        <v>1</v>
      </c>
      <c r="AS6" s="3">
        <f t="shared" si="16"/>
        <v>0</v>
      </c>
      <c r="AT6" s="3">
        <f t="shared" si="17"/>
        <v>1</v>
      </c>
      <c r="AU6" s="3">
        <f t="shared" si="18"/>
        <v>0</v>
      </c>
      <c r="AV6" s="3">
        <f t="shared" si="19"/>
        <v>1</v>
      </c>
      <c r="AW6" s="3">
        <f t="shared" si="20"/>
        <v>1</v>
      </c>
      <c r="AX6" s="3">
        <f t="shared" si="21"/>
        <v>1</v>
      </c>
      <c r="AY6" s="3">
        <f t="shared" si="22"/>
        <v>1</v>
      </c>
      <c r="BA6" s="3" t="e">
        <f t="shared" si="23"/>
        <v>#N/A</v>
      </c>
      <c r="BB6" s="3">
        <f t="shared" si="23"/>
        <v>1</v>
      </c>
    </row>
    <row r="7" spans="1:54" x14ac:dyDescent="0.25">
      <c r="A7" s="8" t="s">
        <v>221</v>
      </c>
      <c r="B7" s="4">
        <f t="shared" si="24"/>
        <v>12</v>
      </c>
      <c r="C7" s="5">
        <f t="shared" si="0"/>
        <v>1</v>
      </c>
      <c r="D7" s="28" t="s">
        <v>465</v>
      </c>
      <c r="E7" s="4" t="s">
        <v>501</v>
      </c>
      <c r="F7" s="4" t="s">
        <v>387</v>
      </c>
      <c r="G7" s="4" t="s">
        <v>291</v>
      </c>
      <c r="H7" s="4" t="s">
        <v>482</v>
      </c>
      <c r="I7" s="4" t="s">
        <v>493</v>
      </c>
      <c r="J7" s="4" t="s">
        <v>483</v>
      </c>
      <c r="K7" s="4" t="s">
        <v>484</v>
      </c>
      <c r="L7" s="4" t="s">
        <v>178</v>
      </c>
      <c r="M7" s="4" t="s">
        <v>121</v>
      </c>
      <c r="N7" s="4" t="s">
        <v>496</v>
      </c>
      <c r="O7" s="4" t="s">
        <v>206</v>
      </c>
      <c r="P7" s="4" t="s">
        <v>486</v>
      </c>
      <c r="Q7" s="4" t="s">
        <v>497</v>
      </c>
      <c r="R7" s="4" t="s">
        <v>498</v>
      </c>
      <c r="S7" s="4" t="s">
        <v>487</v>
      </c>
      <c r="T7" s="4" t="s">
        <v>488</v>
      </c>
      <c r="U7" s="4" t="s">
        <v>152</v>
      </c>
      <c r="V7" s="4" t="s">
        <v>489</v>
      </c>
      <c r="W7" s="4" t="s">
        <v>490</v>
      </c>
      <c r="X7" s="4" t="s">
        <v>500</v>
      </c>
      <c r="Y7" s="4" t="s">
        <v>492</v>
      </c>
      <c r="AA7" s="4" t="s">
        <v>486</v>
      </c>
      <c r="AB7" s="39" t="s">
        <v>483</v>
      </c>
      <c r="AD7" s="3">
        <f t="shared" si="1"/>
        <v>0</v>
      </c>
      <c r="AE7" s="3">
        <f t="shared" si="2"/>
        <v>1</v>
      </c>
      <c r="AF7" s="3">
        <f t="shared" si="3"/>
        <v>0</v>
      </c>
      <c r="AG7" s="3">
        <f t="shared" si="4"/>
        <v>1</v>
      </c>
      <c r="AH7" s="3">
        <f t="shared" si="5"/>
        <v>0</v>
      </c>
      <c r="AI7" s="3">
        <f t="shared" si="6"/>
        <v>0</v>
      </c>
      <c r="AJ7" s="3">
        <f t="shared" si="7"/>
        <v>0</v>
      </c>
      <c r="AK7" s="3">
        <f t="shared" si="8"/>
        <v>1</v>
      </c>
      <c r="AL7" s="3">
        <f t="shared" si="9"/>
        <v>1</v>
      </c>
      <c r="AM7" s="3">
        <f t="shared" si="10"/>
        <v>1</v>
      </c>
      <c r="AN7" s="3">
        <f t="shared" si="11"/>
        <v>1</v>
      </c>
      <c r="AO7" s="3">
        <f t="shared" si="12"/>
        <v>0</v>
      </c>
      <c r="AP7" s="3">
        <f t="shared" si="13"/>
        <v>1</v>
      </c>
      <c r="AQ7" s="3">
        <f t="shared" si="14"/>
        <v>1</v>
      </c>
      <c r="AR7" s="3">
        <f t="shared" si="15"/>
        <v>1</v>
      </c>
      <c r="AS7" s="3">
        <f t="shared" si="16"/>
        <v>0</v>
      </c>
      <c r="AT7" s="3">
        <f t="shared" si="17"/>
        <v>0</v>
      </c>
      <c r="AU7" s="3">
        <f t="shared" si="18"/>
        <v>0</v>
      </c>
      <c r="AV7" s="3">
        <f t="shared" si="19"/>
        <v>1</v>
      </c>
      <c r="AW7" s="3">
        <f t="shared" si="20"/>
        <v>0</v>
      </c>
      <c r="AX7" s="3">
        <f t="shared" si="21"/>
        <v>1</v>
      </c>
      <c r="AY7" s="3">
        <f t="shared" si="22"/>
        <v>1</v>
      </c>
      <c r="BA7" s="3">
        <f t="shared" si="23"/>
        <v>1</v>
      </c>
      <c r="BB7" s="3" t="e">
        <f t="shared" si="23"/>
        <v>#N/A</v>
      </c>
    </row>
    <row r="8" spans="1:54" x14ac:dyDescent="0.25">
      <c r="A8" s="8" t="s">
        <v>67</v>
      </c>
      <c r="B8" s="4">
        <f t="shared" si="24"/>
        <v>9</v>
      </c>
      <c r="C8" s="5">
        <f t="shared" si="0"/>
        <v>0</v>
      </c>
      <c r="D8" s="28" t="s">
        <v>465</v>
      </c>
      <c r="E8" s="4" t="s">
        <v>479</v>
      </c>
      <c r="F8" s="4" t="s">
        <v>480</v>
      </c>
      <c r="G8" s="4" t="s">
        <v>481</v>
      </c>
      <c r="H8" s="4" t="s">
        <v>482</v>
      </c>
      <c r="I8" s="4" t="s">
        <v>493</v>
      </c>
      <c r="J8" s="4" t="s">
        <v>127</v>
      </c>
      <c r="K8" s="4" t="s">
        <v>494</v>
      </c>
      <c r="L8" s="4" t="s">
        <v>495</v>
      </c>
      <c r="M8" s="4" t="s">
        <v>485</v>
      </c>
      <c r="N8" s="4" t="s">
        <v>216</v>
      </c>
      <c r="O8" s="4" t="s">
        <v>206</v>
      </c>
      <c r="P8" s="4" t="s">
        <v>486</v>
      </c>
      <c r="Q8" s="4" t="s">
        <v>497</v>
      </c>
      <c r="R8" s="4" t="s">
        <v>498</v>
      </c>
      <c r="S8" s="4" t="s">
        <v>487</v>
      </c>
      <c r="T8" s="4" t="s">
        <v>488</v>
      </c>
      <c r="U8" s="4" t="s">
        <v>499</v>
      </c>
      <c r="V8" s="4" t="s">
        <v>489</v>
      </c>
      <c r="W8" s="4" t="s">
        <v>490</v>
      </c>
      <c r="X8" s="4" t="s">
        <v>500</v>
      </c>
      <c r="Y8" s="4" t="s">
        <v>492</v>
      </c>
      <c r="AA8" s="39" t="s">
        <v>495</v>
      </c>
      <c r="AB8" s="39" t="s">
        <v>494</v>
      </c>
      <c r="AD8" s="3">
        <f t="shared" si="1"/>
        <v>0</v>
      </c>
      <c r="AE8" s="3">
        <f t="shared" si="2"/>
        <v>0</v>
      </c>
      <c r="AF8" s="3">
        <f t="shared" si="3"/>
        <v>1</v>
      </c>
      <c r="AG8" s="3">
        <f t="shared" si="4"/>
        <v>0</v>
      </c>
      <c r="AH8" s="3">
        <f t="shared" si="5"/>
        <v>0</v>
      </c>
      <c r="AI8" s="3">
        <f t="shared" si="6"/>
        <v>0</v>
      </c>
      <c r="AJ8" s="3">
        <f t="shared" si="7"/>
        <v>1</v>
      </c>
      <c r="AK8" s="3">
        <f t="shared" si="8"/>
        <v>0</v>
      </c>
      <c r="AL8" s="3">
        <f t="shared" si="9"/>
        <v>0</v>
      </c>
      <c r="AM8" s="3">
        <f t="shared" si="10"/>
        <v>0</v>
      </c>
      <c r="AN8" s="3">
        <f t="shared" si="11"/>
        <v>0</v>
      </c>
      <c r="AO8" s="3">
        <f t="shared" si="12"/>
        <v>0</v>
      </c>
      <c r="AP8" s="3">
        <f t="shared" si="13"/>
        <v>1</v>
      </c>
      <c r="AQ8" s="3">
        <f t="shared" si="14"/>
        <v>1</v>
      </c>
      <c r="AR8" s="3">
        <f t="shared" si="15"/>
        <v>1</v>
      </c>
      <c r="AS8" s="3">
        <f t="shared" si="16"/>
        <v>0</v>
      </c>
      <c r="AT8" s="3">
        <f t="shared" si="17"/>
        <v>0</v>
      </c>
      <c r="AU8" s="3">
        <f t="shared" si="18"/>
        <v>1</v>
      </c>
      <c r="AV8" s="3">
        <f t="shared" si="19"/>
        <v>1</v>
      </c>
      <c r="AW8" s="3">
        <f t="shared" si="20"/>
        <v>0</v>
      </c>
      <c r="AX8" s="3">
        <f t="shared" si="21"/>
        <v>1</v>
      </c>
      <c r="AY8" s="3">
        <f t="shared" si="22"/>
        <v>1</v>
      </c>
      <c r="BA8" s="3" t="e">
        <f t="shared" si="23"/>
        <v>#N/A</v>
      </c>
      <c r="BB8" s="3" t="e">
        <f t="shared" si="23"/>
        <v>#N/A</v>
      </c>
    </row>
    <row r="9" spans="1:54" x14ac:dyDescent="0.25">
      <c r="A9" s="8" t="s">
        <v>68</v>
      </c>
      <c r="B9" s="4">
        <f t="shared" si="24"/>
        <v>9</v>
      </c>
      <c r="C9" s="5">
        <f t="shared" si="0"/>
        <v>1</v>
      </c>
      <c r="D9" s="28" t="s">
        <v>465</v>
      </c>
      <c r="E9" s="4" t="s">
        <v>479</v>
      </c>
      <c r="F9" s="4" t="s">
        <v>480</v>
      </c>
      <c r="G9" s="4" t="s">
        <v>481</v>
      </c>
      <c r="H9" s="4" t="s">
        <v>482</v>
      </c>
      <c r="I9" s="4" t="s">
        <v>493</v>
      </c>
      <c r="J9" s="4" t="s">
        <v>483</v>
      </c>
      <c r="K9" s="4" t="s">
        <v>494</v>
      </c>
      <c r="L9" s="4" t="s">
        <v>495</v>
      </c>
      <c r="M9" s="4" t="s">
        <v>485</v>
      </c>
      <c r="N9" s="4" t="s">
        <v>496</v>
      </c>
      <c r="O9" s="4" t="s">
        <v>206</v>
      </c>
      <c r="P9" s="4" t="s">
        <v>486</v>
      </c>
      <c r="Q9" s="4" t="s">
        <v>497</v>
      </c>
      <c r="R9" s="4" t="s">
        <v>498</v>
      </c>
      <c r="S9" s="4" t="s">
        <v>487</v>
      </c>
      <c r="T9" s="4" t="s">
        <v>488</v>
      </c>
      <c r="U9" s="4" t="s">
        <v>499</v>
      </c>
      <c r="V9" s="4" t="s">
        <v>489</v>
      </c>
      <c r="W9" s="4" t="s">
        <v>490</v>
      </c>
      <c r="X9" s="4" t="s">
        <v>500</v>
      </c>
      <c r="Y9" s="4" t="s">
        <v>492</v>
      </c>
      <c r="AA9" s="39" t="s">
        <v>483</v>
      </c>
      <c r="AB9" s="4" t="s">
        <v>496</v>
      </c>
      <c r="AD9" s="3">
        <f t="shared" si="1"/>
        <v>0</v>
      </c>
      <c r="AE9" s="3">
        <f t="shared" si="2"/>
        <v>0</v>
      </c>
      <c r="AF9" s="3">
        <f t="shared" si="3"/>
        <v>1</v>
      </c>
      <c r="AG9" s="3">
        <f t="shared" si="4"/>
        <v>0</v>
      </c>
      <c r="AH9" s="3">
        <f t="shared" si="5"/>
        <v>0</v>
      </c>
      <c r="AI9" s="3">
        <f t="shared" si="6"/>
        <v>0</v>
      </c>
      <c r="AJ9" s="3">
        <f t="shared" si="7"/>
        <v>0</v>
      </c>
      <c r="AK9" s="3">
        <f t="shared" si="8"/>
        <v>0</v>
      </c>
      <c r="AL9" s="3">
        <f t="shared" si="9"/>
        <v>0</v>
      </c>
      <c r="AM9" s="3">
        <f t="shared" si="10"/>
        <v>0</v>
      </c>
      <c r="AN9" s="3">
        <f t="shared" si="11"/>
        <v>1</v>
      </c>
      <c r="AO9" s="3">
        <f t="shared" si="12"/>
        <v>0</v>
      </c>
      <c r="AP9" s="3">
        <f t="shared" si="13"/>
        <v>1</v>
      </c>
      <c r="AQ9" s="3">
        <f t="shared" si="14"/>
        <v>1</v>
      </c>
      <c r="AR9" s="3">
        <f t="shared" si="15"/>
        <v>1</v>
      </c>
      <c r="AS9" s="3">
        <f t="shared" si="16"/>
        <v>0</v>
      </c>
      <c r="AT9" s="3">
        <f t="shared" si="17"/>
        <v>0</v>
      </c>
      <c r="AU9" s="3">
        <f t="shared" si="18"/>
        <v>1</v>
      </c>
      <c r="AV9" s="3">
        <f t="shared" si="19"/>
        <v>1</v>
      </c>
      <c r="AW9" s="3">
        <f t="shared" si="20"/>
        <v>0</v>
      </c>
      <c r="AX9" s="3">
        <f t="shared" si="21"/>
        <v>1</v>
      </c>
      <c r="AY9" s="3">
        <f t="shared" si="22"/>
        <v>1</v>
      </c>
      <c r="BA9" s="3" t="e">
        <f t="shared" si="23"/>
        <v>#N/A</v>
      </c>
      <c r="BB9" s="3">
        <f t="shared" si="23"/>
        <v>1</v>
      </c>
    </row>
    <row r="10" spans="1:54" x14ac:dyDescent="0.25">
      <c r="A10" s="8" t="s">
        <v>69</v>
      </c>
      <c r="B10" s="4">
        <f t="shared" si="24"/>
        <v>8</v>
      </c>
      <c r="C10" s="5">
        <f t="shared" si="0"/>
        <v>1</v>
      </c>
      <c r="D10" s="28" t="s">
        <v>465</v>
      </c>
      <c r="E10" s="4" t="s">
        <v>479</v>
      </c>
      <c r="F10" s="4" t="s">
        <v>387</v>
      </c>
      <c r="G10" s="4" t="s">
        <v>291</v>
      </c>
      <c r="H10" s="4" t="s">
        <v>361</v>
      </c>
      <c r="I10" s="4" t="s">
        <v>493</v>
      </c>
      <c r="J10" s="4" t="s">
        <v>127</v>
      </c>
      <c r="K10" s="4" t="s">
        <v>494</v>
      </c>
      <c r="L10" s="4" t="s">
        <v>178</v>
      </c>
      <c r="M10" s="4" t="s">
        <v>121</v>
      </c>
      <c r="N10" s="4" t="s">
        <v>216</v>
      </c>
      <c r="O10" s="4" t="s">
        <v>261</v>
      </c>
      <c r="P10" s="4" t="s">
        <v>236</v>
      </c>
      <c r="Q10" s="4" t="s">
        <v>412</v>
      </c>
      <c r="R10" s="4" t="s">
        <v>195</v>
      </c>
      <c r="S10" s="4" t="s">
        <v>275</v>
      </c>
      <c r="T10" s="4" t="s">
        <v>488</v>
      </c>
      <c r="U10" s="4" t="s">
        <v>152</v>
      </c>
      <c r="V10" s="4" t="s">
        <v>109</v>
      </c>
      <c r="W10" s="4" t="s">
        <v>194</v>
      </c>
      <c r="X10" s="4" t="s">
        <v>491</v>
      </c>
      <c r="Y10" s="4" t="s">
        <v>156</v>
      </c>
      <c r="AA10" s="4" t="s">
        <v>178</v>
      </c>
      <c r="AB10" s="39" t="s">
        <v>493</v>
      </c>
      <c r="AD10" s="3">
        <f t="shared" si="1"/>
        <v>0</v>
      </c>
      <c r="AE10" s="3">
        <f t="shared" si="2"/>
        <v>0</v>
      </c>
      <c r="AF10" s="3">
        <f t="shared" si="3"/>
        <v>0</v>
      </c>
      <c r="AG10" s="3">
        <f t="shared" si="4"/>
        <v>1</v>
      </c>
      <c r="AH10" s="3">
        <f t="shared" si="5"/>
        <v>1</v>
      </c>
      <c r="AI10" s="3">
        <f t="shared" si="6"/>
        <v>0</v>
      </c>
      <c r="AJ10" s="3">
        <f t="shared" si="7"/>
        <v>1</v>
      </c>
      <c r="AK10" s="3">
        <f t="shared" si="8"/>
        <v>0</v>
      </c>
      <c r="AL10" s="3">
        <f t="shared" si="9"/>
        <v>1</v>
      </c>
      <c r="AM10" s="3">
        <f t="shared" si="10"/>
        <v>1</v>
      </c>
      <c r="AN10" s="3">
        <f t="shared" si="11"/>
        <v>0</v>
      </c>
      <c r="AO10" s="3">
        <f t="shared" si="12"/>
        <v>1</v>
      </c>
      <c r="AP10" s="3">
        <f t="shared" si="13"/>
        <v>0</v>
      </c>
      <c r="AQ10" s="3">
        <f t="shared" si="14"/>
        <v>0</v>
      </c>
      <c r="AR10" s="3">
        <f t="shared" si="15"/>
        <v>0</v>
      </c>
      <c r="AS10" s="3">
        <f t="shared" si="16"/>
        <v>1</v>
      </c>
      <c r="AT10" s="3">
        <f t="shared" si="17"/>
        <v>0</v>
      </c>
      <c r="AU10" s="3">
        <f t="shared" si="18"/>
        <v>0</v>
      </c>
      <c r="AV10" s="3">
        <f t="shared" si="19"/>
        <v>0</v>
      </c>
      <c r="AW10" s="3">
        <f t="shared" si="20"/>
        <v>1</v>
      </c>
      <c r="AX10" s="3">
        <f t="shared" si="21"/>
        <v>0</v>
      </c>
      <c r="AY10" s="3">
        <f t="shared" si="22"/>
        <v>0</v>
      </c>
      <c r="BA10" s="3">
        <f t="shared" si="23"/>
        <v>1</v>
      </c>
      <c r="BB10" s="3" t="e">
        <f t="shared" si="23"/>
        <v>#N/A</v>
      </c>
    </row>
    <row r="11" spans="1:54" x14ac:dyDescent="0.25">
      <c r="A11" s="8" t="s">
        <v>70</v>
      </c>
      <c r="B11" s="4">
        <f t="shared" si="24"/>
        <v>11</v>
      </c>
      <c r="C11" s="5">
        <f t="shared" si="0"/>
        <v>2</v>
      </c>
      <c r="D11" s="28" t="s">
        <v>465</v>
      </c>
      <c r="E11" s="4" t="s">
        <v>501</v>
      </c>
      <c r="F11" s="4" t="s">
        <v>480</v>
      </c>
      <c r="G11" s="4" t="s">
        <v>481</v>
      </c>
      <c r="H11" s="4" t="s">
        <v>482</v>
      </c>
      <c r="I11" s="4" t="s">
        <v>493</v>
      </c>
      <c r="J11" s="4" t="s">
        <v>483</v>
      </c>
      <c r="K11" s="4" t="s">
        <v>494</v>
      </c>
      <c r="L11" s="4" t="s">
        <v>495</v>
      </c>
      <c r="M11" s="4" t="s">
        <v>121</v>
      </c>
      <c r="N11" s="4" t="s">
        <v>496</v>
      </c>
      <c r="O11" s="4" t="s">
        <v>206</v>
      </c>
      <c r="P11" s="4" t="s">
        <v>486</v>
      </c>
      <c r="Q11" s="4" t="s">
        <v>497</v>
      </c>
      <c r="R11" s="4" t="s">
        <v>498</v>
      </c>
      <c r="S11" s="4" t="s">
        <v>487</v>
      </c>
      <c r="T11" s="4" t="s">
        <v>488</v>
      </c>
      <c r="U11" s="4" t="s">
        <v>499</v>
      </c>
      <c r="V11" s="4" t="s">
        <v>489</v>
      </c>
      <c r="W11" s="4" t="s">
        <v>490</v>
      </c>
      <c r="X11" s="4" t="s">
        <v>500</v>
      </c>
      <c r="Y11" s="4" t="s">
        <v>492</v>
      </c>
      <c r="AA11" s="4" t="s">
        <v>499</v>
      </c>
      <c r="AB11" s="4" t="s">
        <v>486</v>
      </c>
      <c r="AD11" s="3">
        <f t="shared" si="1"/>
        <v>0</v>
      </c>
      <c r="AE11" s="3">
        <f t="shared" si="2"/>
        <v>1</v>
      </c>
      <c r="AF11" s="3">
        <f t="shared" si="3"/>
        <v>1</v>
      </c>
      <c r="AG11" s="3">
        <f t="shared" si="4"/>
        <v>0</v>
      </c>
      <c r="AH11" s="3">
        <f t="shared" si="5"/>
        <v>0</v>
      </c>
      <c r="AI11" s="3">
        <f t="shared" si="6"/>
        <v>0</v>
      </c>
      <c r="AJ11" s="3">
        <f t="shared" si="7"/>
        <v>0</v>
      </c>
      <c r="AK11" s="3">
        <f t="shared" si="8"/>
        <v>0</v>
      </c>
      <c r="AL11" s="3">
        <f t="shared" si="9"/>
        <v>0</v>
      </c>
      <c r="AM11" s="3">
        <f t="shared" si="10"/>
        <v>1</v>
      </c>
      <c r="AN11" s="3">
        <f t="shared" si="11"/>
        <v>1</v>
      </c>
      <c r="AO11" s="3">
        <f t="shared" si="12"/>
        <v>0</v>
      </c>
      <c r="AP11" s="3">
        <f t="shared" si="13"/>
        <v>1</v>
      </c>
      <c r="AQ11" s="3">
        <f t="shared" si="14"/>
        <v>1</v>
      </c>
      <c r="AR11" s="3">
        <f t="shared" si="15"/>
        <v>1</v>
      </c>
      <c r="AS11" s="3">
        <f t="shared" si="16"/>
        <v>0</v>
      </c>
      <c r="AT11" s="3">
        <f t="shared" si="17"/>
        <v>0</v>
      </c>
      <c r="AU11" s="3">
        <f t="shared" si="18"/>
        <v>1</v>
      </c>
      <c r="AV11" s="3">
        <f t="shared" si="19"/>
        <v>1</v>
      </c>
      <c r="AW11" s="3">
        <f t="shared" si="20"/>
        <v>0</v>
      </c>
      <c r="AX11" s="3">
        <f t="shared" si="21"/>
        <v>1</v>
      </c>
      <c r="AY11" s="3">
        <f t="shared" si="22"/>
        <v>1</v>
      </c>
      <c r="BA11" s="3">
        <f t="shared" si="23"/>
        <v>1</v>
      </c>
      <c r="BB11" s="3">
        <f t="shared" si="23"/>
        <v>1</v>
      </c>
    </row>
    <row r="12" spans="1:54" x14ac:dyDescent="0.25">
      <c r="A12" s="8" t="s">
        <v>71</v>
      </c>
      <c r="B12" s="4">
        <f t="shared" si="24"/>
        <v>6</v>
      </c>
      <c r="C12" s="5">
        <f t="shared" si="0"/>
        <v>1</v>
      </c>
      <c r="D12" s="28" t="s">
        <v>465</v>
      </c>
      <c r="E12" s="4" t="s">
        <v>479</v>
      </c>
      <c r="F12" s="4" t="s">
        <v>387</v>
      </c>
      <c r="G12" s="4" t="s">
        <v>481</v>
      </c>
      <c r="H12" s="4" t="s">
        <v>482</v>
      </c>
      <c r="I12" s="4" t="s">
        <v>117</v>
      </c>
      <c r="J12" s="4" t="s">
        <v>483</v>
      </c>
      <c r="K12" s="4" t="s">
        <v>494</v>
      </c>
      <c r="L12" s="4" t="s">
        <v>178</v>
      </c>
      <c r="M12" s="4" t="s">
        <v>485</v>
      </c>
      <c r="N12" s="4" t="s">
        <v>216</v>
      </c>
      <c r="O12" s="4" t="s">
        <v>206</v>
      </c>
      <c r="P12" s="4" t="s">
        <v>236</v>
      </c>
      <c r="Q12" s="4" t="s">
        <v>497</v>
      </c>
      <c r="R12" s="4" t="s">
        <v>195</v>
      </c>
      <c r="S12" s="4" t="s">
        <v>487</v>
      </c>
      <c r="T12" s="4" t="s">
        <v>488</v>
      </c>
      <c r="U12" s="4" t="s">
        <v>499</v>
      </c>
      <c r="V12" s="4" t="s">
        <v>109</v>
      </c>
      <c r="W12" s="4" t="s">
        <v>490</v>
      </c>
      <c r="X12" s="4" t="s">
        <v>500</v>
      </c>
      <c r="Y12" s="4" t="s">
        <v>492</v>
      </c>
      <c r="AA12" s="4" t="s">
        <v>178</v>
      </c>
      <c r="AB12" s="39" t="s">
        <v>216</v>
      </c>
      <c r="AD12" s="3">
        <f t="shared" si="1"/>
        <v>0</v>
      </c>
      <c r="AE12" s="3">
        <f t="shared" si="2"/>
        <v>0</v>
      </c>
      <c r="AF12" s="3">
        <f t="shared" si="3"/>
        <v>0</v>
      </c>
      <c r="AG12" s="3">
        <f t="shared" si="4"/>
        <v>0</v>
      </c>
      <c r="AH12" s="3">
        <f t="shared" si="5"/>
        <v>0</v>
      </c>
      <c r="AI12" s="3">
        <f t="shared" si="6"/>
        <v>1</v>
      </c>
      <c r="AJ12" s="3">
        <f t="shared" si="7"/>
        <v>0</v>
      </c>
      <c r="AK12" s="3">
        <f t="shared" si="8"/>
        <v>0</v>
      </c>
      <c r="AL12" s="3">
        <f t="shared" si="9"/>
        <v>1</v>
      </c>
      <c r="AM12" s="3">
        <f t="shared" si="10"/>
        <v>0</v>
      </c>
      <c r="AN12" s="3">
        <f t="shared" si="11"/>
        <v>0</v>
      </c>
      <c r="AO12" s="3">
        <f t="shared" si="12"/>
        <v>0</v>
      </c>
      <c r="AP12" s="3">
        <f t="shared" si="13"/>
        <v>0</v>
      </c>
      <c r="AQ12" s="3">
        <f t="shared" si="14"/>
        <v>1</v>
      </c>
      <c r="AR12" s="3">
        <f t="shared" si="15"/>
        <v>0</v>
      </c>
      <c r="AS12" s="3">
        <f t="shared" si="16"/>
        <v>0</v>
      </c>
      <c r="AT12" s="3">
        <f t="shared" si="17"/>
        <v>0</v>
      </c>
      <c r="AU12" s="3">
        <f t="shared" si="18"/>
        <v>1</v>
      </c>
      <c r="AV12" s="3">
        <f t="shared" si="19"/>
        <v>0</v>
      </c>
      <c r="AW12" s="3">
        <f t="shared" si="20"/>
        <v>0</v>
      </c>
      <c r="AX12" s="3">
        <f t="shared" si="21"/>
        <v>1</v>
      </c>
      <c r="AY12" s="3">
        <f t="shared" si="22"/>
        <v>1</v>
      </c>
      <c r="BA12" s="3">
        <f t="shared" si="23"/>
        <v>1</v>
      </c>
      <c r="BB12" s="3" t="e">
        <f t="shared" si="23"/>
        <v>#N/A</v>
      </c>
    </row>
    <row r="13" spans="1:54" x14ac:dyDescent="0.25">
      <c r="A13" s="8" t="s">
        <v>72</v>
      </c>
      <c r="B13" s="4">
        <f t="shared" si="24"/>
        <v>9</v>
      </c>
      <c r="C13" s="5">
        <f t="shared" si="0"/>
        <v>1</v>
      </c>
      <c r="D13" s="28" t="s">
        <v>465</v>
      </c>
      <c r="E13" s="4" t="s">
        <v>479</v>
      </c>
      <c r="F13" s="4" t="s">
        <v>480</v>
      </c>
      <c r="G13" s="4" t="s">
        <v>481</v>
      </c>
      <c r="H13" s="4" t="s">
        <v>482</v>
      </c>
      <c r="I13" s="4" t="s">
        <v>493</v>
      </c>
      <c r="J13" s="4" t="s">
        <v>483</v>
      </c>
      <c r="K13" s="4" t="s">
        <v>494</v>
      </c>
      <c r="L13" s="4" t="s">
        <v>495</v>
      </c>
      <c r="M13" s="4" t="s">
        <v>485</v>
      </c>
      <c r="N13" s="4" t="s">
        <v>496</v>
      </c>
      <c r="O13" s="4" t="s">
        <v>206</v>
      </c>
      <c r="P13" s="4" t="s">
        <v>486</v>
      </c>
      <c r="Q13" s="4" t="s">
        <v>497</v>
      </c>
      <c r="R13" s="4" t="s">
        <v>498</v>
      </c>
      <c r="S13" s="4" t="s">
        <v>487</v>
      </c>
      <c r="T13" s="4" t="s">
        <v>488</v>
      </c>
      <c r="U13" s="4" t="s">
        <v>499</v>
      </c>
      <c r="V13" s="4" t="s">
        <v>489</v>
      </c>
      <c r="W13" s="4" t="s">
        <v>490</v>
      </c>
      <c r="X13" s="4" t="s">
        <v>500</v>
      </c>
      <c r="Y13" s="4" t="s">
        <v>492</v>
      </c>
      <c r="AA13" s="39" t="s">
        <v>490</v>
      </c>
      <c r="AB13" s="4" t="s">
        <v>492</v>
      </c>
      <c r="AD13" s="3">
        <f t="shared" si="1"/>
        <v>0</v>
      </c>
      <c r="AE13" s="3">
        <f t="shared" si="2"/>
        <v>0</v>
      </c>
      <c r="AF13" s="3">
        <f t="shared" si="3"/>
        <v>1</v>
      </c>
      <c r="AG13" s="3">
        <f t="shared" si="4"/>
        <v>0</v>
      </c>
      <c r="AH13" s="3">
        <f t="shared" si="5"/>
        <v>0</v>
      </c>
      <c r="AI13" s="3">
        <f t="shared" si="6"/>
        <v>0</v>
      </c>
      <c r="AJ13" s="3">
        <f t="shared" si="7"/>
        <v>0</v>
      </c>
      <c r="AK13" s="3">
        <f t="shared" si="8"/>
        <v>0</v>
      </c>
      <c r="AL13" s="3">
        <f t="shared" si="9"/>
        <v>0</v>
      </c>
      <c r="AM13" s="3">
        <f t="shared" si="10"/>
        <v>0</v>
      </c>
      <c r="AN13" s="3">
        <f t="shared" si="11"/>
        <v>1</v>
      </c>
      <c r="AO13" s="3">
        <f t="shared" si="12"/>
        <v>0</v>
      </c>
      <c r="AP13" s="3">
        <f t="shared" si="13"/>
        <v>1</v>
      </c>
      <c r="AQ13" s="3">
        <f t="shared" si="14"/>
        <v>1</v>
      </c>
      <c r="AR13" s="3">
        <f t="shared" si="15"/>
        <v>1</v>
      </c>
      <c r="AS13" s="3">
        <f t="shared" si="16"/>
        <v>0</v>
      </c>
      <c r="AT13" s="3">
        <f t="shared" si="17"/>
        <v>0</v>
      </c>
      <c r="AU13" s="3">
        <f t="shared" si="18"/>
        <v>1</v>
      </c>
      <c r="AV13" s="3">
        <f t="shared" si="19"/>
        <v>1</v>
      </c>
      <c r="AW13" s="3">
        <f t="shared" si="20"/>
        <v>0</v>
      </c>
      <c r="AX13" s="3">
        <f t="shared" si="21"/>
        <v>1</v>
      </c>
      <c r="AY13" s="3">
        <f t="shared" si="22"/>
        <v>1</v>
      </c>
      <c r="BA13" s="3" t="e">
        <f t="shared" si="23"/>
        <v>#N/A</v>
      </c>
      <c r="BB13" s="3">
        <f t="shared" si="23"/>
        <v>1</v>
      </c>
    </row>
    <row r="14" spans="1:54" x14ac:dyDescent="0.25">
      <c r="A14" s="8" t="s">
        <v>73</v>
      </c>
      <c r="B14" s="4">
        <f t="shared" si="24"/>
        <v>13</v>
      </c>
      <c r="C14" s="5">
        <f t="shared" si="0"/>
        <v>2</v>
      </c>
      <c r="D14" s="28" t="s">
        <v>465</v>
      </c>
      <c r="E14" s="4" t="s">
        <v>479</v>
      </c>
      <c r="F14" s="4" t="s">
        <v>387</v>
      </c>
      <c r="G14" s="4" t="s">
        <v>481</v>
      </c>
      <c r="H14" s="4" t="s">
        <v>482</v>
      </c>
      <c r="I14" s="4" t="s">
        <v>493</v>
      </c>
      <c r="J14" s="4" t="s">
        <v>127</v>
      </c>
      <c r="K14" s="4" t="s">
        <v>484</v>
      </c>
      <c r="L14" s="4" t="s">
        <v>178</v>
      </c>
      <c r="M14" s="4" t="s">
        <v>121</v>
      </c>
      <c r="N14" s="4" t="s">
        <v>216</v>
      </c>
      <c r="O14" s="4" t="s">
        <v>206</v>
      </c>
      <c r="P14" s="4" t="s">
        <v>486</v>
      </c>
      <c r="Q14" s="4" t="s">
        <v>497</v>
      </c>
      <c r="R14" s="4" t="s">
        <v>195</v>
      </c>
      <c r="S14" s="4" t="s">
        <v>275</v>
      </c>
      <c r="T14" s="4" t="s">
        <v>105</v>
      </c>
      <c r="U14" s="4" t="s">
        <v>499</v>
      </c>
      <c r="V14" s="4" t="s">
        <v>489</v>
      </c>
      <c r="W14" s="4" t="s">
        <v>194</v>
      </c>
      <c r="X14" s="4" t="s">
        <v>500</v>
      </c>
      <c r="Y14" s="4" t="s">
        <v>492</v>
      </c>
      <c r="AA14" s="4" t="s">
        <v>486</v>
      </c>
      <c r="AB14" s="4" t="s">
        <v>500</v>
      </c>
      <c r="AD14" s="3">
        <f t="shared" si="1"/>
        <v>0</v>
      </c>
      <c r="AE14" s="3">
        <f t="shared" si="2"/>
        <v>0</v>
      </c>
      <c r="AF14" s="3">
        <f t="shared" si="3"/>
        <v>0</v>
      </c>
      <c r="AG14" s="3">
        <f t="shared" si="4"/>
        <v>0</v>
      </c>
      <c r="AH14" s="3">
        <f t="shared" si="5"/>
        <v>0</v>
      </c>
      <c r="AI14" s="3">
        <f t="shared" si="6"/>
        <v>0</v>
      </c>
      <c r="AJ14" s="3">
        <f t="shared" si="7"/>
        <v>1</v>
      </c>
      <c r="AK14" s="3">
        <f t="shared" si="8"/>
        <v>1</v>
      </c>
      <c r="AL14" s="3">
        <f t="shared" si="9"/>
        <v>1</v>
      </c>
      <c r="AM14" s="3">
        <f t="shared" si="10"/>
        <v>1</v>
      </c>
      <c r="AN14" s="3">
        <f t="shared" si="11"/>
        <v>0</v>
      </c>
      <c r="AO14" s="3">
        <f t="shared" si="12"/>
        <v>0</v>
      </c>
      <c r="AP14" s="3">
        <f t="shared" si="13"/>
        <v>1</v>
      </c>
      <c r="AQ14" s="3">
        <f t="shared" si="14"/>
        <v>1</v>
      </c>
      <c r="AR14" s="3">
        <f t="shared" si="15"/>
        <v>0</v>
      </c>
      <c r="AS14" s="3">
        <f t="shared" si="16"/>
        <v>1</v>
      </c>
      <c r="AT14" s="3">
        <f t="shared" si="17"/>
        <v>1</v>
      </c>
      <c r="AU14" s="3">
        <f t="shared" si="18"/>
        <v>1</v>
      </c>
      <c r="AV14" s="3">
        <f t="shared" si="19"/>
        <v>1</v>
      </c>
      <c r="AW14" s="3">
        <f t="shared" si="20"/>
        <v>1</v>
      </c>
      <c r="AX14" s="3">
        <f t="shared" si="21"/>
        <v>1</v>
      </c>
      <c r="AY14" s="3">
        <f t="shared" si="22"/>
        <v>1</v>
      </c>
      <c r="BA14" s="3">
        <f t="shared" si="23"/>
        <v>1</v>
      </c>
      <c r="BB14" s="3">
        <f t="shared" si="23"/>
        <v>1</v>
      </c>
    </row>
    <row r="15" spans="1:54" x14ac:dyDescent="0.25">
      <c r="A15" s="8" t="s">
        <v>74</v>
      </c>
      <c r="B15" s="4">
        <f t="shared" si="24"/>
        <v>12</v>
      </c>
      <c r="C15" s="5">
        <f t="shared" si="0"/>
        <v>1</v>
      </c>
      <c r="D15" s="28" t="s">
        <v>465</v>
      </c>
      <c r="E15" s="4" t="s">
        <v>501</v>
      </c>
      <c r="F15" s="4" t="s">
        <v>387</v>
      </c>
      <c r="G15" s="4" t="s">
        <v>481</v>
      </c>
      <c r="H15" s="4" t="s">
        <v>482</v>
      </c>
      <c r="I15" s="4" t="s">
        <v>117</v>
      </c>
      <c r="J15" s="4" t="s">
        <v>127</v>
      </c>
      <c r="K15" s="4" t="s">
        <v>484</v>
      </c>
      <c r="L15" s="4" t="s">
        <v>495</v>
      </c>
      <c r="M15" s="4" t="s">
        <v>121</v>
      </c>
      <c r="N15" s="4" t="s">
        <v>496</v>
      </c>
      <c r="O15" s="4" t="s">
        <v>206</v>
      </c>
      <c r="P15" s="4" t="s">
        <v>486</v>
      </c>
      <c r="Q15" s="4" t="s">
        <v>497</v>
      </c>
      <c r="R15" s="4" t="s">
        <v>195</v>
      </c>
      <c r="S15" s="4" t="s">
        <v>487</v>
      </c>
      <c r="T15" s="4" t="s">
        <v>488</v>
      </c>
      <c r="U15" s="4" t="s">
        <v>499</v>
      </c>
      <c r="V15" s="4" t="s">
        <v>489</v>
      </c>
      <c r="W15" s="4" t="s">
        <v>490</v>
      </c>
      <c r="X15" s="4" t="s">
        <v>500</v>
      </c>
      <c r="Y15" s="4" t="s">
        <v>492</v>
      </c>
      <c r="AA15" s="39" t="s">
        <v>482</v>
      </c>
      <c r="AB15" s="4" t="s">
        <v>497</v>
      </c>
      <c r="AD15" s="3">
        <f t="shared" si="1"/>
        <v>0</v>
      </c>
      <c r="AE15" s="3">
        <f t="shared" si="2"/>
        <v>1</v>
      </c>
      <c r="AF15" s="3">
        <f t="shared" si="3"/>
        <v>0</v>
      </c>
      <c r="AG15" s="3">
        <f t="shared" si="4"/>
        <v>0</v>
      </c>
      <c r="AH15" s="3">
        <f t="shared" si="5"/>
        <v>0</v>
      </c>
      <c r="AI15" s="3">
        <f t="shared" si="6"/>
        <v>1</v>
      </c>
      <c r="AJ15" s="3">
        <f t="shared" si="7"/>
        <v>1</v>
      </c>
      <c r="AK15" s="3">
        <f t="shared" si="8"/>
        <v>1</v>
      </c>
      <c r="AL15" s="3">
        <f t="shared" si="9"/>
        <v>0</v>
      </c>
      <c r="AM15" s="3">
        <f t="shared" si="10"/>
        <v>1</v>
      </c>
      <c r="AN15" s="3">
        <f t="shared" si="11"/>
        <v>1</v>
      </c>
      <c r="AO15" s="3">
        <f t="shared" si="12"/>
        <v>0</v>
      </c>
      <c r="AP15" s="3">
        <f t="shared" si="13"/>
        <v>1</v>
      </c>
      <c r="AQ15" s="3">
        <f t="shared" si="14"/>
        <v>1</v>
      </c>
      <c r="AR15" s="3">
        <f t="shared" si="15"/>
        <v>0</v>
      </c>
      <c r="AS15" s="3">
        <f t="shared" si="16"/>
        <v>0</v>
      </c>
      <c r="AT15" s="3">
        <f t="shared" si="17"/>
        <v>0</v>
      </c>
      <c r="AU15" s="3">
        <f t="shared" si="18"/>
        <v>1</v>
      </c>
      <c r="AV15" s="3">
        <f t="shared" si="19"/>
        <v>1</v>
      </c>
      <c r="AW15" s="3">
        <f t="shared" si="20"/>
        <v>0</v>
      </c>
      <c r="AX15" s="3">
        <f t="shared" si="21"/>
        <v>1</v>
      </c>
      <c r="AY15" s="3">
        <f t="shared" si="22"/>
        <v>1</v>
      </c>
      <c r="BA15" s="3" t="e">
        <f t="shared" si="23"/>
        <v>#N/A</v>
      </c>
      <c r="BB15" s="3">
        <f t="shared" si="23"/>
        <v>1</v>
      </c>
    </row>
    <row r="16" spans="1:54" x14ac:dyDescent="0.25">
      <c r="A16" s="8" t="s">
        <v>75</v>
      </c>
      <c r="B16" s="4">
        <f t="shared" si="24"/>
        <v>14</v>
      </c>
      <c r="C16" s="5">
        <f t="shared" si="0"/>
        <v>0</v>
      </c>
      <c r="D16" s="28" t="s">
        <v>465</v>
      </c>
      <c r="E16" s="4" t="s">
        <v>501</v>
      </c>
      <c r="F16" s="4" t="s">
        <v>387</v>
      </c>
      <c r="G16" s="4" t="s">
        <v>481</v>
      </c>
      <c r="H16" s="4" t="s">
        <v>482</v>
      </c>
      <c r="I16" s="4" t="s">
        <v>117</v>
      </c>
      <c r="J16" s="4" t="s">
        <v>127</v>
      </c>
      <c r="K16" s="4" t="s">
        <v>484</v>
      </c>
      <c r="L16" s="4" t="s">
        <v>178</v>
      </c>
      <c r="M16" s="4" t="s">
        <v>121</v>
      </c>
      <c r="N16" s="4" t="s">
        <v>496</v>
      </c>
      <c r="O16" s="4" t="s">
        <v>206</v>
      </c>
      <c r="P16" s="4" t="s">
        <v>486</v>
      </c>
      <c r="Q16" s="4" t="s">
        <v>497</v>
      </c>
      <c r="R16" s="4" t="s">
        <v>498</v>
      </c>
      <c r="S16" s="4" t="s">
        <v>487</v>
      </c>
      <c r="T16" s="4" t="s">
        <v>105</v>
      </c>
      <c r="U16" s="4" t="s">
        <v>499</v>
      </c>
      <c r="V16" s="4" t="s">
        <v>109</v>
      </c>
      <c r="W16" s="4" t="s">
        <v>490</v>
      </c>
      <c r="X16" s="4" t="s">
        <v>500</v>
      </c>
      <c r="Y16" s="4" t="s">
        <v>492</v>
      </c>
      <c r="AA16" s="39" t="s">
        <v>206</v>
      </c>
      <c r="AB16" s="39" t="s">
        <v>487</v>
      </c>
      <c r="AD16" s="3">
        <f t="shared" si="1"/>
        <v>0</v>
      </c>
      <c r="AE16" s="3">
        <f t="shared" si="2"/>
        <v>1</v>
      </c>
      <c r="AF16" s="3">
        <f t="shared" si="3"/>
        <v>0</v>
      </c>
      <c r="AG16" s="3">
        <f t="shared" si="4"/>
        <v>0</v>
      </c>
      <c r="AH16" s="3">
        <f t="shared" si="5"/>
        <v>0</v>
      </c>
      <c r="AI16" s="3">
        <f t="shared" si="6"/>
        <v>1</v>
      </c>
      <c r="AJ16" s="3">
        <f t="shared" si="7"/>
        <v>1</v>
      </c>
      <c r="AK16" s="3">
        <f t="shared" si="8"/>
        <v>1</v>
      </c>
      <c r="AL16" s="3">
        <f t="shared" si="9"/>
        <v>1</v>
      </c>
      <c r="AM16" s="3">
        <f t="shared" si="10"/>
        <v>1</v>
      </c>
      <c r="AN16" s="3">
        <f t="shared" si="11"/>
        <v>1</v>
      </c>
      <c r="AO16" s="3">
        <f t="shared" si="12"/>
        <v>0</v>
      </c>
      <c r="AP16" s="3">
        <f t="shared" si="13"/>
        <v>1</v>
      </c>
      <c r="AQ16" s="3">
        <f t="shared" si="14"/>
        <v>1</v>
      </c>
      <c r="AR16" s="3">
        <f t="shared" si="15"/>
        <v>1</v>
      </c>
      <c r="AS16" s="3">
        <f t="shared" si="16"/>
        <v>0</v>
      </c>
      <c r="AT16" s="3">
        <f t="shared" si="17"/>
        <v>1</v>
      </c>
      <c r="AU16" s="3">
        <f t="shared" si="18"/>
        <v>1</v>
      </c>
      <c r="AV16" s="3">
        <f t="shared" si="19"/>
        <v>0</v>
      </c>
      <c r="AW16" s="3">
        <f t="shared" si="20"/>
        <v>0</v>
      </c>
      <c r="AX16" s="3">
        <f t="shared" si="21"/>
        <v>1</v>
      </c>
      <c r="AY16" s="3">
        <f t="shared" si="22"/>
        <v>1</v>
      </c>
      <c r="BA16" s="3" t="e">
        <f t="shared" si="23"/>
        <v>#N/A</v>
      </c>
      <c r="BB16" s="3" t="e">
        <f t="shared" si="23"/>
        <v>#N/A</v>
      </c>
    </row>
    <row r="17" spans="1:54" x14ac:dyDescent="0.25">
      <c r="A17" s="8" t="s">
        <v>76</v>
      </c>
      <c r="B17" s="4">
        <f t="shared" si="24"/>
        <v>10</v>
      </c>
      <c r="C17" s="5">
        <f t="shared" si="0"/>
        <v>2</v>
      </c>
      <c r="D17" s="28" t="s">
        <v>465</v>
      </c>
      <c r="E17" s="4" t="s">
        <v>479</v>
      </c>
      <c r="F17" s="4" t="s">
        <v>480</v>
      </c>
      <c r="G17" s="4" t="s">
        <v>481</v>
      </c>
      <c r="H17" s="4" t="s">
        <v>482</v>
      </c>
      <c r="I17" s="4" t="s">
        <v>493</v>
      </c>
      <c r="J17" s="4" t="s">
        <v>483</v>
      </c>
      <c r="K17" s="4" t="s">
        <v>484</v>
      </c>
      <c r="L17" s="4" t="s">
        <v>495</v>
      </c>
      <c r="M17" s="4" t="s">
        <v>485</v>
      </c>
      <c r="N17" s="4" t="s">
        <v>496</v>
      </c>
      <c r="O17" s="4" t="s">
        <v>206</v>
      </c>
      <c r="P17" s="4" t="s">
        <v>486</v>
      </c>
      <c r="Q17" s="4" t="s">
        <v>497</v>
      </c>
      <c r="R17" s="4" t="s">
        <v>498</v>
      </c>
      <c r="S17" s="4" t="s">
        <v>487</v>
      </c>
      <c r="T17" s="4" t="s">
        <v>488</v>
      </c>
      <c r="U17" s="4" t="s">
        <v>499</v>
      </c>
      <c r="V17" s="4" t="s">
        <v>489</v>
      </c>
      <c r="W17" s="4" t="s">
        <v>490</v>
      </c>
      <c r="X17" s="4" t="s">
        <v>500</v>
      </c>
      <c r="Y17" s="4" t="s">
        <v>492</v>
      </c>
      <c r="AA17" s="4" t="s">
        <v>496</v>
      </c>
      <c r="AB17" s="4" t="s">
        <v>486</v>
      </c>
      <c r="AD17" s="3">
        <f t="shared" si="1"/>
        <v>0</v>
      </c>
      <c r="AE17" s="3">
        <f t="shared" si="2"/>
        <v>0</v>
      </c>
      <c r="AF17" s="3">
        <f t="shared" si="3"/>
        <v>1</v>
      </c>
      <c r="AG17" s="3">
        <f t="shared" si="4"/>
        <v>0</v>
      </c>
      <c r="AH17" s="3">
        <f t="shared" si="5"/>
        <v>0</v>
      </c>
      <c r="AI17" s="3">
        <f t="shared" si="6"/>
        <v>0</v>
      </c>
      <c r="AJ17" s="3">
        <f t="shared" si="7"/>
        <v>0</v>
      </c>
      <c r="AK17" s="3">
        <f t="shared" si="8"/>
        <v>1</v>
      </c>
      <c r="AL17" s="3">
        <f t="shared" si="9"/>
        <v>0</v>
      </c>
      <c r="AM17" s="3">
        <f t="shared" si="10"/>
        <v>0</v>
      </c>
      <c r="AN17" s="3">
        <f t="shared" si="11"/>
        <v>1</v>
      </c>
      <c r="AO17" s="3">
        <f t="shared" si="12"/>
        <v>0</v>
      </c>
      <c r="AP17" s="3">
        <f t="shared" si="13"/>
        <v>1</v>
      </c>
      <c r="AQ17" s="3">
        <f t="shared" si="14"/>
        <v>1</v>
      </c>
      <c r="AR17" s="3">
        <f t="shared" si="15"/>
        <v>1</v>
      </c>
      <c r="AS17" s="3">
        <f t="shared" si="16"/>
        <v>0</v>
      </c>
      <c r="AT17" s="3">
        <f t="shared" si="17"/>
        <v>0</v>
      </c>
      <c r="AU17" s="3">
        <f t="shared" si="18"/>
        <v>1</v>
      </c>
      <c r="AV17" s="3">
        <f t="shared" si="19"/>
        <v>1</v>
      </c>
      <c r="AW17" s="3">
        <f t="shared" si="20"/>
        <v>0</v>
      </c>
      <c r="AX17" s="3">
        <f t="shared" si="21"/>
        <v>1</v>
      </c>
      <c r="AY17" s="3">
        <f t="shared" si="22"/>
        <v>1</v>
      </c>
      <c r="BA17" s="3">
        <f t="shared" si="23"/>
        <v>1</v>
      </c>
      <c r="BB17" s="3">
        <f t="shared" si="23"/>
        <v>1</v>
      </c>
    </row>
    <row r="18" spans="1:54" x14ac:dyDescent="0.25">
      <c r="A18" s="8" t="s">
        <v>77</v>
      </c>
      <c r="B18" s="4">
        <f t="shared" si="24"/>
        <v>10</v>
      </c>
      <c r="C18" s="5">
        <f t="shared" si="0"/>
        <v>0</v>
      </c>
      <c r="D18" s="28" t="s">
        <v>358</v>
      </c>
      <c r="E18" s="4" t="s">
        <v>479</v>
      </c>
      <c r="F18" s="4" t="s">
        <v>387</v>
      </c>
      <c r="G18" s="4" t="s">
        <v>481</v>
      </c>
      <c r="H18" s="4" t="s">
        <v>361</v>
      </c>
      <c r="I18" s="4" t="s">
        <v>117</v>
      </c>
      <c r="J18" s="4" t="s">
        <v>127</v>
      </c>
      <c r="K18" s="4" t="s">
        <v>484</v>
      </c>
      <c r="L18" s="4" t="s">
        <v>178</v>
      </c>
      <c r="M18" s="4" t="s">
        <v>121</v>
      </c>
      <c r="N18" s="4" t="s">
        <v>216</v>
      </c>
      <c r="O18" s="4" t="s">
        <v>261</v>
      </c>
      <c r="P18" s="4" t="s">
        <v>236</v>
      </c>
      <c r="Q18" s="4" t="s">
        <v>497</v>
      </c>
      <c r="R18" s="4" t="s">
        <v>195</v>
      </c>
      <c r="S18" s="4" t="s">
        <v>487</v>
      </c>
      <c r="T18" s="4" t="s">
        <v>488</v>
      </c>
      <c r="U18" s="4" t="s">
        <v>152</v>
      </c>
      <c r="V18" s="4" t="s">
        <v>109</v>
      </c>
      <c r="W18" s="4" t="s">
        <v>194</v>
      </c>
      <c r="X18" s="4" t="s">
        <v>491</v>
      </c>
      <c r="Y18" s="4" t="s">
        <v>156</v>
      </c>
      <c r="AA18" s="39" t="s">
        <v>387</v>
      </c>
      <c r="AB18" s="39" t="s">
        <v>479</v>
      </c>
      <c r="AD18" s="3">
        <f t="shared" si="1"/>
        <v>1</v>
      </c>
      <c r="AE18" s="3">
        <f t="shared" si="2"/>
        <v>0</v>
      </c>
      <c r="AF18" s="3">
        <f t="shared" si="3"/>
        <v>0</v>
      </c>
      <c r="AG18" s="3">
        <f t="shared" si="4"/>
        <v>0</v>
      </c>
      <c r="AH18" s="3">
        <f t="shared" si="5"/>
        <v>1</v>
      </c>
      <c r="AI18" s="3">
        <f t="shared" si="6"/>
        <v>1</v>
      </c>
      <c r="AJ18" s="3">
        <f t="shared" si="7"/>
        <v>1</v>
      </c>
      <c r="AK18" s="3">
        <f t="shared" si="8"/>
        <v>1</v>
      </c>
      <c r="AL18" s="3">
        <f t="shared" si="9"/>
        <v>1</v>
      </c>
      <c r="AM18" s="3">
        <f t="shared" si="10"/>
        <v>1</v>
      </c>
      <c r="AN18" s="3">
        <f t="shared" si="11"/>
        <v>0</v>
      </c>
      <c r="AO18" s="3">
        <f t="shared" si="12"/>
        <v>1</v>
      </c>
      <c r="AP18" s="3">
        <f t="shared" si="13"/>
        <v>0</v>
      </c>
      <c r="AQ18" s="3">
        <f t="shared" si="14"/>
        <v>1</v>
      </c>
      <c r="AR18" s="3">
        <f t="shared" si="15"/>
        <v>0</v>
      </c>
      <c r="AS18" s="3">
        <f t="shared" si="16"/>
        <v>0</v>
      </c>
      <c r="AT18" s="3">
        <f t="shared" si="17"/>
        <v>0</v>
      </c>
      <c r="AU18" s="3">
        <f t="shared" si="18"/>
        <v>0</v>
      </c>
      <c r="AV18" s="3">
        <f t="shared" si="19"/>
        <v>0</v>
      </c>
      <c r="AW18" s="3">
        <f t="shared" si="20"/>
        <v>1</v>
      </c>
      <c r="AX18" s="3">
        <f t="shared" si="21"/>
        <v>0</v>
      </c>
      <c r="AY18" s="3">
        <f t="shared" si="22"/>
        <v>0</v>
      </c>
      <c r="BA18" s="3" t="e">
        <f t="shared" si="23"/>
        <v>#N/A</v>
      </c>
      <c r="BB18" s="3" t="e">
        <f t="shared" si="23"/>
        <v>#N/A</v>
      </c>
    </row>
    <row r="19" spans="1:54" x14ac:dyDescent="0.25">
      <c r="A19" s="8" t="s">
        <v>78</v>
      </c>
      <c r="B19" s="4">
        <f t="shared" si="24"/>
        <v>10</v>
      </c>
      <c r="C19" s="5">
        <f t="shared" si="0"/>
        <v>1</v>
      </c>
      <c r="D19" s="28" t="s">
        <v>465</v>
      </c>
      <c r="E19" s="4" t="s">
        <v>479</v>
      </c>
      <c r="F19" s="4" t="s">
        <v>387</v>
      </c>
      <c r="G19" s="4" t="s">
        <v>481</v>
      </c>
      <c r="H19" s="4" t="s">
        <v>482</v>
      </c>
      <c r="I19" s="4" t="s">
        <v>493</v>
      </c>
      <c r="J19" s="4" t="s">
        <v>483</v>
      </c>
      <c r="K19" s="4" t="s">
        <v>494</v>
      </c>
      <c r="L19" s="4" t="s">
        <v>178</v>
      </c>
      <c r="M19" s="4" t="s">
        <v>485</v>
      </c>
      <c r="N19" s="4" t="s">
        <v>496</v>
      </c>
      <c r="O19" s="4" t="s">
        <v>206</v>
      </c>
      <c r="P19" s="4" t="s">
        <v>486</v>
      </c>
      <c r="Q19" s="4" t="s">
        <v>497</v>
      </c>
      <c r="R19" s="4" t="s">
        <v>498</v>
      </c>
      <c r="S19" s="4" t="s">
        <v>487</v>
      </c>
      <c r="T19" s="4" t="s">
        <v>488</v>
      </c>
      <c r="U19" s="4" t="s">
        <v>499</v>
      </c>
      <c r="V19" s="4" t="s">
        <v>489</v>
      </c>
      <c r="W19" s="4" t="s">
        <v>194</v>
      </c>
      <c r="X19" s="4" t="s">
        <v>500</v>
      </c>
      <c r="Y19" s="4" t="s">
        <v>492</v>
      </c>
      <c r="AA19" s="4" t="s">
        <v>194</v>
      </c>
      <c r="AB19" s="39" t="s">
        <v>483</v>
      </c>
      <c r="AD19" s="3">
        <f t="shared" si="1"/>
        <v>0</v>
      </c>
      <c r="AE19" s="3">
        <f t="shared" si="2"/>
        <v>0</v>
      </c>
      <c r="AF19" s="3">
        <f t="shared" si="3"/>
        <v>0</v>
      </c>
      <c r="AG19" s="3">
        <f t="shared" si="4"/>
        <v>0</v>
      </c>
      <c r="AH19" s="3">
        <f t="shared" si="5"/>
        <v>0</v>
      </c>
      <c r="AI19" s="3">
        <f t="shared" si="6"/>
        <v>0</v>
      </c>
      <c r="AJ19" s="3">
        <f t="shared" si="7"/>
        <v>0</v>
      </c>
      <c r="AK19" s="3">
        <f t="shared" si="8"/>
        <v>0</v>
      </c>
      <c r="AL19" s="3">
        <f t="shared" si="9"/>
        <v>1</v>
      </c>
      <c r="AM19" s="3">
        <f t="shared" si="10"/>
        <v>0</v>
      </c>
      <c r="AN19" s="3">
        <f t="shared" si="11"/>
        <v>1</v>
      </c>
      <c r="AO19" s="3">
        <f t="shared" si="12"/>
        <v>0</v>
      </c>
      <c r="AP19" s="3">
        <f t="shared" si="13"/>
        <v>1</v>
      </c>
      <c r="AQ19" s="3">
        <f t="shared" si="14"/>
        <v>1</v>
      </c>
      <c r="AR19" s="3">
        <f t="shared" si="15"/>
        <v>1</v>
      </c>
      <c r="AS19" s="3">
        <f t="shared" si="16"/>
        <v>0</v>
      </c>
      <c r="AT19" s="3">
        <f t="shared" si="17"/>
        <v>0</v>
      </c>
      <c r="AU19" s="3">
        <f t="shared" si="18"/>
        <v>1</v>
      </c>
      <c r="AV19" s="3">
        <f t="shared" si="19"/>
        <v>1</v>
      </c>
      <c r="AW19" s="3">
        <f t="shared" si="20"/>
        <v>1</v>
      </c>
      <c r="AX19" s="3">
        <f t="shared" si="21"/>
        <v>1</v>
      </c>
      <c r="AY19" s="3">
        <f t="shared" si="22"/>
        <v>1</v>
      </c>
      <c r="BA19" s="3">
        <f t="shared" si="23"/>
        <v>1</v>
      </c>
      <c r="BB19" s="3" t="e">
        <f t="shared" si="23"/>
        <v>#N/A</v>
      </c>
    </row>
    <row r="20" spans="1:54" x14ac:dyDescent="0.25">
      <c r="A20" s="8" t="s">
        <v>79</v>
      </c>
      <c r="B20" s="4">
        <f t="shared" si="24"/>
        <v>8</v>
      </c>
      <c r="C20" s="5">
        <f t="shared" si="0"/>
        <v>0</v>
      </c>
      <c r="D20" s="28" t="s">
        <v>129</v>
      </c>
      <c r="E20" s="4" t="s">
        <v>479</v>
      </c>
      <c r="F20" s="4" t="s">
        <v>387</v>
      </c>
      <c r="G20" s="4" t="s">
        <v>481</v>
      </c>
      <c r="H20" s="4" t="s">
        <v>482</v>
      </c>
      <c r="I20" s="4" t="s">
        <v>117</v>
      </c>
      <c r="J20" s="4" t="s">
        <v>483</v>
      </c>
      <c r="K20" s="4" t="s">
        <v>484</v>
      </c>
      <c r="L20" s="4" t="s">
        <v>495</v>
      </c>
      <c r="M20" s="4" t="s">
        <v>485</v>
      </c>
      <c r="N20" s="4" t="s">
        <v>496</v>
      </c>
      <c r="O20" s="4" t="s">
        <v>206</v>
      </c>
      <c r="P20" s="4" t="s">
        <v>486</v>
      </c>
      <c r="Q20" s="4" t="s">
        <v>497</v>
      </c>
      <c r="R20" s="4" t="s">
        <v>195</v>
      </c>
      <c r="S20" s="4" t="s">
        <v>275</v>
      </c>
      <c r="T20" s="4" t="s">
        <v>488</v>
      </c>
      <c r="U20" s="4" t="s">
        <v>499</v>
      </c>
      <c r="V20" s="4" t="s">
        <v>109</v>
      </c>
      <c r="W20" s="4" t="s">
        <v>490</v>
      </c>
      <c r="X20" s="4" t="s">
        <v>491</v>
      </c>
      <c r="Y20" s="4" t="s">
        <v>492</v>
      </c>
      <c r="AA20" s="39" t="s">
        <v>487</v>
      </c>
      <c r="AB20" s="39" t="s">
        <v>495</v>
      </c>
      <c r="AD20" s="3">
        <f t="shared" si="1"/>
        <v>0</v>
      </c>
      <c r="AE20" s="3">
        <f t="shared" si="2"/>
        <v>0</v>
      </c>
      <c r="AF20" s="3">
        <f t="shared" si="3"/>
        <v>0</v>
      </c>
      <c r="AG20" s="3">
        <f t="shared" si="4"/>
        <v>0</v>
      </c>
      <c r="AH20" s="3">
        <f t="shared" si="5"/>
        <v>0</v>
      </c>
      <c r="AI20" s="3">
        <f t="shared" si="6"/>
        <v>1</v>
      </c>
      <c r="AJ20" s="3">
        <f t="shared" si="7"/>
        <v>0</v>
      </c>
      <c r="AK20" s="3">
        <f t="shared" si="8"/>
        <v>1</v>
      </c>
      <c r="AL20" s="3">
        <f t="shared" si="9"/>
        <v>0</v>
      </c>
      <c r="AM20" s="3">
        <f t="shared" si="10"/>
        <v>0</v>
      </c>
      <c r="AN20" s="3">
        <f t="shared" si="11"/>
        <v>1</v>
      </c>
      <c r="AO20" s="3">
        <f t="shared" si="12"/>
        <v>0</v>
      </c>
      <c r="AP20" s="3">
        <f t="shared" si="13"/>
        <v>1</v>
      </c>
      <c r="AQ20" s="3">
        <f t="shared" si="14"/>
        <v>1</v>
      </c>
      <c r="AR20" s="3">
        <f t="shared" si="15"/>
        <v>0</v>
      </c>
      <c r="AS20" s="3">
        <f t="shared" si="16"/>
        <v>1</v>
      </c>
      <c r="AT20" s="3">
        <f t="shared" si="17"/>
        <v>0</v>
      </c>
      <c r="AU20" s="3">
        <f t="shared" si="18"/>
        <v>1</v>
      </c>
      <c r="AV20" s="3">
        <f t="shared" si="19"/>
        <v>0</v>
      </c>
      <c r="AW20" s="3">
        <f t="shared" si="20"/>
        <v>0</v>
      </c>
      <c r="AX20" s="3">
        <f t="shared" si="21"/>
        <v>0</v>
      </c>
      <c r="AY20" s="3">
        <f t="shared" si="22"/>
        <v>1</v>
      </c>
      <c r="BA20" s="3" t="e">
        <f t="shared" si="23"/>
        <v>#N/A</v>
      </c>
      <c r="BB20" s="3" t="e">
        <f t="shared" si="23"/>
        <v>#N/A</v>
      </c>
    </row>
    <row r="21" spans="1:54" x14ac:dyDescent="0.25">
      <c r="A21" s="8" t="s">
        <v>80</v>
      </c>
      <c r="B21" s="4">
        <f t="shared" si="24"/>
        <v>11</v>
      </c>
      <c r="C21" s="5">
        <f t="shared" si="0"/>
        <v>1</v>
      </c>
      <c r="D21" s="28" t="s">
        <v>465</v>
      </c>
      <c r="E21" s="4" t="s">
        <v>501</v>
      </c>
      <c r="F21" s="4" t="s">
        <v>480</v>
      </c>
      <c r="G21" s="4" t="s">
        <v>481</v>
      </c>
      <c r="H21" s="4" t="s">
        <v>482</v>
      </c>
      <c r="I21" s="4" t="s">
        <v>117</v>
      </c>
      <c r="J21" s="4" t="s">
        <v>127</v>
      </c>
      <c r="K21" s="4" t="s">
        <v>484</v>
      </c>
      <c r="L21" s="4" t="s">
        <v>178</v>
      </c>
      <c r="M21" s="4" t="s">
        <v>121</v>
      </c>
      <c r="N21" s="4" t="s">
        <v>216</v>
      </c>
      <c r="O21" s="4" t="s">
        <v>206</v>
      </c>
      <c r="P21" s="4" t="s">
        <v>486</v>
      </c>
      <c r="Q21" s="4" t="s">
        <v>412</v>
      </c>
      <c r="R21" s="4" t="s">
        <v>195</v>
      </c>
      <c r="S21" s="4" t="s">
        <v>487</v>
      </c>
      <c r="T21" s="4" t="s">
        <v>105</v>
      </c>
      <c r="U21" s="4" t="s">
        <v>152</v>
      </c>
      <c r="V21" s="4" t="s">
        <v>489</v>
      </c>
      <c r="W21" s="4" t="s">
        <v>490</v>
      </c>
      <c r="X21" s="4" t="s">
        <v>491</v>
      </c>
      <c r="Y21" s="4" t="s">
        <v>492</v>
      </c>
      <c r="AA21" s="39" t="s">
        <v>490</v>
      </c>
      <c r="AB21" s="4" t="s">
        <v>492</v>
      </c>
      <c r="AD21" s="3">
        <f t="shared" si="1"/>
        <v>0</v>
      </c>
      <c r="AE21" s="3">
        <f t="shared" si="2"/>
        <v>1</v>
      </c>
      <c r="AF21" s="3">
        <f t="shared" si="3"/>
        <v>1</v>
      </c>
      <c r="AG21" s="3">
        <f t="shared" si="4"/>
        <v>0</v>
      </c>
      <c r="AH21" s="3">
        <f t="shared" si="5"/>
        <v>0</v>
      </c>
      <c r="AI21" s="3">
        <f t="shared" si="6"/>
        <v>1</v>
      </c>
      <c r="AJ21" s="3">
        <f t="shared" si="7"/>
        <v>1</v>
      </c>
      <c r="AK21" s="3">
        <f t="shared" si="8"/>
        <v>1</v>
      </c>
      <c r="AL21" s="3">
        <f t="shared" si="9"/>
        <v>1</v>
      </c>
      <c r="AM21" s="3">
        <f t="shared" si="10"/>
        <v>1</v>
      </c>
      <c r="AN21" s="3">
        <f t="shared" si="11"/>
        <v>0</v>
      </c>
      <c r="AO21" s="3">
        <f t="shared" si="12"/>
        <v>0</v>
      </c>
      <c r="AP21" s="3">
        <f t="shared" si="13"/>
        <v>1</v>
      </c>
      <c r="AQ21" s="3">
        <f t="shared" si="14"/>
        <v>0</v>
      </c>
      <c r="AR21" s="3">
        <f t="shared" si="15"/>
        <v>0</v>
      </c>
      <c r="AS21" s="3">
        <f t="shared" si="16"/>
        <v>0</v>
      </c>
      <c r="AT21" s="3">
        <f t="shared" si="17"/>
        <v>1</v>
      </c>
      <c r="AU21" s="3">
        <f t="shared" si="18"/>
        <v>0</v>
      </c>
      <c r="AV21" s="3">
        <f t="shared" si="19"/>
        <v>1</v>
      </c>
      <c r="AW21" s="3">
        <f t="shared" si="20"/>
        <v>0</v>
      </c>
      <c r="AX21" s="3">
        <f t="shared" si="21"/>
        <v>0</v>
      </c>
      <c r="AY21" s="3">
        <f t="shared" si="22"/>
        <v>1</v>
      </c>
      <c r="BA21" s="3" t="e">
        <f t="shared" si="23"/>
        <v>#N/A</v>
      </c>
      <c r="BB21" s="3">
        <f t="shared" si="23"/>
        <v>1</v>
      </c>
    </row>
    <row r="22" spans="1:54" x14ac:dyDescent="0.25">
      <c r="A22" s="8" t="s">
        <v>141</v>
      </c>
      <c r="B22" s="4">
        <f t="shared" si="24"/>
        <v>7</v>
      </c>
      <c r="C22" s="5">
        <f t="shared" si="0"/>
        <v>2</v>
      </c>
      <c r="D22" s="28" t="s">
        <v>465</v>
      </c>
      <c r="E22" s="4" t="s">
        <v>479</v>
      </c>
      <c r="F22" s="4" t="s">
        <v>387</v>
      </c>
      <c r="G22" s="4" t="s">
        <v>481</v>
      </c>
      <c r="H22" s="4" t="s">
        <v>482</v>
      </c>
      <c r="I22" s="4" t="s">
        <v>493</v>
      </c>
      <c r="J22" s="4" t="s">
        <v>483</v>
      </c>
      <c r="K22" s="4" t="s">
        <v>484</v>
      </c>
      <c r="L22" s="4" t="s">
        <v>495</v>
      </c>
      <c r="M22" s="4" t="s">
        <v>485</v>
      </c>
      <c r="N22" s="4" t="s">
        <v>496</v>
      </c>
      <c r="O22" s="4" t="s">
        <v>206</v>
      </c>
      <c r="P22" s="4" t="s">
        <v>486</v>
      </c>
      <c r="Q22" s="4" t="s">
        <v>412</v>
      </c>
      <c r="R22" s="4" t="s">
        <v>498</v>
      </c>
      <c r="S22" s="4" t="s">
        <v>487</v>
      </c>
      <c r="T22" s="4" t="s">
        <v>488</v>
      </c>
      <c r="U22" s="4" t="s">
        <v>499</v>
      </c>
      <c r="V22" s="4" t="s">
        <v>109</v>
      </c>
      <c r="W22" s="4" t="s">
        <v>194</v>
      </c>
      <c r="X22" s="4" t="s">
        <v>500</v>
      </c>
      <c r="Y22" s="4" t="s">
        <v>156</v>
      </c>
      <c r="AA22" s="4" t="s">
        <v>499</v>
      </c>
      <c r="AB22" s="4" t="s">
        <v>486</v>
      </c>
      <c r="AD22" s="3">
        <f t="shared" si="1"/>
        <v>0</v>
      </c>
      <c r="AE22" s="3">
        <f t="shared" si="2"/>
        <v>0</v>
      </c>
      <c r="AF22" s="3">
        <f t="shared" si="3"/>
        <v>0</v>
      </c>
      <c r="AG22" s="3">
        <f t="shared" si="4"/>
        <v>0</v>
      </c>
      <c r="AH22" s="3">
        <f t="shared" si="5"/>
        <v>0</v>
      </c>
      <c r="AI22" s="3">
        <f t="shared" si="6"/>
        <v>0</v>
      </c>
      <c r="AJ22" s="3">
        <f t="shared" si="7"/>
        <v>0</v>
      </c>
      <c r="AK22" s="3">
        <f t="shared" si="8"/>
        <v>1</v>
      </c>
      <c r="AL22" s="3">
        <f t="shared" si="9"/>
        <v>0</v>
      </c>
      <c r="AM22" s="3">
        <f t="shared" si="10"/>
        <v>0</v>
      </c>
      <c r="AN22" s="3">
        <f t="shared" si="11"/>
        <v>1</v>
      </c>
      <c r="AO22" s="3">
        <f t="shared" si="12"/>
        <v>0</v>
      </c>
      <c r="AP22" s="3">
        <f t="shared" si="13"/>
        <v>1</v>
      </c>
      <c r="AQ22" s="3">
        <f t="shared" si="14"/>
        <v>0</v>
      </c>
      <c r="AR22" s="3">
        <f t="shared" si="15"/>
        <v>1</v>
      </c>
      <c r="AS22" s="3">
        <f t="shared" si="16"/>
        <v>0</v>
      </c>
      <c r="AT22" s="3">
        <f t="shared" si="17"/>
        <v>0</v>
      </c>
      <c r="AU22" s="3">
        <f t="shared" si="18"/>
        <v>1</v>
      </c>
      <c r="AV22" s="3">
        <f t="shared" si="19"/>
        <v>0</v>
      </c>
      <c r="AW22" s="3">
        <f t="shared" si="20"/>
        <v>1</v>
      </c>
      <c r="AX22" s="3">
        <f t="shared" si="21"/>
        <v>1</v>
      </c>
      <c r="AY22" s="3">
        <f t="shared" si="22"/>
        <v>0</v>
      </c>
      <c r="BA22" s="3">
        <f t="shared" si="23"/>
        <v>1</v>
      </c>
      <c r="BB22" s="3">
        <f t="shared" si="23"/>
        <v>1</v>
      </c>
    </row>
    <row r="23" spans="1:54" x14ac:dyDescent="0.25">
      <c r="A23" s="8" t="s">
        <v>81</v>
      </c>
      <c r="B23" s="4">
        <f t="shared" si="24"/>
        <v>14</v>
      </c>
      <c r="C23" s="5">
        <f t="shared" si="0"/>
        <v>2</v>
      </c>
      <c r="D23" s="28" t="s">
        <v>358</v>
      </c>
      <c r="E23" s="4" t="s">
        <v>479</v>
      </c>
      <c r="F23" s="4" t="s">
        <v>480</v>
      </c>
      <c r="G23" s="4" t="s">
        <v>481</v>
      </c>
      <c r="H23" s="4" t="s">
        <v>361</v>
      </c>
      <c r="I23" s="4" t="s">
        <v>493</v>
      </c>
      <c r="J23" s="4" t="s">
        <v>127</v>
      </c>
      <c r="K23" s="4" t="s">
        <v>484</v>
      </c>
      <c r="L23" s="4" t="s">
        <v>178</v>
      </c>
      <c r="M23" s="4" t="s">
        <v>485</v>
      </c>
      <c r="N23" s="4" t="s">
        <v>496</v>
      </c>
      <c r="O23" s="4" t="s">
        <v>206</v>
      </c>
      <c r="P23" s="4" t="s">
        <v>236</v>
      </c>
      <c r="Q23" s="4" t="s">
        <v>497</v>
      </c>
      <c r="R23" s="4" t="s">
        <v>195</v>
      </c>
      <c r="S23" s="4" t="s">
        <v>275</v>
      </c>
      <c r="T23" s="4" t="s">
        <v>488</v>
      </c>
      <c r="U23" s="4" t="s">
        <v>499</v>
      </c>
      <c r="V23" s="4" t="s">
        <v>489</v>
      </c>
      <c r="W23" s="4" t="s">
        <v>194</v>
      </c>
      <c r="X23" s="4" t="s">
        <v>500</v>
      </c>
      <c r="Y23" s="4" t="s">
        <v>492</v>
      </c>
      <c r="AA23" s="4" t="s">
        <v>500</v>
      </c>
      <c r="AB23" s="4" t="s">
        <v>275</v>
      </c>
      <c r="AD23" s="3">
        <f t="shared" si="1"/>
        <v>1</v>
      </c>
      <c r="AE23" s="3">
        <f t="shared" si="2"/>
        <v>0</v>
      </c>
      <c r="AF23" s="3">
        <f t="shared" si="3"/>
        <v>1</v>
      </c>
      <c r="AG23" s="3">
        <f t="shared" si="4"/>
        <v>0</v>
      </c>
      <c r="AH23" s="3">
        <f t="shared" si="5"/>
        <v>1</v>
      </c>
      <c r="AI23" s="3">
        <f t="shared" si="6"/>
        <v>0</v>
      </c>
      <c r="AJ23" s="3">
        <f t="shared" si="7"/>
        <v>1</v>
      </c>
      <c r="AK23" s="3">
        <f t="shared" si="8"/>
        <v>1</v>
      </c>
      <c r="AL23" s="3">
        <f t="shared" si="9"/>
        <v>1</v>
      </c>
      <c r="AM23" s="3">
        <f t="shared" si="10"/>
        <v>0</v>
      </c>
      <c r="AN23" s="3">
        <f t="shared" si="11"/>
        <v>1</v>
      </c>
      <c r="AO23" s="3">
        <f t="shared" si="12"/>
        <v>0</v>
      </c>
      <c r="AP23" s="3">
        <f t="shared" si="13"/>
        <v>0</v>
      </c>
      <c r="AQ23" s="3">
        <f t="shared" si="14"/>
        <v>1</v>
      </c>
      <c r="AR23" s="3">
        <f t="shared" si="15"/>
        <v>0</v>
      </c>
      <c r="AS23" s="3">
        <f t="shared" si="16"/>
        <v>1</v>
      </c>
      <c r="AT23" s="3">
        <f t="shared" si="17"/>
        <v>0</v>
      </c>
      <c r="AU23" s="3">
        <f t="shared" si="18"/>
        <v>1</v>
      </c>
      <c r="AV23" s="3">
        <f t="shared" si="19"/>
        <v>1</v>
      </c>
      <c r="AW23" s="3">
        <f t="shared" si="20"/>
        <v>1</v>
      </c>
      <c r="AX23" s="3">
        <f t="shared" si="21"/>
        <v>1</v>
      </c>
      <c r="AY23" s="3">
        <f t="shared" si="22"/>
        <v>1</v>
      </c>
      <c r="BA23" s="3">
        <f t="shared" si="23"/>
        <v>1</v>
      </c>
      <c r="BB23" s="3">
        <f t="shared" si="23"/>
        <v>1</v>
      </c>
    </row>
    <row r="24" spans="1:54" x14ac:dyDescent="0.25">
      <c r="A24" s="8" t="s">
        <v>82</v>
      </c>
      <c r="B24" s="4">
        <f t="shared" si="24"/>
        <v>7</v>
      </c>
      <c r="C24" s="5">
        <f t="shared" si="0"/>
        <v>1</v>
      </c>
      <c r="D24" s="28" t="s">
        <v>129</v>
      </c>
      <c r="E24" s="4" t="s">
        <v>479</v>
      </c>
      <c r="F24" s="4" t="s">
        <v>480</v>
      </c>
      <c r="G24" s="4" t="s">
        <v>481</v>
      </c>
      <c r="H24" s="4" t="s">
        <v>482</v>
      </c>
      <c r="I24" s="4" t="s">
        <v>493</v>
      </c>
      <c r="J24" s="4" t="s">
        <v>127</v>
      </c>
      <c r="K24" s="4" t="s">
        <v>494</v>
      </c>
      <c r="L24" s="4" t="s">
        <v>495</v>
      </c>
      <c r="M24" s="4" t="s">
        <v>485</v>
      </c>
      <c r="N24" s="4" t="s">
        <v>216</v>
      </c>
      <c r="O24" s="4" t="s">
        <v>206</v>
      </c>
      <c r="P24" s="4" t="s">
        <v>486</v>
      </c>
      <c r="Q24" s="4" t="s">
        <v>412</v>
      </c>
      <c r="R24" s="4" t="s">
        <v>195</v>
      </c>
      <c r="S24" s="4" t="s">
        <v>487</v>
      </c>
      <c r="T24" s="4" t="s">
        <v>105</v>
      </c>
      <c r="U24" s="4" t="s">
        <v>499</v>
      </c>
      <c r="V24" s="4" t="s">
        <v>109</v>
      </c>
      <c r="W24" s="4" t="s">
        <v>490</v>
      </c>
      <c r="X24" s="4" t="s">
        <v>500</v>
      </c>
      <c r="Y24" s="4" t="s">
        <v>492</v>
      </c>
      <c r="AA24" s="4" t="s">
        <v>480</v>
      </c>
      <c r="AB24" s="39" t="s">
        <v>109</v>
      </c>
      <c r="AD24" s="3">
        <f t="shared" si="1"/>
        <v>0</v>
      </c>
      <c r="AE24" s="3">
        <f t="shared" si="2"/>
        <v>0</v>
      </c>
      <c r="AF24" s="3">
        <f t="shared" si="3"/>
        <v>1</v>
      </c>
      <c r="AG24" s="3">
        <f t="shared" si="4"/>
        <v>0</v>
      </c>
      <c r="AH24" s="3">
        <f t="shared" si="5"/>
        <v>0</v>
      </c>
      <c r="AI24" s="3">
        <f t="shared" si="6"/>
        <v>0</v>
      </c>
      <c r="AJ24" s="3">
        <f t="shared" si="7"/>
        <v>1</v>
      </c>
      <c r="AK24" s="3">
        <f t="shared" si="8"/>
        <v>0</v>
      </c>
      <c r="AL24" s="3">
        <f t="shared" si="9"/>
        <v>0</v>
      </c>
      <c r="AM24" s="3">
        <f t="shared" si="10"/>
        <v>0</v>
      </c>
      <c r="AN24" s="3">
        <f t="shared" si="11"/>
        <v>0</v>
      </c>
      <c r="AO24" s="3">
        <f t="shared" si="12"/>
        <v>0</v>
      </c>
      <c r="AP24" s="3">
        <f t="shared" si="13"/>
        <v>1</v>
      </c>
      <c r="AQ24" s="3">
        <f t="shared" si="14"/>
        <v>0</v>
      </c>
      <c r="AR24" s="3">
        <f t="shared" si="15"/>
        <v>0</v>
      </c>
      <c r="AS24" s="3">
        <f t="shared" si="16"/>
        <v>0</v>
      </c>
      <c r="AT24" s="3">
        <f t="shared" si="17"/>
        <v>1</v>
      </c>
      <c r="AU24" s="3">
        <f t="shared" si="18"/>
        <v>1</v>
      </c>
      <c r="AV24" s="3">
        <f t="shared" si="19"/>
        <v>0</v>
      </c>
      <c r="AW24" s="3">
        <f t="shared" si="20"/>
        <v>0</v>
      </c>
      <c r="AX24" s="3">
        <f t="shared" si="21"/>
        <v>1</v>
      </c>
      <c r="AY24" s="3">
        <f t="shared" si="22"/>
        <v>1</v>
      </c>
      <c r="BA24" s="3">
        <f t="shared" si="23"/>
        <v>1</v>
      </c>
      <c r="BB24" s="3" t="e">
        <f t="shared" si="23"/>
        <v>#N/A</v>
      </c>
    </row>
    <row r="25" spans="1:54" x14ac:dyDescent="0.25">
      <c r="A25" s="8" t="s">
        <v>83</v>
      </c>
      <c r="B25" s="4">
        <f t="shared" si="24"/>
        <v>13</v>
      </c>
      <c r="C25" s="5">
        <f t="shared" si="0"/>
        <v>1</v>
      </c>
      <c r="D25" s="28" t="s">
        <v>465</v>
      </c>
      <c r="E25" s="4" t="s">
        <v>479</v>
      </c>
      <c r="F25" s="4" t="s">
        <v>480</v>
      </c>
      <c r="G25" s="4" t="s">
        <v>481</v>
      </c>
      <c r="H25" s="4" t="s">
        <v>482</v>
      </c>
      <c r="I25" s="4" t="s">
        <v>117</v>
      </c>
      <c r="J25" s="4" t="s">
        <v>127</v>
      </c>
      <c r="K25" s="4" t="s">
        <v>484</v>
      </c>
      <c r="L25" s="4" t="s">
        <v>178</v>
      </c>
      <c r="M25" s="4" t="s">
        <v>485</v>
      </c>
      <c r="N25" s="4" t="s">
        <v>496</v>
      </c>
      <c r="O25" s="4" t="s">
        <v>206</v>
      </c>
      <c r="P25" s="4" t="s">
        <v>486</v>
      </c>
      <c r="Q25" s="4" t="s">
        <v>497</v>
      </c>
      <c r="R25" s="4" t="s">
        <v>498</v>
      </c>
      <c r="S25" s="4" t="s">
        <v>487</v>
      </c>
      <c r="T25" s="4" t="s">
        <v>488</v>
      </c>
      <c r="U25" s="4" t="s">
        <v>499</v>
      </c>
      <c r="V25" s="4" t="s">
        <v>489</v>
      </c>
      <c r="W25" s="4" t="s">
        <v>490</v>
      </c>
      <c r="X25" s="4" t="s">
        <v>500</v>
      </c>
      <c r="Y25" s="4" t="s">
        <v>492</v>
      </c>
      <c r="AA25" s="4" t="s">
        <v>499</v>
      </c>
      <c r="AB25" s="39" t="s">
        <v>488</v>
      </c>
      <c r="AD25" s="3">
        <f t="shared" si="1"/>
        <v>0</v>
      </c>
      <c r="AE25" s="3">
        <f t="shared" si="2"/>
        <v>0</v>
      </c>
      <c r="AF25" s="3">
        <f t="shared" si="3"/>
        <v>1</v>
      </c>
      <c r="AG25" s="3">
        <f t="shared" si="4"/>
        <v>0</v>
      </c>
      <c r="AH25" s="3">
        <f t="shared" si="5"/>
        <v>0</v>
      </c>
      <c r="AI25" s="3">
        <f t="shared" si="6"/>
        <v>1</v>
      </c>
      <c r="AJ25" s="3">
        <f t="shared" si="7"/>
        <v>1</v>
      </c>
      <c r="AK25" s="3">
        <f t="shared" si="8"/>
        <v>1</v>
      </c>
      <c r="AL25" s="3">
        <f t="shared" si="9"/>
        <v>1</v>
      </c>
      <c r="AM25" s="3">
        <f t="shared" si="10"/>
        <v>0</v>
      </c>
      <c r="AN25" s="3">
        <f t="shared" si="11"/>
        <v>1</v>
      </c>
      <c r="AO25" s="3">
        <f t="shared" si="12"/>
        <v>0</v>
      </c>
      <c r="AP25" s="3">
        <f t="shared" si="13"/>
        <v>1</v>
      </c>
      <c r="AQ25" s="3">
        <f t="shared" si="14"/>
        <v>1</v>
      </c>
      <c r="AR25" s="3">
        <f t="shared" si="15"/>
        <v>1</v>
      </c>
      <c r="AS25" s="3">
        <f t="shared" si="16"/>
        <v>0</v>
      </c>
      <c r="AT25" s="3">
        <f t="shared" si="17"/>
        <v>0</v>
      </c>
      <c r="AU25" s="3">
        <f t="shared" si="18"/>
        <v>1</v>
      </c>
      <c r="AV25" s="3">
        <f t="shared" si="19"/>
        <v>1</v>
      </c>
      <c r="AW25" s="3">
        <f t="shared" si="20"/>
        <v>0</v>
      </c>
      <c r="AX25" s="3">
        <f t="shared" si="21"/>
        <v>1</v>
      </c>
      <c r="AY25" s="3">
        <f t="shared" si="22"/>
        <v>1</v>
      </c>
      <c r="BA25" s="3">
        <f t="shared" si="23"/>
        <v>1</v>
      </c>
      <c r="BB25" s="3" t="e">
        <f t="shared" si="23"/>
        <v>#N/A</v>
      </c>
    </row>
    <row r="26" spans="1:54" x14ac:dyDescent="0.25">
      <c r="A26" s="8" t="s">
        <v>84</v>
      </c>
      <c r="B26" s="4">
        <f t="shared" si="24"/>
        <v>11</v>
      </c>
      <c r="C26" s="5">
        <f t="shared" si="0"/>
        <v>2</v>
      </c>
      <c r="D26" s="28" t="s">
        <v>465</v>
      </c>
      <c r="E26" s="4" t="s">
        <v>479</v>
      </c>
      <c r="F26" s="4" t="s">
        <v>480</v>
      </c>
      <c r="G26" s="4" t="s">
        <v>481</v>
      </c>
      <c r="H26" s="4" t="s">
        <v>482</v>
      </c>
      <c r="I26" s="4" t="s">
        <v>493</v>
      </c>
      <c r="J26" s="4" t="s">
        <v>483</v>
      </c>
      <c r="K26" s="4" t="s">
        <v>484</v>
      </c>
      <c r="L26" s="4" t="s">
        <v>495</v>
      </c>
      <c r="M26" s="4" t="s">
        <v>485</v>
      </c>
      <c r="N26" s="4" t="s">
        <v>216</v>
      </c>
      <c r="O26" s="4" t="s">
        <v>206</v>
      </c>
      <c r="P26" s="4" t="s">
        <v>486</v>
      </c>
      <c r="Q26" s="4" t="s">
        <v>497</v>
      </c>
      <c r="R26" s="4" t="s">
        <v>498</v>
      </c>
      <c r="S26" s="4" t="s">
        <v>275</v>
      </c>
      <c r="T26" s="4" t="s">
        <v>488</v>
      </c>
      <c r="U26" s="4" t="s">
        <v>499</v>
      </c>
      <c r="V26" s="4" t="s">
        <v>489</v>
      </c>
      <c r="W26" s="4" t="s">
        <v>194</v>
      </c>
      <c r="X26" s="4" t="s">
        <v>500</v>
      </c>
      <c r="Y26" s="4" t="s">
        <v>492</v>
      </c>
      <c r="AA26" s="4" t="s">
        <v>486</v>
      </c>
      <c r="AB26" s="4" t="s">
        <v>499</v>
      </c>
      <c r="AD26" s="3">
        <f t="shared" si="1"/>
        <v>0</v>
      </c>
      <c r="AE26" s="3">
        <f t="shared" si="2"/>
        <v>0</v>
      </c>
      <c r="AF26" s="3">
        <f t="shared" si="3"/>
        <v>1</v>
      </c>
      <c r="AG26" s="3">
        <f t="shared" si="4"/>
        <v>0</v>
      </c>
      <c r="AH26" s="3">
        <f t="shared" si="5"/>
        <v>0</v>
      </c>
      <c r="AI26" s="3">
        <f t="shared" si="6"/>
        <v>0</v>
      </c>
      <c r="AJ26" s="3">
        <f t="shared" si="7"/>
        <v>0</v>
      </c>
      <c r="AK26" s="3">
        <f t="shared" si="8"/>
        <v>1</v>
      </c>
      <c r="AL26" s="3">
        <f t="shared" si="9"/>
        <v>0</v>
      </c>
      <c r="AM26" s="3">
        <f t="shared" si="10"/>
        <v>0</v>
      </c>
      <c r="AN26" s="3">
        <f t="shared" si="11"/>
        <v>0</v>
      </c>
      <c r="AO26" s="3">
        <f t="shared" si="12"/>
        <v>0</v>
      </c>
      <c r="AP26" s="3">
        <f t="shared" si="13"/>
        <v>1</v>
      </c>
      <c r="AQ26" s="3">
        <f t="shared" si="14"/>
        <v>1</v>
      </c>
      <c r="AR26" s="3">
        <f t="shared" si="15"/>
        <v>1</v>
      </c>
      <c r="AS26" s="3">
        <f t="shared" si="16"/>
        <v>1</v>
      </c>
      <c r="AT26" s="3">
        <f t="shared" si="17"/>
        <v>0</v>
      </c>
      <c r="AU26" s="3">
        <f t="shared" si="18"/>
        <v>1</v>
      </c>
      <c r="AV26" s="3">
        <f t="shared" si="19"/>
        <v>1</v>
      </c>
      <c r="AW26" s="3">
        <f t="shared" si="20"/>
        <v>1</v>
      </c>
      <c r="AX26" s="3">
        <f t="shared" si="21"/>
        <v>1</v>
      </c>
      <c r="AY26" s="3">
        <f t="shared" si="22"/>
        <v>1</v>
      </c>
      <c r="BA26" s="3">
        <f t="shared" si="23"/>
        <v>1</v>
      </c>
      <c r="BB26" s="3">
        <f t="shared" si="23"/>
        <v>1</v>
      </c>
    </row>
    <row r="27" spans="1:54" x14ac:dyDescent="0.25">
      <c r="A27" s="8" t="s">
        <v>86</v>
      </c>
      <c r="B27" s="4">
        <f t="shared" si="24"/>
        <v>9</v>
      </c>
      <c r="C27" s="5">
        <f t="shared" si="0"/>
        <v>0</v>
      </c>
      <c r="D27" s="28" t="s">
        <v>465</v>
      </c>
      <c r="E27" s="4" t="s">
        <v>479</v>
      </c>
      <c r="F27" s="4" t="s">
        <v>387</v>
      </c>
      <c r="G27" s="4" t="s">
        <v>481</v>
      </c>
      <c r="H27" s="4" t="s">
        <v>482</v>
      </c>
      <c r="I27" s="4" t="s">
        <v>493</v>
      </c>
      <c r="J27" s="4" t="s">
        <v>127</v>
      </c>
      <c r="K27" s="4" t="s">
        <v>484</v>
      </c>
      <c r="L27" s="4" t="s">
        <v>495</v>
      </c>
      <c r="M27" s="4" t="s">
        <v>485</v>
      </c>
      <c r="N27" s="4" t="s">
        <v>216</v>
      </c>
      <c r="O27" s="4" t="s">
        <v>206</v>
      </c>
      <c r="P27" s="4" t="s">
        <v>236</v>
      </c>
      <c r="Q27" s="4" t="s">
        <v>497</v>
      </c>
      <c r="R27" s="4" t="s">
        <v>498</v>
      </c>
      <c r="S27" s="4" t="s">
        <v>487</v>
      </c>
      <c r="T27" s="4" t="s">
        <v>105</v>
      </c>
      <c r="U27" s="4" t="s">
        <v>499</v>
      </c>
      <c r="V27" s="4" t="s">
        <v>489</v>
      </c>
      <c r="W27" s="4" t="s">
        <v>490</v>
      </c>
      <c r="X27" s="4" t="s">
        <v>500</v>
      </c>
      <c r="Y27" s="4" t="s">
        <v>492</v>
      </c>
      <c r="AA27" s="39" t="s">
        <v>465</v>
      </c>
      <c r="AB27" s="39" t="s">
        <v>387</v>
      </c>
      <c r="AD27" s="3">
        <f t="shared" si="1"/>
        <v>0</v>
      </c>
      <c r="AE27" s="3">
        <f t="shared" si="2"/>
        <v>0</v>
      </c>
      <c r="AF27" s="3">
        <f t="shared" si="3"/>
        <v>0</v>
      </c>
      <c r="AG27" s="3">
        <f t="shared" si="4"/>
        <v>0</v>
      </c>
      <c r="AH27" s="3">
        <f t="shared" si="5"/>
        <v>0</v>
      </c>
      <c r="AI27" s="3">
        <f t="shared" si="6"/>
        <v>0</v>
      </c>
      <c r="AJ27" s="3">
        <f t="shared" si="7"/>
        <v>1</v>
      </c>
      <c r="AK27" s="3">
        <f t="shared" si="8"/>
        <v>1</v>
      </c>
      <c r="AL27" s="3">
        <f t="shared" si="9"/>
        <v>0</v>
      </c>
      <c r="AM27" s="3">
        <f t="shared" si="10"/>
        <v>0</v>
      </c>
      <c r="AN27" s="3">
        <f t="shared" si="11"/>
        <v>0</v>
      </c>
      <c r="AO27" s="3">
        <f t="shared" si="12"/>
        <v>0</v>
      </c>
      <c r="AP27" s="3">
        <f t="shared" si="13"/>
        <v>0</v>
      </c>
      <c r="AQ27" s="3">
        <f t="shared" si="14"/>
        <v>1</v>
      </c>
      <c r="AR27" s="3">
        <f t="shared" si="15"/>
        <v>1</v>
      </c>
      <c r="AS27" s="3">
        <f t="shared" si="16"/>
        <v>0</v>
      </c>
      <c r="AT27" s="3">
        <f t="shared" si="17"/>
        <v>1</v>
      </c>
      <c r="AU27" s="3">
        <f t="shared" si="18"/>
        <v>1</v>
      </c>
      <c r="AV27" s="3">
        <f t="shared" si="19"/>
        <v>1</v>
      </c>
      <c r="AW27" s="3">
        <f t="shared" si="20"/>
        <v>0</v>
      </c>
      <c r="AX27" s="3">
        <f t="shared" si="21"/>
        <v>1</v>
      </c>
      <c r="AY27" s="3">
        <f t="shared" si="22"/>
        <v>1</v>
      </c>
      <c r="BA27" s="3" t="e">
        <f t="shared" si="23"/>
        <v>#N/A</v>
      </c>
      <c r="BB27" s="3" t="e">
        <f t="shared" si="23"/>
        <v>#N/A</v>
      </c>
    </row>
    <row r="28" spans="1:54" x14ac:dyDescent="0.25">
      <c r="A28" s="8" t="s">
        <v>87</v>
      </c>
      <c r="B28" s="4">
        <f t="shared" si="24"/>
        <v>10</v>
      </c>
      <c r="C28" s="5">
        <f t="shared" si="0"/>
        <v>0</v>
      </c>
      <c r="D28" s="28" t="s">
        <v>465</v>
      </c>
      <c r="E28" s="4" t="s">
        <v>479</v>
      </c>
      <c r="F28" s="4" t="s">
        <v>387</v>
      </c>
      <c r="G28" s="4" t="s">
        <v>481</v>
      </c>
      <c r="H28" s="4" t="s">
        <v>482</v>
      </c>
      <c r="I28" s="4" t="s">
        <v>117</v>
      </c>
      <c r="J28" s="4" t="s">
        <v>127</v>
      </c>
      <c r="K28" s="4" t="s">
        <v>494</v>
      </c>
      <c r="L28" s="4" t="s">
        <v>495</v>
      </c>
      <c r="M28" s="4" t="s">
        <v>121</v>
      </c>
      <c r="N28" s="4" t="s">
        <v>496</v>
      </c>
      <c r="O28" s="4" t="s">
        <v>206</v>
      </c>
      <c r="P28" s="4" t="s">
        <v>486</v>
      </c>
      <c r="Q28" s="4" t="s">
        <v>412</v>
      </c>
      <c r="R28" s="4" t="s">
        <v>195</v>
      </c>
      <c r="S28" s="4" t="s">
        <v>487</v>
      </c>
      <c r="T28" s="4" t="s">
        <v>105</v>
      </c>
      <c r="U28" s="4" t="s">
        <v>499</v>
      </c>
      <c r="V28" s="4" t="s">
        <v>489</v>
      </c>
      <c r="W28" s="4" t="s">
        <v>490</v>
      </c>
      <c r="X28" s="4" t="s">
        <v>500</v>
      </c>
      <c r="Y28" s="4" t="s">
        <v>492</v>
      </c>
      <c r="AA28" s="39" t="s">
        <v>465</v>
      </c>
      <c r="AB28" s="39" t="s">
        <v>206</v>
      </c>
      <c r="AD28" s="3">
        <f t="shared" si="1"/>
        <v>0</v>
      </c>
      <c r="AE28" s="3">
        <f t="shared" si="2"/>
        <v>0</v>
      </c>
      <c r="AF28" s="3">
        <f t="shared" si="3"/>
        <v>0</v>
      </c>
      <c r="AG28" s="3">
        <f t="shared" si="4"/>
        <v>0</v>
      </c>
      <c r="AH28" s="3">
        <f t="shared" si="5"/>
        <v>0</v>
      </c>
      <c r="AI28" s="3">
        <f t="shared" si="6"/>
        <v>1</v>
      </c>
      <c r="AJ28" s="3">
        <f t="shared" si="7"/>
        <v>1</v>
      </c>
      <c r="AK28" s="3">
        <f t="shared" si="8"/>
        <v>0</v>
      </c>
      <c r="AL28" s="3">
        <f t="shared" si="9"/>
        <v>0</v>
      </c>
      <c r="AM28" s="3">
        <f t="shared" si="10"/>
        <v>1</v>
      </c>
      <c r="AN28" s="3">
        <f t="shared" si="11"/>
        <v>1</v>
      </c>
      <c r="AO28" s="3">
        <f t="shared" si="12"/>
        <v>0</v>
      </c>
      <c r="AP28" s="3">
        <f t="shared" si="13"/>
        <v>1</v>
      </c>
      <c r="AQ28" s="3">
        <f t="shared" si="14"/>
        <v>0</v>
      </c>
      <c r="AR28" s="3">
        <f t="shared" si="15"/>
        <v>0</v>
      </c>
      <c r="AS28" s="3">
        <f t="shared" si="16"/>
        <v>0</v>
      </c>
      <c r="AT28" s="3">
        <f t="shared" si="17"/>
        <v>1</v>
      </c>
      <c r="AU28" s="3">
        <f t="shared" si="18"/>
        <v>1</v>
      </c>
      <c r="AV28" s="3">
        <f t="shared" si="19"/>
        <v>1</v>
      </c>
      <c r="AW28" s="3">
        <f t="shared" si="20"/>
        <v>0</v>
      </c>
      <c r="AX28" s="3">
        <f t="shared" si="21"/>
        <v>1</v>
      </c>
      <c r="AY28" s="3">
        <f t="shared" si="22"/>
        <v>1</v>
      </c>
      <c r="BA28" s="3" t="e">
        <f t="shared" si="23"/>
        <v>#N/A</v>
      </c>
      <c r="BB28" s="3" t="e">
        <f t="shared" si="23"/>
        <v>#N/A</v>
      </c>
    </row>
    <row r="29" spans="1:54" x14ac:dyDescent="0.25">
      <c r="A29" s="8" t="s">
        <v>88</v>
      </c>
      <c r="B29" s="4">
        <f t="shared" si="24"/>
        <v>3</v>
      </c>
      <c r="C29" s="5">
        <f t="shared" si="0"/>
        <v>2</v>
      </c>
      <c r="D29" s="28" t="s">
        <v>465</v>
      </c>
      <c r="E29" s="4" t="s">
        <v>479</v>
      </c>
      <c r="F29" s="4" t="s">
        <v>387</v>
      </c>
      <c r="G29" s="4" t="s">
        <v>481</v>
      </c>
      <c r="H29" s="4" t="s">
        <v>482</v>
      </c>
      <c r="I29" s="4" t="s">
        <v>493</v>
      </c>
      <c r="J29" s="4" t="s">
        <v>483</v>
      </c>
      <c r="K29" s="4" t="s">
        <v>484</v>
      </c>
      <c r="L29" s="4" t="s">
        <v>495</v>
      </c>
      <c r="M29" s="4" t="s">
        <v>485</v>
      </c>
      <c r="N29" s="4" t="s">
        <v>496</v>
      </c>
      <c r="O29" s="4" t="s">
        <v>206</v>
      </c>
      <c r="P29" s="4" t="s">
        <v>236</v>
      </c>
      <c r="Q29" s="4" t="s">
        <v>412</v>
      </c>
      <c r="R29" s="4" t="s">
        <v>195</v>
      </c>
      <c r="S29" s="4" t="s">
        <v>487</v>
      </c>
      <c r="T29" s="4" t="s">
        <v>488</v>
      </c>
      <c r="U29" s="4" t="s">
        <v>152</v>
      </c>
      <c r="V29" s="4" t="s">
        <v>489</v>
      </c>
      <c r="W29" s="4" t="s">
        <v>490</v>
      </c>
      <c r="X29" s="4" t="s">
        <v>491</v>
      </c>
      <c r="Y29" s="4" t="s">
        <v>156</v>
      </c>
      <c r="AA29" s="4" t="s">
        <v>492</v>
      </c>
      <c r="AB29" s="4" t="s">
        <v>486</v>
      </c>
      <c r="AD29" s="3">
        <f t="shared" si="1"/>
        <v>0</v>
      </c>
      <c r="AE29" s="3">
        <f t="shared" si="2"/>
        <v>0</v>
      </c>
      <c r="AF29" s="3">
        <f t="shared" si="3"/>
        <v>0</v>
      </c>
      <c r="AG29" s="3">
        <f t="shared" si="4"/>
        <v>0</v>
      </c>
      <c r="AH29" s="3">
        <f t="shared" si="5"/>
        <v>0</v>
      </c>
      <c r="AI29" s="3">
        <f t="shared" si="6"/>
        <v>0</v>
      </c>
      <c r="AJ29" s="3">
        <f t="shared" si="7"/>
        <v>0</v>
      </c>
      <c r="AK29" s="3">
        <f t="shared" si="8"/>
        <v>1</v>
      </c>
      <c r="AL29" s="3">
        <f t="shared" si="9"/>
        <v>0</v>
      </c>
      <c r="AM29" s="3">
        <f t="shared" si="10"/>
        <v>0</v>
      </c>
      <c r="AN29" s="3">
        <f t="shared" si="11"/>
        <v>1</v>
      </c>
      <c r="AO29" s="3">
        <f t="shared" si="12"/>
        <v>0</v>
      </c>
      <c r="AP29" s="3">
        <f t="shared" si="13"/>
        <v>0</v>
      </c>
      <c r="AQ29" s="3">
        <f t="shared" si="14"/>
        <v>0</v>
      </c>
      <c r="AR29" s="3">
        <f t="shared" si="15"/>
        <v>0</v>
      </c>
      <c r="AS29" s="3">
        <f t="shared" si="16"/>
        <v>0</v>
      </c>
      <c r="AT29" s="3">
        <f t="shared" si="17"/>
        <v>0</v>
      </c>
      <c r="AU29" s="3">
        <f t="shared" si="18"/>
        <v>0</v>
      </c>
      <c r="AV29" s="3">
        <f t="shared" si="19"/>
        <v>1</v>
      </c>
      <c r="AW29" s="3">
        <f t="shared" si="20"/>
        <v>0</v>
      </c>
      <c r="AX29" s="3">
        <f t="shared" si="21"/>
        <v>0</v>
      </c>
      <c r="AY29" s="3">
        <f t="shared" si="22"/>
        <v>0</v>
      </c>
      <c r="BA29" s="3">
        <f t="shared" si="23"/>
        <v>1</v>
      </c>
      <c r="BB29" s="3">
        <f t="shared" si="23"/>
        <v>1</v>
      </c>
    </row>
    <row r="30" spans="1:54" x14ac:dyDescent="0.25">
      <c r="A30" s="8" t="s">
        <v>89</v>
      </c>
      <c r="B30" s="4">
        <f t="shared" si="24"/>
        <v>11</v>
      </c>
      <c r="C30" s="5">
        <f t="shared" si="0"/>
        <v>1</v>
      </c>
      <c r="D30" s="28" t="s">
        <v>465</v>
      </c>
      <c r="E30" s="4" t="s">
        <v>479</v>
      </c>
      <c r="F30" s="4" t="s">
        <v>480</v>
      </c>
      <c r="G30" s="4" t="s">
        <v>481</v>
      </c>
      <c r="H30" s="4" t="s">
        <v>482</v>
      </c>
      <c r="I30" s="4" t="s">
        <v>493</v>
      </c>
      <c r="J30" s="4" t="s">
        <v>483</v>
      </c>
      <c r="K30" s="4" t="s">
        <v>484</v>
      </c>
      <c r="L30" s="4" t="s">
        <v>495</v>
      </c>
      <c r="M30" s="4" t="s">
        <v>485</v>
      </c>
      <c r="N30" s="4" t="s">
        <v>496</v>
      </c>
      <c r="O30" s="4" t="s">
        <v>206</v>
      </c>
      <c r="P30" s="4" t="s">
        <v>486</v>
      </c>
      <c r="Q30" s="4" t="s">
        <v>497</v>
      </c>
      <c r="R30" s="4" t="s">
        <v>498</v>
      </c>
      <c r="S30" s="4" t="s">
        <v>275</v>
      </c>
      <c r="T30" s="4" t="s">
        <v>488</v>
      </c>
      <c r="U30" s="4" t="s">
        <v>499</v>
      </c>
      <c r="V30" s="4" t="s">
        <v>489</v>
      </c>
      <c r="W30" s="4" t="s">
        <v>490</v>
      </c>
      <c r="X30" s="4" t="s">
        <v>500</v>
      </c>
      <c r="Y30" s="4" t="s">
        <v>492</v>
      </c>
      <c r="AA30" s="4" t="s">
        <v>484</v>
      </c>
      <c r="AB30" s="39" t="s">
        <v>483</v>
      </c>
      <c r="AD30" s="3">
        <f t="shared" si="1"/>
        <v>0</v>
      </c>
      <c r="AE30" s="3">
        <f t="shared" si="2"/>
        <v>0</v>
      </c>
      <c r="AF30" s="3">
        <f t="shared" si="3"/>
        <v>1</v>
      </c>
      <c r="AG30" s="3">
        <f t="shared" si="4"/>
        <v>0</v>
      </c>
      <c r="AH30" s="3">
        <f t="shared" si="5"/>
        <v>0</v>
      </c>
      <c r="AI30" s="3">
        <f t="shared" si="6"/>
        <v>0</v>
      </c>
      <c r="AJ30" s="3">
        <f t="shared" si="7"/>
        <v>0</v>
      </c>
      <c r="AK30" s="3">
        <f t="shared" si="8"/>
        <v>1</v>
      </c>
      <c r="AL30" s="3">
        <f t="shared" si="9"/>
        <v>0</v>
      </c>
      <c r="AM30" s="3">
        <f t="shared" si="10"/>
        <v>0</v>
      </c>
      <c r="AN30" s="3">
        <f t="shared" si="11"/>
        <v>1</v>
      </c>
      <c r="AO30" s="3">
        <f t="shared" si="12"/>
        <v>0</v>
      </c>
      <c r="AP30" s="3">
        <f t="shared" si="13"/>
        <v>1</v>
      </c>
      <c r="AQ30" s="3">
        <f t="shared" si="14"/>
        <v>1</v>
      </c>
      <c r="AR30" s="3">
        <f t="shared" si="15"/>
        <v>1</v>
      </c>
      <c r="AS30" s="3">
        <f t="shared" si="16"/>
        <v>1</v>
      </c>
      <c r="AT30" s="3">
        <f t="shared" si="17"/>
        <v>0</v>
      </c>
      <c r="AU30" s="3">
        <f t="shared" si="18"/>
        <v>1</v>
      </c>
      <c r="AV30" s="3">
        <f t="shared" si="19"/>
        <v>1</v>
      </c>
      <c r="AW30" s="3">
        <f t="shared" si="20"/>
        <v>0</v>
      </c>
      <c r="AX30" s="3">
        <f t="shared" si="21"/>
        <v>1</v>
      </c>
      <c r="AY30" s="3">
        <f t="shared" si="22"/>
        <v>1</v>
      </c>
      <c r="BA30" s="3">
        <f t="shared" si="23"/>
        <v>1</v>
      </c>
      <c r="BB30" s="3" t="e">
        <f t="shared" si="23"/>
        <v>#N/A</v>
      </c>
    </row>
    <row r="31" spans="1:54" x14ac:dyDescent="0.25">
      <c r="A31" s="8" t="s">
        <v>145</v>
      </c>
      <c r="B31" s="4">
        <f t="shared" si="24"/>
        <v>12</v>
      </c>
      <c r="C31" s="5">
        <f t="shared" si="0"/>
        <v>1</v>
      </c>
      <c r="D31" s="28" t="s">
        <v>465</v>
      </c>
      <c r="E31" s="4" t="s">
        <v>501</v>
      </c>
      <c r="F31" s="4" t="s">
        <v>480</v>
      </c>
      <c r="G31" s="4" t="s">
        <v>481</v>
      </c>
      <c r="H31" s="4" t="s">
        <v>482</v>
      </c>
      <c r="I31" s="4" t="s">
        <v>493</v>
      </c>
      <c r="J31" s="4" t="s">
        <v>483</v>
      </c>
      <c r="K31" s="4" t="s">
        <v>484</v>
      </c>
      <c r="L31" s="4" t="s">
        <v>495</v>
      </c>
      <c r="M31" s="4" t="s">
        <v>485</v>
      </c>
      <c r="N31" s="4" t="s">
        <v>496</v>
      </c>
      <c r="O31" s="4" t="s">
        <v>206</v>
      </c>
      <c r="P31" s="4" t="s">
        <v>486</v>
      </c>
      <c r="Q31" s="4" t="s">
        <v>497</v>
      </c>
      <c r="R31" s="4" t="s">
        <v>498</v>
      </c>
      <c r="S31" s="4" t="s">
        <v>487</v>
      </c>
      <c r="T31" s="4" t="s">
        <v>488</v>
      </c>
      <c r="U31" s="4" t="s">
        <v>499</v>
      </c>
      <c r="V31" s="4" t="s">
        <v>489</v>
      </c>
      <c r="W31" s="4" t="s">
        <v>194</v>
      </c>
      <c r="X31" s="4" t="s">
        <v>500</v>
      </c>
      <c r="Y31" s="4" t="s">
        <v>492</v>
      </c>
      <c r="AA31" s="4" t="s">
        <v>484</v>
      </c>
      <c r="AB31" s="39" t="s">
        <v>487</v>
      </c>
      <c r="AD31" s="3">
        <f t="shared" si="1"/>
        <v>0</v>
      </c>
      <c r="AE31" s="3">
        <f t="shared" si="2"/>
        <v>1</v>
      </c>
      <c r="AF31" s="3">
        <f t="shared" si="3"/>
        <v>1</v>
      </c>
      <c r="AG31" s="3">
        <f t="shared" si="4"/>
        <v>0</v>
      </c>
      <c r="AH31" s="3">
        <f t="shared" si="5"/>
        <v>0</v>
      </c>
      <c r="AI31" s="3">
        <f t="shared" si="6"/>
        <v>0</v>
      </c>
      <c r="AJ31" s="3">
        <f t="shared" si="7"/>
        <v>0</v>
      </c>
      <c r="AK31" s="3">
        <f t="shared" si="8"/>
        <v>1</v>
      </c>
      <c r="AL31" s="3">
        <f t="shared" si="9"/>
        <v>0</v>
      </c>
      <c r="AM31" s="3">
        <f t="shared" si="10"/>
        <v>0</v>
      </c>
      <c r="AN31" s="3">
        <f t="shared" si="11"/>
        <v>1</v>
      </c>
      <c r="AO31" s="3">
        <f t="shared" si="12"/>
        <v>0</v>
      </c>
      <c r="AP31" s="3">
        <f t="shared" si="13"/>
        <v>1</v>
      </c>
      <c r="AQ31" s="3">
        <f t="shared" si="14"/>
        <v>1</v>
      </c>
      <c r="AR31" s="3">
        <f t="shared" si="15"/>
        <v>1</v>
      </c>
      <c r="AS31" s="3">
        <f t="shared" si="16"/>
        <v>0</v>
      </c>
      <c r="AT31" s="3">
        <f t="shared" si="17"/>
        <v>0</v>
      </c>
      <c r="AU31" s="3">
        <f t="shared" si="18"/>
        <v>1</v>
      </c>
      <c r="AV31" s="3">
        <f t="shared" si="19"/>
        <v>1</v>
      </c>
      <c r="AW31" s="3">
        <f t="shared" si="20"/>
        <v>1</v>
      </c>
      <c r="AX31" s="3">
        <f t="shared" si="21"/>
        <v>1</v>
      </c>
      <c r="AY31" s="3">
        <f t="shared" si="22"/>
        <v>1</v>
      </c>
      <c r="BA31" s="3">
        <f t="shared" si="23"/>
        <v>1</v>
      </c>
      <c r="BB31" s="3" t="e">
        <f t="shared" si="23"/>
        <v>#N/A</v>
      </c>
    </row>
    <row r="32" spans="1:54" x14ac:dyDescent="0.25">
      <c r="A32" s="8" t="s">
        <v>90</v>
      </c>
      <c r="B32" s="4">
        <f t="shared" si="24"/>
        <v>10</v>
      </c>
      <c r="C32" s="5">
        <f t="shared" si="0"/>
        <v>2</v>
      </c>
      <c r="D32" s="28" t="s">
        <v>465</v>
      </c>
      <c r="E32" s="4" t="s">
        <v>479</v>
      </c>
      <c r="F32" s="4" t="s">
        <v>387</v>
      </c>
      <c r="G32" s="4" t="s">
        <v>481</v>
      </c>
      <c r="H32" s="4" t="s">
        <v>482</v>
      </c>
      <c r="I32" s="4" t="s">
        <v>493</v>
      </c>
      <c r="J32" s="4" t="s">
        <v>127</v>
      </c>
      <c r="K32" s="4" t="s">
        <v>494</v>
      </c>
      <c r="L32" s="4" t="s">
        <v>178</v>
      </c>
      <c r="M32" s="4" t="s">
        <v>485</v>
      </c>
      <c r="N32" s="4" t="s">
        <v>216</v>
      </c>
      <c r="O32" s="4" t="s">
        <v>206</v>
      </c>
      <c r="P32" s="4" t="s">
        <v>486</v>
      </c>
      <c r="Q32" s="4" t="s">
        <v>497</v>
      </c>
      <c r="R32" s="4" t="s">
        <v>498</v>
      </c>
      <c r="S32" s="4" t="s">
        <v>487</v>
      </c>
      <c r="T32" s="4" t="s">
        <v>488</v>
      </c>
      <c r="U32" s="4" t="s">
        <v>499</v>
      </c>
      <c r="V32" s="4" t="s">
        <v>489</v>
      </c>
      <c r="W32" s="4" t="s">
        <v>194</v>
      </c>
      <c r="X32" s="4" t="s">
        <v>500</v>
      </c>
      <c r="Y32" s="4" t="s">
        <v>492</v>
      </c>
      <c r="AA32" s="4" t="s">
        <v>492</v>
      </c>
      <c r="AB32" s="4" t="s">
        <v>499</v>
      </c>
      <c r="AD32" s="3">
        <f t="shared" si="1"/>
        <v>0</v>
      </c>
      <c r="AE32" s="3">
        <f t="shared" si="2"/>
        <v>0</v>
      </c>
      <c r="AF32" s="3">
        <f t="shared" si="3"/>
        <v>0</v>
      </c>
      <c r="AG32" s="3">
        <f t="shared" si="4"/>
        <v>0</v>
      </c>
      <c r="AH32" s="3">
        <f t="shared" si="5"/>
        <v>0</v>
      </c>
      <c r="AI32" s="3">
        <f t="shared" si="6"/>
        <v>0</v>
      </c>
      <c r="AJ32" s="3">
        <f t="shared" si="7"/>
        <v>1</v>
      </c>
      <c r="AK32" s="3">
        <f t="shared" si="8"/>
        <v>0</v>
      </c>
      <c r="AL32" s="3">
        <f t="shared" si="9"/>
        <v>1</v>
      </c>
      <c r="AM32" s="3">
        <f t="shared" si="10"/>
        <v>0</v>
      </c>
      <c r="AN32" s="3">
        <f t="shared" si="11"/>
        <v>0</v>
      </c>
      <c r="AO32" s="3">
        <f t="shared" si="12"/>
        <v>0</v>
      </c>
      <c r="AP32" s="3">
        <f t="shared" si="13"/>
        <v>1</v>
      </c>
      <c r="AQ32" s="3">
        <f t="shared" si="14"/>
        <v>1</v>
      </c>
      <c r="AR32" s="3">
        <f t="shared" si="15"/>
        <v>1</v>
      </c>
      <c r="AS32" s="3">
        <f t="shared" si="16"/>
        <v>0</v>
      </c>
      <c r="AT32" s="3">
        <f t="shared" si="17"/>
        <v>0</v>
      </c>
      <c r="AU32" s="3">
        <f t="shared" si="18"/>
        <v>1</v>
      </c>
      <c r="AV32" s="3">
        <f t="shared" si="19"/>
        <v>1</v>
      </c>
      <c r="AW32" s="3">
        <f t="shared" si="20"/>
        <v>1</v>
      </c>
      <c r="AX32" s="3">
        <f t="shared" si="21"/>
        <v>1</v>
      </c>
      <c r="AY32" s="3">
        <f t="shared" si="22"/>
        <v>1</v>
      </c>
      <c r="BA32" s="3">
        <f t="shared" si="23"/>
        <v>1</v>
      </c>
      <c r="BB32" s="3">
        <f t="shared" si="23"/>
        <v>1</v>
      </c>
    </row>
    <row r="33" spans="1:54" x14ac:dyDescent="0.25">
      <c r="A33" s="8" t="s">
        <v>91</v>
      </c>
      <c r="B33" s="4">
        <f t="shared" si="24"/>
        <v>10</v>
      </c>
      <c r="C33" s="5">
        <f t="shared" si="0"/>
        <v>1</v>
      </c>
      <c r="D33" s="28" t="s">
        <v>465</v>
      </c>
      <c r="E33" s="4" t="s">
        <v>479</v>
      </c>
      <c r="F33" s="4" t="s">
        <v>480</v>
      </c>
      <c r="G33" s="4" t="s">
        <v>481</v>
      </c>
      <c r="H33" s="4" t="s">
        <v>482</v>
      </c>
      <c r="I33" s="4" t="s">
        <v>493</v>
      </c>
      <c r="J33" s="4" t="s">
        <v>127</v>
      </c>
      <c r="K33" s="4" t="s">
        <v>494</v>
      </c>
      <c r="L33" s="4" t="s">
        <v>495</v>
      </c>
      <c r="M33" s="4" t="s">
        <v>485</v>
      </c>
      <c r="N33" s="4" t="s">
        <v>216</v>
      </c>
      <c r="O33" s="4" t="s">
        <v>206</v>
      </c>
      <c r="P33" s="4" t="s">
        <v>486</v>
      </c>
      <c r="Q33" s="4" t="s">
        <v>497</v>
      </c>
      <c r="R33" s="4" t="s">
        <v>498</v>
      </c>
      <c r="S33" s="4" t="s">
        <v>487</v>
      </c>
      <c r="T33" s="4" t="s">
        <v>105</v>
      </c>
      <c r="U33" s="4" t="s">
        <v>499</v>
      </c>
      <c r="V33" s="4" t="s">
        <v>489</v>
      </c>
      <c r="W33" s="4" t="s">
        <v>490</v>
      </c>
      <c r="X33" s="4" t="s">
        <v>500</v>
      </c>
      <c r="Y33" s="4" t="s">
        <v>492</v>
      </c>
      <c r="AA33" s="39" t="s">
        <v>465</v>
      </c>
      <c r="AB33" s="4" t="s">
        <v>500</v>
      </c>
      <c r="AD33" s="3">
        <f t="shared" si="1"/>
        <v>0</v>
      </c>
      <c r="AE33" s="3">
        <f t="shared" si="2"/>
        <v>0</v>
      </c>
      <c r="AF33" s="3">
        <f t="shared" si="3"/>
        <v>1</v>
      </c>
      <c r="AG33" s="3">
        <f t="shared" si="4"/>
        <v>0</v>
      </c>
      <c r="AH33" s="3">
        <f t="shared" si="5"/>
        <v>0</v>
      </c>
      <c r="AI33" s="3">
        <f t="shared" si="6"/>
        <v>0</v>
      </c>
      <c r="AJ33" s="3">
        <f t="shared" si="7"/>
        <v>1</v>
      </c>
      <c r="AK33" s="3">
        <f t="shared" si="8"/>
        <v>0</v>
      </c>
      <c r="AL33" s="3">
        <f t="shared" si="9"/>
        <v>0</v>
      </c>
      <c r="AM33" s="3">
        <f t="shared" si="10"/>
        <v>0</v>
      </c>
      <c r="AN33" s="3">
        <f t="shared" si="11"/>
        <v>0</v>
      </c>
      <c r="AO33" s="3">
        <f t="shared" si="12"/>
        <v>0</v>
      </c>
      <c r="AP33" s="3">
        <f t="shared" si="13"/>
        <v>1</v>
      </c>
      <c r="AQ33" s="3">
        <f t="shared" si="14"/>
        <v>1</v>
      </c>
      <c r="AR33" s="3">
        <f t="shared" si="15"/>
        <v>1</v>
      </c>
      <c r="AS33" s="3">
        <f t="shared" si="16"/>
        <v>0</v>
      </c>
      <c r="AT33" s="3">
        <f t="shared" si="17"/>
        <v>1</v>
      </c>
      <c r="AU33" s="3">
        <f t="shared" si="18"/>
        <v>1</v>
      </c>
      <c r="AV33" s="3">
        <f t="shared" si="19"/>
        <v>1</v>
      </c>
      <c r="AW33" s="3">
        <f t="shared" si="20"/>
        <v>0</v>
      </c>
      <c r="AX33" s="3">
        <f t="shared" si="21"/>
        <v>1</v>
      </c>
      <c r="AY33" s="3">
        <f t="shared" si="22"/>
        <v>1</v>
      </c>
      <c r="BA33" s="3" t="e">
        <f t="shared" si="23"/>
        <v>#N/A</v>
      </c>
      <c r="BB33" s="3">
        <f t="shared" si="23"/>
        <v>1</v>
      </c>
    </row>
    <row r="34" spans="1:54" x14ac:dyDescent="0.25">
      <c r="A34" s="8" t="s">
        <v>92</v>
      </c>
      <c r="B34" s="4">
        <f t="shared" si="24"/>
        <v>3</v>
      </c>
      <c r="C34" s="5">
        <f t="shared" si="0"/>
        <v>0</v>
      </c>
      <c r="D34" s="28" t="s">
        <v>465</v>
      </c>
      <c r="E34" s="4" t="s">
        <v>479</v>
      </c>
      <c r="F34" s="4" t="s">
        <v>387</v>
      </c>
      <c r="G34" s="4" t="s">
        <v>481</v>
      </c>
      <c r="H34" s="4" t="s">
        <v>482</v>
      </c>
      <c r="I34" s="4" t="s">
        <v>493</v>
      </c>
      <c r="J34" s="4" t="s">
        <v>127</v>
      </c>
      <c r="K34" s="4" t="s">
        <v>494</v>
      </c>
      <c r="L34" s="4" t="s">
        <v>178</v>
      </c>
      <c r="M34" s="4" t="s">
        <v>485</v>
      </c>
      <c r="N34" s="4" t="s">
        <v>216</v>
      </c>
      <c r="O34" s="4" t="s">
        <v>206</v>
      </c>
      <c r="P34" s="4" t="s">
        <v>236</v>
      </c>
      <c r="Q34" s="4" t="s">
        <v>412</v>
      </c>
      <c r="R34" s="4" t="s">
        <v>195</v>
      </c>
      <c r="S34" s="4" t="s">
        <v>487</v>
      </c>
      <c r="T34" s="4" t="s">
        <v>488</v>
      </c>
      <c r="U34" s="4" t="s">
        <v>152</v>
      </c>
      <c r="V34" s="4" t="s">
        <v>109</v>
      </c>
      <c r="W34" s="4" t="s">
        <v>194</v>
      </c>
      <c r="X34" s="4" t="s">
        <v>491</v>
      </c>
      <c r="Y34" s="4" t="s">
        <v>156</v>
      </c>
      <c r="AA34" s="39" t="s">
        <v>494</v>
      </c>
      <c r="AB34" s="39" t="s">
        <v>465</v>
      </c>
      <c r="AD34" s="3">
        <f t="shared" si="1"/>
        <v>0</v>
      </c>
      <c r="AE34" s="3">
        <f t="shared" si="2"/>
        <v>0</v>
      </c>
      <c r="AF34" s="3">
        <f t="shared" si="3"/>
        <v>0</v>
      </c>
      <c r="AG34" s="3">
        <f t="shared" si="4"/>
        <v>0</v>
      </c>
      <c r="AH34" s="3">
        <f t="shared" si="5"/>
        <v>0</v>
      </c>
      <c r="AI34" s="3">
        <f t="shared" si="6"/>
        <v>0</v>
      </c>
      <c r="AJ34" s="3">
        <f t="shared" si="7"/>
        <v>1</v>
      </c>
      <c r="AK34" s="3">
        <f t="shared" si="8"/>
        <v>0</v>
      </c>
      <c r="AL34" s="3">
        <f t="shared" si="9"/>
        <v>1</v>
      </c>
      <c r="AM34" s="3">
        <f t="shared" si="10"/>
        <v>0</v>
      </c>
      <c r="AN34" s="3">
        <f t="shared" si="11"/>
        <v>0</v>
      </c>
      <c r="AO34" s="3">
        <f t="shared" si="12"/>
        <v>0</v>
      </c>
      <c r="AP34" s="3">
        <f t="shared" si="13"/>
        <v>0</v>
      </c>
      <c r="AQ34" s="3">
        <f t="shared" si="14"/>
        <v>0</v>
      </c>
      <c r="AR34" s="3">
        <f t="shared" si="15"/>
        <v>0</v>
      </c>
      <c r="AS34" s="3">
        <f t="shared" si="16"/>
        <v>0</v>
      </c>
      <c r="AT34" s="3">
        <f t="shared" si="17"/>
        <v>0</v>
      </c>
      <c r="AU34" s="3">
        <f t="shared" si="18"/>
        <v>0</v>
      </c>
      <c r="AV34" s="3">
        <f t="shared" si="19"/>
        <v>0</v>
      </c>
      <c r="AW34" s="3">
        <f t="shared" si="20"/>
        <v>1</v>
      </c>
      <c r="AX34" s="3">
        <f t="shared" si="21"/>
        <v>0</v>
      </c>
      <c r="AY34" s="3">
        <f t="shared" si="22"/>
        <v>0</v>
      </c>
      <c r="BA34" s="3" t="e">
        <f t="shared" si="23"/>
        <v>#N/A</v>
      </c>
      <c r="BB34" s="3" t="e">
        <f t="shared" si="23"/>
        <v>#N/A</v>
      </c>
    </row>
    <row r="35" spans="1:54" x14ac:dyDescent="0.25">
      <c r="A35" s="35" t="s">
        <v>131</v>
      </c>
      <c r="B35" s="4">
        <f t="shared" si="24"/>
        <v>10</v>
      </c>
      <c r="C35" s="5">
        <f t="shared" si="0"/>
        <v>1</v>
      </c>
      <c r="D35" s="28" t="s">
        <v>465</v>
      </c>
      <c r="E35" s="4" t="s">
        <v>479</v>
      </c>
      <c r="F35" s="4" t="s">
        <v>480</v>
      </c>
      <c r="G35" s="4" t="s">
        <v>481</v>
      </c>
      <c r="H35" s="4" t="s">
        <v>482</v>
      </c>
      <c r="I35" s="4" t="s">
        <v>493</v>
      </c>
      <c r="J35" s="4" t="s">
        <v>483</v>
      </c>
      <c r="K35" s="4" t="s">
        <v>494</v>
      </c>
      <c r="L35" s="4" t="s">
        <v>495</v>
      </c>
      <c r="M35" s="4" t="s">
        <v>485</v>
      </c>
      <c r="N35" s="4" t="s">
        <v>496</v>
      </c>
      <c r="O35" s="4" t="s">
        <v>206</v>
      </c>
      <c r="P35" s="4" t="s">
        <v>486</v>
      </c>
      <c r="Q35" s="4" t="s">
        <v>497</v>
      </c>
      <c r="R35" s="4" t="s">
        <v>498</v>
      </c>
      <c r="S35" s="4" t="s">
        <v>487</v>
      </c>
      <c r="T35" s="4" t="s">
        <v>488</v>
      </c>
      <c r="U35" s="4" t="s">
        <v>499</v>
      </c>
      <c r="V35" s="4" t="s">
        <v>489</v>
      </c>
      <c r="W35" s="4" t="s">
        <v>194</v>
      </c>
      <c r="X35" s="4" t="s">
        <v>500</v>
      </c>
      <c r="Y35" s="4" t="s">
        <v>492</v>
      </c>
      <c r="AA35" s="39" t="s">
        <v>487</v>
      </c>
      <c r="AB35" s="4" t="s">
        <v>499</v>
      </c>
      <c r="AD35" s="3">
        <f t="shared" si="1"/>
        <v>0</v>
      </c>
      <c r="AE35" s="3">
        <f t="shared" si="2"/>
        <v>0</v>
      </c>
      <c r="AF35" s="3">
        <f t="shared" si="3"/>
        <v>1</v>
      </c>
      <c r="AG35" s="3">
        <f t="shared" si="4"/>
        <v>0</v>
      </c>
      <c r="AH35" s="3">
        <f t="shared" si="5"/>
        <v>0</v>
      </c>
      <c r="AI35" s="3">
        <f t="shared" si="6"/>
        <v>0</v>
      </c>
      <c r="AJ35" s="3">
        <f t="shared" si="7"/>
        <v>0</v>
      </c>
      <c r="AK35" s="3">
        <f t="shared" si="8"/>
        <v>0</v>
      </c>
      <c r="AL35" s="3">
        <f t="shared" si="9"/>
        <v>0</v>
      </c>
      <c r="AM35" s="3">
        <f t="shared" si="10"/>
        <v>0</v>
      </c>
      <c r="AN35" s="3">
        <f t="shared" si="11"/>
        <v>1</v>
      </c>
      <c r="AO35" s="3">
        <f t="shared" si="12"/>
        <v>0</v>
      </c>
      <c r="AP35" s="3">
        <f t="shared" si="13"/>
        <v>1</v>
      </c>
      <c r="AQ35" s="3">
        <f t="shared" si="14"/>
        <v>1</v>
      </c>
      <c r="AR35" s="3">
        <f t="shared" si="15"/>
        <v>1</v>
      </c>
      <c r="AS35" s="3">
        <f t="shared" si="16"/>
        <v>0</v>
      </c>
      <c r="AT35" s="3">
        <f t="shared" si="17"/>
        <v>0</v>
      </c>
      <c r="AU35" s="3">
        <f t="shared" si="18"/>
        <v>1</v>
      </c>
      <c r="AV35" s="3">
        <f t="shared" si="19"/>
        <v>1</v>
      </c>
      <c r="AW35" s="3">
        <f t="shared" si="20"/>
        <v>1</v>
      </c>
      <c r="AX35" s="3">
        <f t="shared" si="21"/>
        <v>1</v>
      </c>
      <c r="AY35" s="3">
        <f t="shared" si="22"/>
        <v>1</v>
      </c>
      <c r="BA35" s="3" t="e">
        <f t="shared" si="23"/>
        <v>#N/A</v>
      </c>
      <c r="BB35" s="3">
        <f t="shared" si="23"/>
        <v>1</v>
      </c>
    </row>
    <row r="36" spans="1:54" ht="15.75" thickBot="1" x14ac:dyDescent="0.3">
      <c r="A36" s="29" t="s">
        <v>60</v>
      </c>
      <c r="B36" s="6">
        <f t="shared" si="24"/>
        <v>10</v>
      </c>
      <c r="C36" s="7">
        <f t="shared" si="0"/>
        <v>2</v>
      </c>
      <c r="D36" s="28" t="s">
        <v>465</v>
      </c>
      <c r="E36" s="4" t="s">
        <v>479</v>
      </c>
      <c r="F36" s="4" t="s">
        <v>480</v>
      </c>
      <c r="G36" s="4" t="s">
        <v>481</v>
      </c>
      <c r="H36" s="4" t="s">
        <v>482</v>
      </c>
      <c r="I36" s="4" t="s">
        <v>493</v>
      </c>
      <c r="J36" s="4" t="s">
        <v>483</v>
      </c>
      <c r="K36" s="4" t="s">
        <v>484</v>
      </c>
      <c r="L36" s="4" t="s">
        <v>495</v>
      </c>
      <c r="M36" s="4" t="s">
        <v>485</v>
      </c>
      <c r="N36" s="4" t="s">
        <v>496</v>
      </c>
      <c r="O36" s="4" t="s">
        <v>206</v>
      </c>
      <c r="P36" s="4" t="s">
        <v>486</v>
      </c>
      <c r="Q36" s="4" t="s">
        <v>497</v>
      </c>
      <c r="R36" s="4" t="s">
        <v>498</v>
      </c>
      <c r="S36" s="4" t="s">
        <v>487</v>
      </c>
      <c r="T36" s="4" t="s">
        <v>488</v>
      </c>
      <c r="U36" s="4" t="s">
        <v>499</v>
      </c>
      <c r="V36" s="4" t="s">
        <v>489</v>
      </c>
      <c r="W36" s="4" t="s">
        <v>490</v>
      </c>
      <c r="X36" s="4" t="s">
        <v>500</v>
      </c>
      <c r="Y36" s="4" t="s">
        <v>492</v>
      </c>
      <c r="AA36" s="4" t="s">
        <v>486</v>
      </c>
      <c r="AB36" s="4" t="s">
        <v>499</v>
      </c>
      <c r="AD36" s="3">
        <f t="shared" si="1"/>
        <v>0</v>
      </c>
      <c r="AE36" s="3">
        <f t="shared" si="2"/>
        <v>0</v>
      </c>
      <c r="AF36" s="3">
        <f t="shared" si="3"/>
        <v>1</v>
      </c>
      <c r="AG36" s="3">
        <f t="shared" si="4"/>
        <v>0</v>
      </c>
      <c r="AH36" s="3">
        <f t="shared" si="5"/>
        <v>0</v>
      </c>
      <c r="AI36" s="3">
        <f t="shared" si="6"/>
        <v>0</v>
      </c>
      <c r="AJ36" s="3">
        <f t="shared" si="7"/>
        <v>0</v>
      </c>
      <c r="AK36" s="3">
        <f t="shared" si="8"/>
        <v>1</v>
      </c>
      <c r="AL36" s="3">
        <f t="shared" si="9"/>
        <v>0</v>
      </c>
      <c r="AM36" s="3">
        <f t="shared" si="10"/>
        <v>0</v>
      </c>
      <c r="AN36" s="3">
        <f t="shared" si="11"/>
        <v>1</v>
      </c>
      <c r="AO36" s="3">
        <f t="shared" si="12"/>
        <v>0</v>
      </c>
      <c r="AP36" s="3">
        <f t="shared" si="13"/>
        <v>1</v>
      </c>
      <c r="AQ36" s="3">
        <f t="shared" si="14"/>
        <v>1</v>
      </c>
      <c r="AR36" s="3">
        <f t="shared" si="15"/>
        <v>1</v>
      </c>
      <c r="AS36" s="3">
        <f t="shared" si="16"/>
        <v>0</v>
      </c>
      <c r="AT36" s="3">
        <f t="shared" si="17"/>
        <v>0</v>
      </c>
      <c r="AU36" s="3">
        <f t="shared" si="18"/>
        <v>1</v>
      </c>
      <c r="AV36" s="3">
        <f t="shared" si="19"/>
        <v>1</v>
      </c>
      <c r="AW36" s="3">
        <f t="shared" si="20"/>
        <v>0</v>
      </c>
      <c r="AX36" s="3">
        <f t="shared" si="21"/>
        <v>1</v>
      </c>
      <c r="AY36" s="3">
        <f t="shared" si="22"/>
        <v>1</v>
      </c>
      <c r="BA36" s="3">
        <f t="shared" si="23"/>
        <v>1</v>
      </c>
      <c r="BB36" s="3">
        <f t="shared" si="23"/>
        <v>1</v>
      </c>
    </row>
    <row r="37" spans="1:54" x14ac:dyDescent="0.25">
      <c r="A37" s="3" t="s">
        <v>144</v>
      </c>
    </row>
    <row r="38" spans="1:54" x14ac:dyDescent="0.25">
      <c r="D38" s="4" t="s">
        <v>358</v>
      </c>
      <c r="E38" s="4" t="s">
        <v>501</v>
      </c>
      <c r="F38" s="4" t="s">
        <v>480</v>
      </c>
      <c r="G38" s="4" t="s">
        <v>291</v>
      </c>
      <c r="H38" s="4" t="s">
        <v>361</v>
      </c>
      <c r="I38" s="4" t="s">
        <v>117</v>
      </c>
      <c r="J38" s="4" t="s">
        <v>127</v>
      </c>
      <c r="K38" s="4" t="s">
        <v>484</v>
      </c>
      <c r="L38" s="4" t="s">
        <v>178</v>
      </c>
      <c r="M38" s="4" t="s">
        <v>121</v>
      </c>
      <c r="N38" s="4" t="s">
        <v>496</v>
      </c>
      <c r="O38" s="4" t="s">
        <v>261</v>
      </c>
      <c r="P38" s="4" t="s">
        <v>486</v>
      </c>
      <c r="Q38" s="4" t="s">
        <v>497</v>
      </c>
      <c r="R38" s="4" t="s">
        <v>498</v>
      </c>
      <c r="S38" s="4" t="s">
        <v>275</v>
      </c>
      <c r="T38" s="4" t="s">
        <v>105</v>
      </c>
      <c r="U38" s="4" t="s">
        <v>499</v>
      </c>
      <c r="V38" s="4" t="s">
        <v>489</v>
      </c>
      <c r="W38" s="4" t="s">
        <v>194</v>
      </c>
      <c r="X38" s="4" t="s">
        <v>500</v>
      </c>
      <c r="Y38" s="4" t="s">
        <v>492</v>
      </c>
    </row>
    <row r="39" spans="1:54" x14ac:dyDescent="0.25">
      <c r="A39"/>
      <c r="D39" s="3">
        <v>1</v>
      </c>
      <c r="E39" s="3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</row>
  </sheetData>
  <conditionalFormatting sqref="D3:D36">
    <cfRule type="cellIs" dxfId="56" priority="1" operator="notEqual">
      <formula>$D$38</formula>
    </cfRule>
  </conditionalFormatting>
  <conditionalFormatting sqref="E3:E36">
    <cfRule type="cellIs" dxfId="55" priority="2" operator="notEqual">
      <formula>$E$38</formula>
    </cfRule>
  </conditionalFormatting>
  <conditionalFormatting sqref="F3:F36">
    <cfRule type="cellIs" dxfId="54" priority="3" operator="notEqual">
      <formula>$F$38</formula>
    </cfRule>
  </conditionalFormatting>
  <conditionalFormatting sqref="G3:G36">
    <cfRule type="cellIs" dxfId="53" priority="4" operator="notEqual">
      <formula>$G$38</formula>
    </cfRule>
  </conditionalFormatting>
  <conditionalFormatting sqref="H3:H36">
    <cfRule type="cellIs" dxfId="52" priority="5" operator="notEqual">
      <formula>$H$38</formula>
    </cfRule>
  </conditionalFormatting>
  <conditionalFormatting sqref="I3:I36">
    <cfRule type="cellIs" dxfId="51" priority="6" operator="notEqual">
      <formula>$I$38</formula>
    </cfRule>
  </conditionalFormatting>
  <conditionalFormatting sqref="J3:J36">
    <cfRule type="cellIs" dxfId="50" priority="7" operator="notEqual">
      <formula>$J$38</formula>
    </cfRule>
  </conditionalFormatting>
  <conditionalFormatting sqref="K3:K36">
    <cfRule type="cellIs" dxfId="49" priority="8" operator="notEqual">
      <formula>$K$38</formula>
    </cfRule>
  </conditionalFormatting>
  <conditionalFormatting sqref="L3:L36">
    <cfRule type="cellIs" dxfId="48" priority="9" operator="notEqual">
      <formula>$L$38</formula>
    </cfRule>
  </conditionalFormatting>
  <conditionalFormatting sqref="M3:M36">
    <cfRule type="cellIs" dxfId="47" priority="10" operator="notEqual">
      <formula>$M$38</formula>
    </cfRule>
  </conditionalFormatting>
  <conditionalFormatting sqref="N3:N36">
    <cfRule type="cellIs" dxfId="46" priority="11" operator="notEqual">
      <formula>$N$38</formula>
    </cfRule>
  </conditionalFormatting>
  <conditionalFormatting sqref="O3:O36">
    <cfRule type="cellIs" dxfId="45" priority="12" operator="notEqual">
      <formula>$O$38</formula>
    </cfRule>
  </conditionalFormatting>
  <conditionalFormatting sqref="P3:P36">
    <cfRule type="cellIs" dxfId="44" priority="13" operator="notEqual">
      <formula>$P$38</formula>
    </cfRule>
  </conditionalFormatting>
  <conditionalFormatting sqref="Q3:Q36">
    <cfRule type="cellIs" dxfId="43" priority="14" operator="notEqual">
      <formula>$Q$38</formula>
    </cfRule>
  </conditionalFormatting>
  <conditionalFormatting sqref="R3:R36">
    <cfRule type="cellIs" dxfId="42" priority="15" operator="notEqual">
      <formula>$R$38</formula>
    </cfRule>
  </conditionalFormatting>
  <conditionalFormatting sqref="S3:S36">
    <cfRule type="cellIs" dxfId="41" priority="16" operator="notEqual">
      <formula>$S$38</formula>
    </cfRule>
  </conditionalFormatting>
  <conditionalFormatting sqref="T3:T36">
    <cfRule type="cellIs" dxfId="40" priority="17" operator="notEqual">
      <formula>$T$38</formula>
    </cfRule>
  </conditionalFormatting>
  <conditionalFormatting sqref="U3:U36">
    <cfRule type="cellIs" dxfId="39" priority="18" operator="notEqual">
      <formula>$U$38</formula>
    </cfRule>
  </conditionalFormatting>
  <conditionalFormatting sqref="Y3:Y36">
    <cfRule type="cellIs" dxfId="38" priority="19" operator="notEqual">
      <formula>$Y$38</formula>
    </cfRule>
  </conditionalFormatting>
  <conditionalFormatting sqref="V3:V36">
    <cfRule type="cellIs" dxfId="37" priority="20" operator="notEqual">
      <formula>$V$38</formula>
    </cfRule>
  </conditionalFormatting>
  <conditionalFormatting sqref="W3:W36">
    <cfRule type="cellIs" dxfId="36" priority="21" operator="notEqual">
      <formula>$W$38</formula>
    </cfRule>
  </conditionalFormatting>
  <conditionalFormatting sqref="X3:X36">
    <cfRule type="cellIs" dxfId="35" priority="22" operator="notEqual">
      <formula>$X$38</formula>
    </cfRule>
  </conditionalFormatting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8" style="3" bestFit="1" customWidth="1"/>
    <col min="5" max="5" width="9.5703125" style="3" bestFit="1" customWidth="1"/>
    <col min="6" max="6" width="11" style="3" bestFit="1" customWidth="1"/>
    <col min="7" max="7" width="9.28515625" style="3" bestFit="1" customWidth="1"/>
    <col min="8" max="8" width="9.5703125" style="3" bestFit="1" customWidth="1"/>
    <col min="9" max="9" width="11.85546875" style="3" bestFit="1" customWidth="1"/>
    <col min="10" max="10" width="10.85546875" style="3" bestFit="1" customWidth="1"/>
    <col min="11" max="11" width="2.7109375" style="3" customWidth="1"/>
    <col min="12" max="13" width="11.85546875" style="3" bestFit="1" customWidth="1"/>
    <col min="14" max="14" width="2.7109375" style="3" customWidth="1"/>
    <col min="15" max="21" width="2" style="3" bestFit="1" customWidth="1"/>
    <col min="22" max="22" width="2.7109375" style="3" customWidth="1"/>
    <col min="23" max="24" width="5.42578125" style="3" bestFit="1" customWidth="1"/>
  </cols>
  <sheetData>
    <row r="1" spans="1:24" ht="15.75" x14ac:dyDescent="0.25">
      <c r="A1" s="24" t="s">
        <v>478</v>
      </c>
      <c r="B1" s="25"/>
    </row>
    <row r="2" spans="1:24" ht="15.75" thickBot="1" x14ac:dyDescent="0.3">
      <c r="A2" s="2"/>
      <c r="B2" s="2" t="s">
        <v>0</v>
      </c>
      <c r="C2" s="2" t="s">
        <v>1</v>
      </c>
      <c r="L2" s="2" t="s">
        <v>1</v>
      </c>
    </row>
    <row r="3" spans="1:24" x14ac:dyDescent="0.25">
      <c r="A3" s="23" t="s">
        <v>63</v>
      </c>
      <c r="B3" s="26">
        <f t="shared" ref="B3:B36" si="0">SUM(O3:U3)</f>
        <v>2</v>
      </c>
      <c r="C3" s="27">
        <f t="shared" ref="C3:C36" si="1">COUNT(W3:X3)</f>
        <v>0</v>
      </c>
      <c r="D3" s="28" t="s">
        <v>502</v>
      </c>
      <c r="E3" s="4" t="s">
        <v>503</v>
      </c>
      <c r="F3" s="4" t="s">
        <v>113</v>
      </c>
      <c r="G3" s="4" t="s">
        <v>437</v>
      </c>
      <c r="H3" s="4" t="s">
        <v>504</v>
      </c>
      <c r="I3" s="4" t="s">
        <v>505</v>
      </c>
      <c r="J3" s="4" t="s">
        <v>441</v>
      </c>
      <c r="L3" s="39" t="s">
        <v>503</v>
      </c>
      <c r="M3" s="39" t="s">
        <v>441</v>
      </c>
      <c r="O3" s="3">
        <f t="shared" ref="O3:O36" si="2">IF(D3=$D$38,1,0)</f>
        <v>0</v>
      </c>
      <c r="P3" s="3">
        <f t="shared" ref="P3:P36" si="3">IF(E3=$E$38,1,0)</f>
        <v>0</v>
      </c>
      <c r="Q3" s="3">
        <f t="shared" ref="Q3:Q36" si="4">IF(F3=$F$38,1,0)</f>
        <v>1</v>
      </c>
      <c r="R3" s="3">
        <f t="shared" ref="R3:R36" si="5">IF(G3=$G$38,1,0)</f>
        <v>0</v>
      </c>
      <c r="S3" s="3">
        <f t="shared" ref="S3:S36" si="6">IF(H3=$H$38,1,0)</f>
        <v>0</v>
      </c>
      <c r="T3" s="3">
        <f t="shared" ref="T3:T36" si="7">IF(I3=$I$38,1,0)</f>
        <v>1</v>
      </c>
      <c r="U3" s="3">
        <f t="shared" ref="U3:U36" si="8">IF(J3=$J$38,1,0)</f>
        <v>0</v>
      </c>
      <c r="W3" s="3" t="e">
        <f t="shared" ref="W3:W36" si="9">HLOOKUP(L3,$D$38:$J$39,2,FALSE)</f>
        <v>#N/A</v>
      </c>
      <c r="X3" s="3" t="e">
        <f t="shared" ref="X3:X36" si="10">HLOOKUP(M3,$D$38:$J$39,2,FALSE)</f>
        <v>#N/A</v>
      </c>
    </row>
    <row r="4" spans="1:24" x14ac:dyDescent="0.25">
      <c r="A4" s="8" t="s">
        <v>64</v>
      </c>
      <c r="B4" s="4">
        <f t="shared" si="0"/>
        <v>4</v>
      </c>
      <c r="C4" s="5">
        <f t="shared" si="1"/>
        <v>1</v>
      </c>
      <c r="D4" s="28" t="s">
        <v>502</v>
      </c>
      <c r="E4" s="4" t="s">
        <v>503</v>
      </c>
      <c r="F4" s="4" t="s">
        <v>113</v>
      </c>
      <c r="G4" s="4" t="s">
        <v>506</v>
      </c>
      <c r="H4" s="4" t="s">
        <v>504</v>
      </c>
      <c r="I4" s="4" t="s">
        <v>505</v>
      </c>
      <c r="J4" s="4" t="s">
        <v>507</v>
      </c>
      <c r="L4" s="4" t="s">
        <v>507</v>
      </c>
      <c r="M4" s="39" t="s">
        <v>503</v>
      </c>
      <c r="O4" s="3">
        <f t="shared" si="2"/>
        <v>0</v>
      </c>
      <c r="P4" s="3">
        <f t="shared" si="3"/>
        <v>0</v>
      </c>
      <c r="Q4" s="3">
        <f t="shared" si="4"/>
        <v>1</v>
      </c>
      <c r="R4" s="3">
        <f t="shared" si="5"/>
        <v>1</v>
      </c>
      <c r="S4" s="3">
        <f t="shared" si="6"/>
        <v>0</v>
      </c>
      <c r="T4" s="3">
        <f t="shared" si="7"/>
        <v>1</v>
      </c>
      <c r="U4" s="3">
        <f t="shared" si="8"/>
        <v>1</v>
      </c>
      <c r="W4" s="3">
        <f t="shared" si="9"/>
        <v>1</v>
      </c>
      <c r="X4" s="3" t="e">
        <f t="shared" si="10"/>
        <v>#N/A</v>
      </c>
    </row>
    <row r="5" spans="1:24" x14ac:dyDescent="0.25">
      <c r="A5" s="8" t="s">
        <v>65</v>
      </c>
      <c r="B5" s="4">
        <f t="shared" si="0"/>
        <v>6</v>
      </c>
      <c r="C5" s="5">
        <f t="shared" si="1"/>
        <v>2</v>
      </c>
      <c r="D5" s="28" t="s">
        <v>475</v>
      </c>
      <c r="E5" s="4" t="s">
        <v>245</v>
      </c>
      <c r="F5" s="4" t="s">
        <v>113</v>
      </c>
      <c r="G5" s="4" t="s">
        <v>506</v>
      </c>
      <c r="H5" s="4" t="s">
        <v>504</v>
      </c>
      <c r="I5" s="4" t="s">
        <v>505</v>
      </c>
      <c r="J5" s="4" t="s">
        <v>507</v>
      </c>
      <c r="L5" s="4" t="s">
        <v>505</v>
      </c>
      <c r="M5" s="4" t="s">
        <v>113</v>
      </c>
      <c r="O5" s="3">
        <f t="shared" si="2"/>
        <v>1</v>
      </c>
      <c r="P5" s="3">
        <f t="shared" si="3"/>
        <v>1</v>
      </c>
      <c r="Q5" s="3">
        <f t="shared" si="4"/>
        <v>1</v>
      </c>
      <c r="R5" s="3">
        <f t="shared" si="5"/>
        <v>1</v>
      </c>
      <c r="S5" s="3">
        <f t="shared" si="6"/>
        <v>0</v>
      </c>
      <c r="T5" s="3">
        <f t="shared" si="7"/>
        <v>1</v>
      </c>
      <c r="U5" s="3">
        <f t="shared" si="8"/>
        <v>1</v>
      </c>
      <c r="W5" s="3">
        <f t="shared" si="9"/>
        <v>1</v>
      </c>
      <c r="X5" s="3">
        <f t="shared" si="10"/>
        <v>1</v>
      </c>
    </row>
    <row r="6" spans="1:24" x14ac:dyDescent="0.25">
      <c r="A6" s="8" t="s">
        <v>66</v>
      </c>
      <c r="B6" s="4">
        <f t="shared" si="0"/>
        <v>4</v>
      </c>
      <c r="C6" s="5">
        <f t="shared" si="1"/>
        <v>0</v>
      </c>
      <c r="D6" s="28" t="s">
        <v>502</v>
      </c>
      <c r="E6" s="4" t="s">
        <v>503</v>
      </c>
      <c r="F6" s="4" t="s">
        <v>113</v>
      </c>
      <c r="G6" s="4" t="s">
        <v>506</v>
      </c>
      <c r="H6" s="4" t="s">
        <v>504</v>
      </c>
      <c r="I6" s="4" t="s">
        <v>505</v>
      </c>
      <c r="J6" s="4" t="s">
        <v>507</v>
      </c>
      <c r="L6" s="39" t="s">
        <v>503</v>
      </c>
      <c r="M6" s="39" t="s">
        <v>502</v>
      </c>
      <c r="O6" s="3">
        <f t="shared" si="2"/>
        <v>0</v>
      </c>
      <c r="P6" s="3">
        <f t="shared" si="3"/>
        <v>0</v>
      </c>
      <c r="Q6" s="3">
        <f t="shared" si="4"/>
        <v>1</v>
      </c>
      <c r="R6" s="3">
        <f t="shared" si="5"/>
        <v>1</v>
      </c>
      <c r="S6" s="3">
        <f t="shared" si="6"/>
        <v>0</v>
      </c>
      <c r="T6" s="3">
        <f t="shared" si="7"/>
        <v>1</v>
      </c>
      <c r="U6" s="3">
        <f t="shared" si="8"/>
        <v>1</v>
      </c>
      <c r="W6" s="3" t="e">
        <f t="shared" si="9"/>
        <v>#N/A</v>
      </c>
      <c r="X6" s="3" t="e">
        <f t="shared" si="10"/>
        <v>#N/A</v>
      </c>
    </row>
    <row r="7" spans="1:24" x14ac:dyDescent="0.25">
      <c r="A7" s="8" t="s">
        <v>221</v>
      </c>
      <c r="B7" s="4">
        <f t="shared" si="0"/>
        <v>3</v>
      </c>
      <c r="C7" s="5">
        <f t="shared" si="1"/>
        <v>0</v>
      </c>
      <c r="D7" s="28" t="s">
        <v>502</v>
      </c>
      <c r="E7" s="4" t="s">
        <v>503</v>
      </c>
      <c r="F7" s="4" t="s">
        <v>113</v>
      </c>
      <c r="G7" s="4" t="s">
        <v>437</v>
      </c>
      <c r="H7" s="4" t="s">
        <v>219</v>
      </c>
      <c r="I7" s="4" t="s">
        <v>505</v>
      </c>
      <c r="J7" s="4" t="s">
        <v>441</v>
      </c>
      <c r="L7" s="39" t="s">
        <v>503</v>
      </c>
      <c r="M7" s="39" t="s">
        <v>502</v>
      </c>
      <c r="O7" s="3">
        <f t="shared" si="2"/>
        <v>0</v>
      </c>
      <c r="P7" s="3">
        <f t="shared" si="3"/>
        <v>0</v>
      </c>
      <c r="Q7" s="3">
        <f t="shared" si="4"/>
        <v>1</v>
      </c>
      <c r="R7" s="3">
        <f t="shared" si="5"/>
        <v>0</v>
      </c>
      <c r="S7" s="3">
        <f t="shared" si="6"/>
        <v>1</v>
      </c>
      <c r="T7" s="3">
        <f t="shared" si="7"/>
        <v>1</v>
      </c>
      <c r="U7" s="3">
        <f t="shared" si="8"/>
        <v>0</v>
      </c>
      <c r="W7" s="3" t="e">
        <f t="shared" si="9"/>
        <v>#N/A</v>
      </c>
      <c r="X7" s="3" t="e">
        <f t="shared" si="10"/>
        <v>#N/A</v>
      </c>
    </row>
    <row r="8" spans="1:24" x14ac:dyDescent="0.25">
      <c r="A8" s="8" t="s">
        <v>67</v>
      </c>
      <c r="B8" s="4">
        <f t="shared" si="0"/>
        <v>2</v>
      </c>
      <c r="C8" s="5">
        <f t="shared" si="1"/>
        <v>2</v>
      </c>
      <c r="D8" s="28" t="s">
        <v>502</v>
      </c>
      <c r="E8" s="4" t="s">
        <v>503</v>
      </c>
      <c r="F8" s="4" t="s">
        <v>325</v>
      </c>
      <c r="G8" s="4" t="s">
        <v>506</v>
      </c>
      <c r="H8" s="4" t="s">
        <v>504</v>
      </c>
      <c r="I8" s="4" t="s">
        <v>505</v>
      </c>
      <c r="J8" s="4" t="s">
        <v>441</v>
      </c>
      <c r="L8" s="4" t="s">
        <v>505</v>
      </c>
      <c r="M8" s="4" t="s">
        <v>506</v>
      </c>
      <c r="O8" s="3">
        <f t="shared" si="2"/>
        <v>0</v>
      </c>
      <c r="P8" s="3">
        <f t="shared" si="3"/>
        <v>0</v>
      </c>
      <c r="Q8" s="3">
        <f t="shared" si="4"/>
        <v>0</v>
      </c>
      <c r="R8" s="3">
        <f t="shared" si="5"/>
        <v>1</v>
      </c>
      <c r="S8" s="3">
        <f t="shared" si="6"/>
        <v>0</v>
      </c>
      <c r="T8" s="3">
        <f t="shared" si="7"/>
        <v>1</v>
      </c>
      <c r="U8" s="3">
        <f t="shared" si="8"/>
        <v>0</v>
      </c>
      <c r="W8" s="3">
        <f t="shared" si="9"/>
        <v>1</v>
      </c>
      <c r="X8" s="3">
        <f t="shared" si="10"/>
        <v>1</v>
      </c>
    </row>
    <row r="9" spans="1:24" x14ac:dyDescent="0.25">
      <c r="A9" s="8" t="s">
        <v>68</v>
      </c>
      <c r="B9" s="4">
        <f t="shared" si="0"/>
        <v>4</v>
      </c>
      <c r="C9" s="5">
        <f t="shared" si="1"/>
        <v>2</v>
      </c>
      <c r="D9" s="28" t="s">
        <v>502</v>
      </c>
      <c r="E9" s="4" t="s">
        <v>503</v>
      </c>
      <c r="F9" s="4" t="s">
        <v>113</v>
      </c>
      <c r="G9" s="4" t="s">
        <v>506</v>
      </c>
      <c r="H9" s="4" t="s">
        <v>504</v>
      </c>
      <c r="I9" s="4" t="s">
        <v>505</v>
      </c>
      <c r="J9" s="4" t="s">
        <v>507</v>
      </c>
      <c r="L9" s="4" t="s">
        <v>507</v>
      </c>
      <c r="M9" s="4" t="s">
        <v>505</v>
      </c>
      <c r="O9" s="3">
        <f t="shared" si="2"/>
        <v>0</v>
      </c>
      <c r="P9" s="3">
        <f t="shared" si="3"/>
        <v>0</v>
      </c>
      <c r="Q9" s="3">
        <f t="shared" si="4"/>
        <v>1</v>
      </c>
      <c r="R9" s="3">
        <f t="shared" si="5"/>
        <v>1</v>
      </c>
      <c r="S9" s="3">
        <f t="shared" si="6"/>
        <v>0</v>
      </c>
      <c r="T9" s="3">
        <f t="shared" si="7"/>
        <v>1</v>
      </c>
      <c r="U9" s="3">
        <f t="shared" si="8"/>
        <v>1</v>
      </c>
      <c r="W9" s="3">
        <f t="shared" si="9"/>
        <v>1</v>
      </c>
      <c r="X9" s="3">
        <f t="shared" si="10"/>
        <v>1</v>
      </c>
    </row>
    <row r="10" spans="1:24" x14ac:dyDescent="0.25">
      <c r="A10" s="8" t="s">
        <v>69</v>
      </c>
      <c r="B10" s="4">
        <f t="shared" si="0"/>
        <v>2</v>
      </c>
      <c r="C10" s="5">
        <f t="shared" si="1"/>
        <v>1</v>
      </c>
      <c r="D10" s="28" t="s">
        <v>502</v>
      </c>
      <c r="E10" s="4" t="s">
        <v>503</v>
      </c>
      <c r="F10" s="4" t="s">
        <v>325</v>
      </c>
      <c r="G10" s="4" t="s">
        <v>437</v>
      </c>
      <c r="H10" s="4" t="s">
        <v>504</v>
      </c>
      <c r="I10" s="4" t="s">
        <v>505</v>
      </c>
      <c r="J10" s="4" t="s">
        <v>507</v>
      </c>
      <c r="L10" s="4" t="s">
        <v>507</v>
      </c>
      <c r="M10" s="39" t="s">
        <v>437</v>
      </c>
      <c r="O10" s="3">
        <f t="shared" si="2"/>
        <v>0</v>
      </c>
      <c r="P10" s="3">
        <f t="shared" si="3"/>
        <v>0</v>
      </c>
      <c r="Q10" s="3">
        <f t="shared" si="4"/>
        <v>0</v>
      </c>
      <c r="R10" s="3">
        <f t="shared" si="5"/>
        <v>0</v>
      </c>
      <c r="S10" s="3">
        <f t="shared" si="6"/>
        <v>0</v>
      </c>
      <c r="T10" s="3">
        <f t="shared" si="7"/>
        <v>1</v>
      </c>
      <c r="U10" s="3">
        <f t="shared" si="8"/>
        <v>1</v>
      </c>
      <c r="W10" s="3">
        <f t="shared" si="9"/>
        <v>1</v>
      </c>
      <c r="X10" s="3" t="e">
        <f t="shared" si="10"/>
        <v>#N/A</v>
      </c>
    </row>
    <row r="11" spans="1:24" x14ac:dyDescent="0.25">
      <c r="A11" s="8" t="s">
        <v>70</v>
      </c>
      <c r="B11" s="4">
        <f t="shared" si="0"/>
        <v>3</v>
      </c>
      <c r="C11" s="5">
        <f t="shared" si="1"/>
        <v>1</v>
      </c>
      <c r="D11" s="28" t="s">
        <v>502</v>
      </c>
      <c r="E11" s="4" t="s">
        <v>503</v>
      </c>
      <c r="F11" s="4" t="s">
        <v>113</v>
      </c>
      <c r="G11" s="4" t="s">
        <v>506</v>
      </c>
      <c r="H11" s="4" t="s">
        <v>504</v>
      </c>
      <c r="I11" s="4" t="s">
        <v>505</v>
      </c>
      <c r="J11" s="4" t="s">
        <v>441</v>
      </c>
      <c r="L11" s="39" t="s">
        <v>503</v>
      </c>
      <c r="M11" s="4" t="s">
        <v>113</v>
      </c>
      <c r="O11" s="3">
        <f t="shared" si="2"/>
        <v>0</v>
      </c>
      <c r="P11" s="3">
        <f t="shared" si="3"/>
        <v>0</v>
      </c>
      <c r="Q11" s="3">
        <f t="shared" si="4"/>
        <v>1</v>
      </c>
      <c r="R11" s="3">
        <f t="shared" si="5"/>
        <v>1</v>
      </c>
      <c r="S11" s="3">
        <f t="shared" si="6"/>
        <v>0</v>
      </c>
      <c r="T11" s="3">
        <f t="shared" si="7"/>
        <v>1</v>
      </c>
      <c r="U11" s="3">
        <f t="shared" si="8"/>
        <v>0</v>
      </c>
      <c r="W11" s="3" t="e">
        <f t="shared" si="9"/>
        <v>#N/A</v>
      </c>
      <c r="X11" s="3">
        <f t="shared" si="10"/>
        <v>1</v>
      </c>
    </row>
    <row r="12" spans="1:24" x14ac:dyDescent="0.25">
      <c r="A12" s="8" t="s">
        <v>71</v>
      </c>
      <c r="B12" s="4">
        <f t="shared" si="0"/>
        <v>3</v>
      </c>
      <c r="C12" s="5">
        <f t="shared" si="1"/>
        <v>1</v>
      </c>
      <c r="D12" s="28" t="s">
        <v>475</v>
      </c>
      <c r="E12" s="4" t="s">
        <v>503</v>
      </c>
      <c r="F12" s="4" t="s">
        <v>113</v>
      </c>
      <c r="G12" s="4" t="s">
        <v>437</v>
      </c>
      <c r="H12" s="4" t="s">
        <v>504</v>
      </c>
      <c r="I12" s="4" t="s">
        <v>290</v>
      </c>
      <c r="J12" s="4" t="s">
        <v>507</v>
      </c>
      <c r="L12" s="4" t="s">
        <v>475</v>
      </c>
      <c r="M12" s="39" t="s">
        <v>290</v>
      </c>
      <c r="O12" s="3">
        <f t="shared" si="2"/>
        <v>1</v>
      </c>
      <c r="P12" s="3">
        <f t="shared" si="3"/>
        <v>0</v>
      </c>
      <c r="Q12" s="3">
        <f t="shared" si="4"/>
        <v>1</v>
      </c>
      <c r="R12" s="3">
        <f t="shared" si="5"/>
        <v>0</v>
      </c>
      <c r="S12" s="3">
        <f t="shared" si="6"/>
        <v>0</v>
      </c>
      <c r="T12" s="3">
        <f t="shared" si="7"/>
        <v>0</v>
      </c>
      <c r="U12" s="3">
        <f t="shared" si="8"/>
        <v>1</v>
      </c>
      <c r="W12" s="3">
        <f t="shared" si="9"/>
        <v>1</v>
      </c>
      <c r="X12" s="3" t="e">
        <f t="shared" si="10"/>
        <v>#N/A</v>
      </c>
    </row>
    <row r="13" spans="1:24" x14ac:dyDescent="0.25">
      <c r="A13" s="8" t="s">
        <v>72</v>
      </c>
      <c r="B13" s="4">
        <f t="shared" si="0"/>
        <v>4</v>
      </c>
      <c r="C13" s="5">
        <f t="shared" si="1"/>
        <v>0</v>
      </c>
      <c r="D13" s="28" t="s">
        <v>502</v>
      </c>
      <c r="E13" s="4" t="s">
        <v>503</v>
      </c>
      <c r="F13" s="4" t="s">
        <v>113</v>
      </c>
      <c r="G13" s="4" t="s">
        <v>506</v>
      </c>
      <c r="H13" s="4" t="s">
        <v>504</v>
      </c>
      <c r="I13" s="4" t="s">
        <v>505</v>
      </c>
      <c r="J13" s="4" t="s">
        <v>507</v>
      </c>
      <c r="L13" s="39" t="s">
        <v>503</v>
      </c>
      <c r="M13" s="39" t="s">
        <v>502</v>
      </c>
      <c r="O13" s="3">
        <f t="shared" si="2"/>
        <v>0</v>
      </c>
      <c r="P13" s="3">
        <f t="shared" si="3"/>
        <v>0</v>
      </c>
      <c r="Q13" s="3">
        <f t="shared" si="4"/>
        <v>1</v>
      </c>
      <c r="R13" s="3">
        <f t="shared" si="5"/>
        <v>1</v>
      </c>
      <c r="S13" s="3">
        <f t="shared" si="6"/>
        <v>0</v>
      </c>
      <c r="T13" s="3">
        <f t="shared" si="7"/>
        <v>1</v>
      </c>
      <c r="U13" s="3">
        <f t="shared" si="8"/>
        <v>1</v>
      </c>
      <c r="W13" s="3" t="e">
        <f t="shared" si="9"/>
        <v>#N/A</v>
      </c>
      <c r="X13" s="3" t="e">
        <f t="shared" si="10"/>
        <v>#N/A</v>
      </c>
    </row>
    <row r="14" spans="1:24" x14ac:dyDescent="0.25">
      <c r="A14" s="8" t="s">
        <v>73</v>
      </c>
      <c r="B14" s="4">
        <f t="shared" si="0"/>
        <v>2</v>
      </c>
      <c r="C14" s="5">
        <f t="shared" si="1"/>
        <v>1</v>
      </c>
      <c r="D14" s="28" t="s">
        <v>502</v>
      </c>
      <c r="E14" s="4" t="s">
        <v>503</v>
      </c>
      <c r="F14" s="4" t="s">
        <v>325</v>
      </c>
      <c r="G14" s="4" t="s">
        <v>506</v>
      </c>
      <c r="H14" s="4" t="s">
        <v>504</v>
      </c>
      <c r="I14" s="4" t="s">
        <v>290</v>
      </c>
      <c r="J14" s="4" t="s">
        <v>507</v>
      </c>
      <c r="L14" s="4" t="s">
        <v>507</v>
      </c>
      <c r="M14" s="39" t="s">
        <v>503</v>
      </c>
      <c r="O14" s="3">
        <f t="shared" si="2"/>
        <v>0</v>
      </c>
      <c r="P14" s="3">
        <f t="shared" si="3"/>
        <v>0</v>
      </c>
      <c r="Q14" s="3">
        <f t="shared" si="4"/>
        <v>0</v>
      </c>
      <c r="R14" s="3">
        <f t="shared" si="5"/>
        <v>1</v>
      </c>
      <c r="S14" s="3">
        <f t="shared" si="6"/>
        <v>0</v>
      </c>
      <c r="T14" s="3">
        <f t="shared" si="7"/>
        <v>0</v>
      </c>
      <c r="U14" s="3">
        <f t="shared" si="8"/>
        <v>1</v>
      </c>
      <c r="W14" s="3">
        <f t="shared" si="9"/>
        <v>1</v>
      </c>
      <c r="X14" s="3" t="e">
        <f t="shared" si="10"/>
        <v>#N/A</v>
      </c>
    </row>
    <row r="15" spans="1:24" x14ac:dyDescent="0.25">
      <c r="A15" s="8" t="s">
        <v>74</v>
      </c>
      <c r="B15" s="4">
        <f t="shared" si="0"/>
        <v>2</v>
      </c>
      <c r="C15" s="5">
        <f t="shared" si="1"/>
        <v>0</v>
      </c>
      <c r="D15" s="28" t="s">
        <v>502</v>
      </c>
      <c r="E15" s="4" t="s">
        <v>503</v>
      </c>
      <c r="F15" s="4" t="s">
        <v>325</v>
      </c>
      <c r="G15" s="4" t="s">
        <v>506</v>
      </c>
      <c r="H15" s="4" t="s">
        <v>504</v>
      </c>
      <c r="I15" s="4" t="s">
        <v>290</v>
      </c>
      <c r="J15" s="4" t="s">
        <v>507</v>
      </c>
      <c r="L15" s="39" t="s">
        <v>502</v>
      </c>
      <c r="M15" s="39" t="s">
        <v>503</v>
      </c>
      <c r="O15" s="3">
        <f t="shared" si="2"/>
        <v>0</v>
      </c>
      <c r="P15" s="3">
        <f t="shared" si="3"/>
        <v>0</v>
      </c>
      <c r="Q15" s="3">
        <f t="shared" si="4"/>
        <v>0</v>
      </c>
      <c r="R15" s="3">
        <f t="shared" si="5"/>
        <v>1</v>
      </c>
      <c r="S15" s="3">
        <f t="shared" si="6"/>
        <v>0</v>
      </c>
      <c r="T15" s="3">
        <f t="shared" si="7"/>
        <v>0</v>
      </c>
      <c r="U15" s="3">
        <f t="shared" si="8"/>
        <v>1</v>
      </c>
      <c r="W15" s="3" t="e">
        <f t="shared" si="9"/>
        <v>#N/A</v>
      </c>
      <c r="X15" s="3" t="e">
        <f t="shared" si="10"/>
        <v>#N/A</v>
      </c>
    </row>
    <row r="16" spans="1:24" x14ac:dyDescent="0.25">
      <c r="A16" s="8" t="s">
        <v>75</v>
      </c>
      <c r="B16" s="4">
        <f t="shared" si="0"/>
        <v>3</v>
      </c>
      <c r="C16" s="5">
        <f t="shared" si="1"/>
        <v>0</v>
      </c>
      <c r="D16" s="28" t="s">
        <v>502</v>
      </c>
      <c r="E16" s="4" t="s">
        <v>503</v>
      </c>
      <c r="F16" s="4" t="s">
        <v>325</v>
      </c>
      <c r="G16" s="4" t="s">
        <v>506</v>
      </c>
      <c r="H16" s="4" t="s">
        <v>504</v>
      </c>
      <c r="I16" s="4" t="s">
        <v>505</v>
      </c>
      <c r="J16" s="4" t="s">
        <v>507</v>
      </c>
      <c r="L16" s="39" t="s">
        <v>502</v>
      </c>
      <c r="M16" s="39" t="s">
        <v>503</v>
      </c>
      <c r="O16" s="3">
        <f t="shared" si="2"/>
        <v>0</v>
      </c>
      <c r="P16" s="3">
        <f t="shared" si="3"/>
        <v>0</v>
      </c>
      <c r="Q16" s="3">
        <f t="shared" si="4"/>
        <v>0</v>
      </c>
      <c r="R16" s="3">
        <f t="shared" si="5"/>
        <v>1</v>
      </c>
      <c r="S16" s="3">
        <f t="shared" si="6"/>
        <v>0</v>
      </c>
      <c r="T16" s="3">
        <f t="shared" si="7"/>
        <v>1</v>
      </c>
      <c r="U16" s="3">
        <f t="shared" si="8"/>
        <v>1</v>
      </c>
      <c r="W16" s="3" t="e">
        <f t="shared" si="9"/>
        <v>#N/A</v>
      </c>
      <c r="X16" s="3" t="e">
        <f t="shared" si="10"/>
        <v>#N/A</v>
      </c>
    </row>
    <row r="17" spans="1:24" x14ac:dyDescent="0.25">
      <c r="A17" s="8" t="s">
        <v>76</v>
      </c>
      <c r="B17" s="4">
        <f t="shared" si="0"/>
        <v>4</v>
      </c>
      <c r="C17" s="5">
        <f t="shared" si="1"/>
        <v>2</v>
      </c>
      <c r="D17" s="28" t="s">
        <v>502</v>
      </c>
      <c r="E17" s="4" t="s">
        <v>503</v>
      </c>
      <c r="F17" s="4" t="s">
        <v>113</v>
      </c>
      <c r="G17" s="4" t="s">
        <v>506</v>
      </c>
      <c r="H17" s="4" t="s">
        <v>504</v>
      </c>
      <c r="I17" s="4" t="s">
        <v>505</v>
      </c>
      <c r="J17" s="4" t="s">
        <v>507</v>
      </c>
      <c r="L17" s="4" t="s">
        <v>113</v>
      </c>
      <c r="M17" s="4" t="s">
        <v>505</v>
      </c>
      <c r="O17" s="3">
        <f t="shared" si="2"/>
        <v>0</v>
      </c>
      <c r="P17" s="3">
        <f t="shared" si="3"/>
        <v>0</v>
      </c>
      <c r="Q17" s="3">
        <f t="shared" si="4"/>
        <v>1</v>
      </c>
      <c r="R17" s="3">
        <f t="shared" si="5"/>
        <v>1</v>
      </c>
      <c r="S17" s="3">
        <f t="shared" si="6"/>
        <v>0</v>
      </c>
      <c r="T17" s="3">
        <f t="shared" si="7"/>
        <v>1</v>
      </c>
      <c r="U17" s="3">
        <f t="shared" si="8"/>
        <v>1</v>
      </c>
      <c r="W17" s="3">
        <f t="shared" si="9"/>
        <v>1</v>
      </c>
      <c r="X17" s="3">
        <f t="shared" si="10"/>
        <v>1</v>
      </c>
    </row>
    <row r="18" spans="1:24" x14ac:dyDescent="0.25">
      <c r="A18" s="8" t="s">
        <v>77</v>
      </c>
      <c r="B18" s="4">
        <f t="shared" si="0"/>
        <v>4</v>
      </c>
      <c r="C18" s="5">
        <f t="shared" si="1"/>
        <v>2</v>
      </c>
      <c r="D18" s="28" t="s">
        <v>502</v>
      </c>
      <c r="E18" s="4" t="s">
        <v>503</v>
      </c>
      <c r="F18" s="4" t="s">
        <v>113</v>
      </c>
      <c r="G18" s="4" t="s">
        <v>506</v>
      </c>
      <c r="H18" s="4" t="s">
        <v>504</v>
      </c>
      <c r="I18" s="4" t="s">
        <v>505</v>
      </c>
      <c r="J18" s="4" t="s">
        <v>507</v>
      </c>
      <c r="L18" s="4" t="s">
        <v>505</v>
      </c>
      <c r="M18" s="4" t="s">
        <v>113</v>
      </c>
      <c r="O18" s="3">
        <f t="shared" si="2"/>
        <v>0</v>
      </c>
      <c r="P18" s="3">
        <f t="shared" si="3"/>
        <v>0</v>
      </c>
      <c r="Q18" s="3">
        <f t="shared" si="4"/>
        <v>1</v>
      </c>
      <c r="R18" s="3">
        <f t="shared" si="5"/>
        <v>1</v>
      </c>
      <c r="S18" s="3">
        <f t="shared" si="6"/>
        <v>0</v>
      </c>
      <c r="T18" s="3">
        <f t="shared" si="7"/>
        <v>1</v>
      </c>
      <c r="U18" s="3">
        <f t="shared" si="8"/>
        <v>1</v>
      </c>
      <c r="W18" s="3">
        <f t="shared" si="9"/>
        <v>1</v>
      </c>
      <c r="X18" s="3">
        <f t="shared" si="10"/>
        <v>1</v>
      </c>
    </row>
    <row r="19" spans="1:24" x14ac:dyDescent="0.25">
      <c r="A19" s="8" t="s">
        <v>78</v>
      </c>
      <c r="B19" s="4">
        <f t="shared" si="0"/>
        <v>3</v>
      </c>
      <c r="C19" s="5">
        <f t="shared" si="1"/>
        <v>0</v>
      </c>
      <c r="D19" s="28" t="s">
        <v>502</v>
      </c>
      <c r="E19" s="4" t="s">
        <v>503</v>
      </c>
      <c r="F19" s="4" t="s">
        <v>113</v>
      </c>
      <c r="G19" s="4" t="s">
        <v>506</v>
      </c>
      <c r="H19" s="4" t="s">
        <v>504</v>
      </c>
      <c r="I19" s="4" t="s">
        <v>505</v>
      </c>
      <c r="J19" s="4" t="s">
        <v>441</v>
      </c>
      <c r="L19" s="39" t="s">
        <v>503</v>
      </c>
      <c r="M19" s="39" t="s">
        <v>441</v>
      </c>
      <c r="O19" s="3">
        <f t="shared" si="2"/>
        <v>0</v>
      </c>
      <c r="P19" s="3">
        <f t="shared" si="3"/>
        <v>0</v>
      </c>
      <c r="Q19" s="3">
        <f t="shared" si="4"/>
        <v>1</v>
      </c>
      <c r="R19" s="3">
        <f t="shared" si="5"/>
        <v>1</v>
      </c>
      <c r="S19" s="3">
        <f t="shared" si="6"/>
        <v>0</v>
      </c>
      <c r="T19" s="3">
        <f t="shared" si="7"/>
        <v>1</v>
      </c>
      <c r="U19" s="3">
        <f t="shared" si="8"/>
        <v>0</v>
      </c>
      <c r="W19" s="3" t="e">
        <f t="shared" si="9"/>
        <v>#N/A</v>
      </c>
      <c r="X19" s="3" t="e">
        <f t="shared" si="10"/>
        <v>#N/A</v>
      </c>
    </row>
    <row r="20" spans="1:24" x14ac:dyDescent="0.25">
      <c r="A20" s="8" t="s">
        <v>79</v>
      </c>
      <c r="B20" s="4">
        <f t="shared" si="0"/>
        <v>3</v>
      </c>
      <c r="C20" s="5">
        <f t="shared" si="1"/>
        <v>2</v>
      </c>
      <c r="D20" s="28" t="s">
        <v>502</v>
      </c>
      <c r="E20" s="4" t="s">
        <v>503</v>
      </c>
      <c r="F20" s="4" t="s">
        <v>113</v>
      </c>
      <c r="G20" s="4" t="s">
        <v>506</v>
      </c>
      <c r="H20" s="4" t="s">
        <v>504</v>
      </c>
      <c r="I20" s="4" t="s">
        <v>505</v>
      </c>
      <c r="J20" s="4" t="s">
        <v>441</v>
      </c>
      <c r="L20" s="4" t="s">
        <v>505</v>
      </c>
      <c r="M20" s="4" t="s">
        <v>113</v>
      </c>
      <c r="O20" s="3">
        <f t="shared" si="2"/>
        <v>0</v>
      </c>
      <c r="P20" s="3">
        <f t="shared" si="3"/>
        <v>0</v>
      </c>
      <c r="Q20" s="3">
        <f t="shared" si="4"/>
        <v>1</v>
      </c>
      <c r="R20" s="3">
        <f t="shared" si="5"/>
        <v>1</v>
      </c>
      <c r="S20" s="3">
        <f t="shared" si="6"/>
        <v>0</v>
      </c>
      <c r="T20" s="3">
        <f t="shared" si="7"/>
        <v>1</v>
      </c>
      <c r="U20" s="3">
        <f t="shared" si="8"/>
        <v>0</v>
      </c>
      <c r="W20" s="3">
        <f t="shared" si="9"/>
        <v>1</v>
      </c>
      <c r="X20" s="3">
        <f t="shared" si="10"/>
        <v>1</v>
      </c>
    </row>
    <row r="21" spans="1:24" x14ac:dyDescent="0.25">
      <c r="A21" s="8" t="s">
        <v>80</v>
      </c>
      <c r="B21" s="4">
        <f t="shared" si="0"/>
        <v>3</v>
      </c>
      <c r="C21" s="5">
        <f t="shared" si="1"/>
        <v>0</v>
      </c>
      <c r="D21" s="28" t="s">
        <v>502</v>
      </c>
      <c r="E21" s="4" t="s">
        <v>503</v>
      </c>
      <c r="F21" s="4" t="s">
        <v>325</v>
      </c>
      <c r="G21" s="4" t="s">
        <v>506</v>
      </c>
      <c r="H21" s="4" t="s">
        <v>504</v>
      </c>
      <c r="I21" s="4" t="s">
        <v>505</v>
      </c>
      <c r="J21" s="4" t="s">
        <v>507</v>
      </c>
      <c r="L21" s="39" t="s">
        <v>503</v>
      </c>
      <c r="M21" s="39" t="s">
        <v>502</v>
      </c>
      <c r="O21" s="3">
        <f t="shared" si="2"/>
        <v>0</v>
      </c>
      <c r="P21" s="3">
        <f t="shared" si="3"/>
        <v>0</v>
      </c>
      <c r="Q21" s="3">
        <f t="shared" si="4"/>
        <v>0</v>
      </c>
      <c r="R21" s="3">
        <f t="shared" si="5"/>
        <v>1</v>
      </c>
      <c r="S21" s="3">
        <f t="shared" si="6"/>
        <v>0</v>
      </c>
      <c r="T21" s="3">
        <f t="shared" si="7"/>
        <v>1</v>
      </c>
      <c r="U21" s="3">
        <f t="shared" si="8"/>
        <v>1</v>
      </c>
      <c r="W21" s="3" t="e">
        <f t="shared" si="9"/>
        <v>#N/A</v>
      </c>
      <c r="X21" s="3" t="e">
        <f t="shared" si="10"/>
        <v>#N/A</v>
      </c>
    </row>
    <row r="22" spans="1:24" x14ac:dyDescent="0.25">
      <c r="A22" s="8" t="s">
        <v>141</v>
      </c>
      <c r="B22" s="4">
        <f t="shared" si="0"/>
        <v>3</v>
      </c>
      <c r="C22" s="5">
        <f t="shared" si="1"/>
        <v>1</v>
      </c>
      <c r="D22" s="28" t="s">
        <v>502</v>
      </c>
      <c r="E22" s="4" t="s">
        <v>503</v>
      </c>
      <c r="F22" s="4" t="s">
        <v>113</v>
      </c>
      <c r="G22" s="4" t="s">
        <v>506</v>
      </c>
      <c r="H22" s="4" t="s">
        <v>504</v>
      </c>
      <c r="I22" s="4" t="s">
        <v>505</v>
      </c>
      <c r="J22" s="4" t="s">
        <v>441</v>
      </c>
      <c r="L22" s="39" t="s">
        <v>503</v>
      </c>
      <c r="M22" s="4" t="s">
        <v>505</v>
      </c>
      <c r="O22" s="3">
        <f t="shared" si="2"/>
        <v>0</v>
      </c>
      <c r="P22" s="3">
        <f t="shared" si="3"/>
        <v>0</v>
      </c>
      <c r="Q22" s="3">
        <f t="shared" si="4"/>
        <v>1</v>
      </c>
      <c r="R22" s="3">
        <f t="shared" si="5"/>
        <v>1</v>
      </c>
      <c r="S22" s="3">
        <f t="shared" si="6"/>
        <v>0</v>
      </c>
      <c r="T22" s="3">
        <f t="shared" si="7"/>
        <v>1</v>
      </c>
      <c r="U22" s="3">
        <f t="shared" si="8"/>
        <v>0</v>
      </c>
      <c r="W22" s="3" t="e">
        <f t="shared" si="9"/>
        <v>#N/A</v>
      </c>
      <c r="X22" s="3">
        <f t="shared" si="10"/>
        <v>1</v>
      </c>
    </row>
    <row r="23" spans="1:24" x14ac:dyDescent="0.25">
      <c r="A23" s="8" t="s">
        <v>81</v>
      </c>
      <c r="B23" s="4">
        <f t="shared" si="0"/>
        <v>3</v>
      </c>
      <c r="C23" s="5">
        <f t="shared" si="1"/>
        <v>2</v>
      </c>
      <c r="D23" s="28" t="s">
        <v>502</v>
      </c>
      <c r="E23" s="4" t="s">
        <v>503</v>
      </c>
      <c r="F23" s="4" t="s">
        <v>113</v>
      </c>
      <c r="G23" s="4" t="s">
        <v>506</v>
      </c>
      <c r="H23" s="4" t="s">
        <v>504</v>
      </c>
      <c r="I23" s="4" t="s">
        <v>505</v>
      </c>
      <c r="J23" s="4" t="s">
        <v>441</v>
      </c>
      <c r="L23" s="4" t="s">
        <v>505</v>
      </c>
      <c r="M23" s="4" t="s">
        <v>113</v>
      </c>
      <c r="O23" s="3">
        <f t="shared" si="2"/>
        <v>0</v>
      </c>
      <c r="P23" s="3">
        <f t="shared" si="3"/>
        <v>0</v>
      </c>
      <c r="Q23" s="3">
        <f t="shared" si="4"/>
        <v>1</v>
      </c>
      <c r="R23" s="3">
        <f t="shared" si="5"/>
        <v>1</v>
      </c>
      <c r="S23" s="3">
        <f t="shared" si="6"/>
        <v>0</v>
      </c>
      <c r="T23" s="3">
        <f t="shared" si="7"/>
        <v>1</v>
      </c>
      <c r="U23" s="3">
        <f t="shared" si="8"/>
        <v>0</v>
      </c>
      <c r="W23" s="3">
        <f t="shared" si="9"/>
        <v>1</v>
      </c>
      <c r="X23" s="3">
        <f t="shared" si="10"/>
        <v>1</v>
      </c>
    </row>
    <row r="24" spans="1:24" x14ac:dyDescent="0.25">
      <c r="A24" s="8" t="s">
        <v>82</v>
      </c>
      <c r="B24" s="47">
        <v>1</v>
      </c>
      <c r="C24" s="5">
        <f t="shared" si="1"/>
        <v>0</v>
      </c>
      <c r="D24" s="28" t="s">
        <v>129</v>
      </c>
      <c r="E24" s="4" t="s">
        <v>129</v>
      </c>
      <c r="F24" s="4" t="s">
        <v>129</v>
      </c>
      <c r="G24" s="4" t="s">
        <v>129</v>
      </c>
      <c r="H24" s="4" t="s">
        <v>129</v>
      </c>
      <c r="I24" s="4" t="s">
        <v>129</v>
      </c>
      <c r="J24" s="4" t="s">
        <v>129</v>
      </c>
      <c r="L24" s="39" t="s">
        <v>129</v>
      </c>
      <c r="M24" s="39" t="s">
        <v>129</v>
      </c>
      <c r="O24" s="3">
        <f t="shared" si="2"/>
        <v>0</v>
      </c>
      <c r="P24" s="3">
        <f t="shared" si="3"/>
        <v>0</v>
      </c>
      <c r="Q24" s="3">
        <f t="shared" si="4"/>
        <v>0</v>
      </c>
      <c r="R24" s="3">
        <f t="shared" si="5"/>
        <v>0</v>
      </c>
      <c r="S24" s="3">
        <f t="shared" si="6"/>
        <v>0</v>
      </c>
      <c r="T24" s="3">
        <f t="shared" si="7"/>
        <v>0</v>
      </c>
      <c r="U24" s="3">
        <f t="shared" si="8"/>
        <v>0</v>
      </c>
      <c r="W24" s="3" t="e">
        <f t="shared" si="9"/>
        <v>#N/A</v>
      </c>
      <c r="X24" s="3" t="e">
        <f t="shared" si="10"/>
        <v>#N/A</v>
      </c>
    </row>
    <row r="25" spans="1:24" x14ac:dyDescent="0.25">
      <c r="A25" s="8" t="s">
        <v>83</v>
      </c>
      <c r="B25" s="4">
        <f t="shared" si="0"/>
        <v>2</v>
      </c>
      <c r="C25" s="5">
        <f t="shared" si="1"/>
        <v>1</v>
      </c>
      <c r="D25" s="28" t="s">
        <v>502</v>
      </c>
      <c r="E25" s="4" t="s">
        <v>503</v>
      </c>
      <c r="F25" s="4" t="s">
        <v>325</v>
      </c>
      <c r="G25" s="4" t="s">
        <v>506</v>
      </c>
      <c r="H25" s="4" t="s">
        <v>504</v>
      </c>
      <c r="I25" s="4" t="s">
        <v>505</v>
      </c>
      <c r="J25" s="4" t="s">
        <v>441</v>
      </c>
      <c r="L25" s="4" t="s">
        <v>505</v>
      </c>
      <c r="M25" s="39" t="s">
        <v>503</v>
      </c>
      <c r="O25" s="3">
        <f t="shared" si="2"/>
        <v>0</v>
      </c>
      <c r="P25" s="3">
        <f t="shared" si="3"/>
        <v>0</v>
      </c>
      <c r="Q25" s="3">
        <f t="shared" si="4"/>
        <v>0</v>
      </c>
      <c r="R25" s="3">
        <f t="shared" si="5"/>
        <v>1</v>
      </c>
      <c r="S25" s="3">
        <f t="shared" si="6"/>
        <v>0</v>
      </c>
      <c r="T25" s="3">
        <f t="shared" si="7"/>
        <v>1</v>
      </c>
      <c r="U25" s="3">
        <f t="shared" si="8"/>
        <v>0</v>
      </c>
      <c r="W25" s="3">
        <f t="shared" si="9"/>
        <v>1</v>
      </c>
      <c r="X25" s="3" t="e">
        <f t="shared" si="10"/>
        <v>#N/A</v>
      </c>
    </row>
    <row r="26" spans="1:24" x14ac:dyDescent="0.25">
      <c r="A26" s="8" t="s">
        <v>84</v>
      </c>
      <c r="B26" s="4">
        <f t="shared" si="0"/>
        <v>4</v>
      </c>
      <c r="C26" s="5">
        <f t="shared" si="1"/>
        <v>0</v>
      </c>
      <c r="D26" s="28" t="s">
        <v>502</v>
      </c>
      <c r="E26" s="4" t="s">
        <v>503</v>
      </c>
      <c r="F26" s="4" t="s">
        <v>113</v>
      </c>
      <c r="G26" s="4" t="s">
        <v>506</v>
      </c>
      <c r="H26" s="4" t="s">
        <v>504</v>
      </c>
      <c r="I26" s="4" t="s">
        <v>505</v>
      </c>
      <c r="J26" s="4" t="s">
        <v>507</v>
      </c>
      <c r="L26" s="39" t="s">
        <v>503</v>
      </c>
      <c r="M26" s="39" t="s">
        <v>502</v>
      </c>
      <c r="O26" s="3">
        <f t="shared" si="2"/>
        <v>0</v>
      </c>
      <c r="P26" s="3">
        <f t="shared" si="3"/>
        <v>0</v>
      </c>
      <c r="Q26" s="3">
        <f t="shared" si="4"/>
        <v>1</v>
      </c>
      <c r="R26" s="3">
        <f t="shared" si="5"/>
        <v>1</v>
      </c>
      <c r="S26" s="3">
        <f t="shared" si="6"/>
        <v>0</v>
      </c>
      <c r="T26" s="3">
        <f t="shared" si="7"/>
        <v>1</v>
      </c>
      <c r="U26" s="3">
        <f t="shared" si="8"/>
        <v>1</v>
      </c>
      <c r="W26" s="3" t="e">
        <f t="shared" si="9"/>
        <v>#N/A</v>
      </c>
      <c r="X26" s="3" t="e">
        <f t="shared" si="10"/>
        <v>#N/A</v>
      </c>
    </row>
    <row r="27" spans="1:24" x14ac:dyDescent="0.25">
      <c r="A27" s="8" t="s">
        <v>86</v>
      </c>
      <c r="B27" s="4">
        <f t="shared" si="0"/>
        <v>4</v>
      </c>
      <c r="C27" s="5">
        <f t="shared" si="1"/>
        <v>1</v>
      </c>
      <c r="D27" s="28" t="s">
        <v>502</v>
      </c>
      <c r="E27" s="4" t="s">
        <v>503</v>
      </c>
      <c r="F27" s="4" t="s">
        <v>113</v>
      </c>
      <c r="G27" s="4" t="s">
        <v>506</v>
      </c>
      <c r="H27" s="4" t="s">
        <v>504</v>
      </c>
      <c r="I27" s="4" t="s">
        <v>505</v>
      </c>
      <c r="J27" s="4" t="s">
        <v>507</v>
      </c>
      <c r="L27" s="4" t="s">
        <v>113</v>
      </c>
      <c r="M27" s="39" t="s">
        <v>503</v>
      </c>
      <c r="O27" s="3">
        <f t="shared" si="2"/>
        <v>0</v>
      </c>
      <c r="P27" s="3">
        <f t="shared" si="3"/>
        <v>0</v>
      </c>
      <c r="Q27" s="3">
        <f t="shared" si="4"/>
        <v>1</v>
      </c>
      <c r="R27" s="3">
        <f t="shared" si="5"/>
        <v>1</v>
      </c>
      <c r="S27" s="3">
        <f t="shared" si="6"/>
        <v>0</v>
      </c>
      <c r="T27" s="3">
        <f t="shared" si="7"/>
        <v>1</v>
      </c>
      <c r="U27" s="3">
        <f t="shared" si="8"/>
        <v>1</v>
      </c>
      <c r="W27" s="3">
        <f t="shared" si="9"/>
        <v>1</v>
      </c>
      <c r="X27" s="3" t="e">
        <f t="shared" si="10"/>
        <v>#N/A</v>
      </c>
    </row>
    <row r="28" spans="1:24" x14ac:dyDescent="0.25">
      <c r="A28" s="8" t="s">
        <v>87</v>
      </c>
      <c r="B28" s="4">
        <f t="shared" si="0"/>
        <v>4</v>
      </c>
      <c r="C28" s="5">
        <f t="shared" si="1"/>
        <v>1</v>
      </c>
      <c r="D28" s="28" t="s">
        <v>502</v>
      </c>
      <c r="E28" s="4" t="s">
        <v>503</v>
      </c>
      <c r="F28" s="4" t="s">
        <v>113</v>
      </c>
      <c r="G28" s="4" t="s">
        <v>506</v>
      </c>
      <c r="H28" s="4" t="s">
        <v>504</v>
      </c>
      <c r="I28" s="4" t="s">
        <v>505</v>
      </c>
      <c r="J28" s="4" t="s">
        <v>507</v>
      </c>
      <c r="L28" s="39" t="s">
        <v>502</v>
      </c>
      <c r="M28" s="4" t="s">
        <v>505</v>
      </c>
      <c r="O28" s="3">
        <f t="shared" si="2"/>
        <v>0</v>
      </c>
      <c r="P28" s="3">
        <f t="shared" si="3"/>
        <v>0</v>
      </c>
      <c r="Q28" s="3">
        <f t="shared" si="4"/>
        <v>1</v>
      </c>
      <c r="R28" s="3">
        <f t="shared" si="5"/>
        <v>1</v>
      </c>
      <c r="S28" s="3">
        <f t="shared" si="6"/>
        <v>0</v>
      </c>
      <c r="T28" s="3">
        <f t="shared" si="7"/>
        <v>1</v>
      </c>
      <c r="U28" s="3">
        <f t="shared" si="8"/>
        <v>1</v>
      </c>
      <c r="W28" s="3" t="e">
        <f t="shared" si="9"/>
        <v>#N/A</v>
      </c>
      <c r="X28" s="3">
        <f t="shared" si="10"/>
        <v>1</v>
      </c>
    </row>
    <row r="29" spans="1:24" x14ac:dyDescent="0.25">
      <c r="A29" s="8" t="s">
        <v>88</v>
      </c>
      <c r="B29" s="4">
        <f t="shared" si="0"/>
        <v>4</v>
      </c>
      <c r="C29" s="5">
        <f t="shared" si="1"/>
        <v>0</v>
      </c>
      <c r="D29" s="28" t="s">
        <v>502</v>
      </c>
      <c r="E29" s="4" t="s">
        <v>503</v>
      </c>
      <c r="F29" s="4" t="s">
        <v>113</v>
      </c>
      <c r="G29" s="4" t="s">
        <v>506</v>
      </c>
      <c r="H29" s="4" t="s">
        <v>504</v>
      </c>
      <c r="I29" s="4" t="s">
        <v>505</v>
      </c>
      <c r="J29" s="4" t="s">
        <v>507</v>
      </c>
      <c r="L29" s="39" t="s">
        <v>441</v>
      </c>
      <c r="M29" s="39" t="s">
        <v>325</v>
      </c>
      <c r="O29" s="3">
        <f t="shared" si="2"/>
        <v>0</v>
      </c>
      <c r="P29" s="3">
        <f t="shared" si="3"/>
        <v>0</v>
      </c>
      <c r="Q29" s="3">
        <f t="shared" si="4"/>
        <v>1</v>
      </c>
      <c r="R29" s="3">
        <f t="shared" si="5"/>
        <v>1</v>
      </c>
      <c r="S29" s="3">
        <f t="shared" si="6"/>
        <v>0</v>
      </c>
      <c r="T29" s="3">
        <f t="shared" si="7"/>
        <v>1</v>
      </c>
      <c r="U29" s="3">
        <f t="shared" si="8"/>
        <v>1</v>
      </c>
      <c r="W29" s="3" t="e">
        <f t="shared" si="9"/>
        <v>#N/A</v>
      </c>
      <c r="X29" s="3" t="e">
        <f t="shared" si="10"/>
        <v>#N/A</v>
      </c>
    </row>
    <row r="30" spans="1:24" x14ac:dyDescent="0.25">
      <c r="A30" s="8" t="s">
        <v>89</v>
      </c>
      <c r="B30" s="4">
        <f t="shared" si="0"/>
        <v>2</v>
      </c>
      <c r="C30" s="5">
        <f t="shared" si="1"/>
        <v>1</v>
      </c>
      <c r="D30" s="28" t="s">
        <v>502</v>
      </c>
      <c r="E30" s="4" t="s">
        <v>503</v>
      </c>
      <c r="F30" s="4" t="s">
        <v>325</v>
      </c>
      <c r="G30" s="4" t="s">
        <v>506</v>
      </c>
      <c r="H30" s="4" t="s">
        <v>504</v>
      </c>
      <c r="I30" s="4" t="s">
        <v>505</v>
      </c>
      <c r="J30" s="4" t="s">
        <v>441</v>
      </c>
      <c r="L30" s="4" t="s">
        <v>505</v>
      </c>
      <c r="M30" s="39" t="s">
        <v>325</v>
      </c>
      <c r="O30" s="3">
        <f t="shared" si="2"/>
        <v>0</v>
      </c>
      <c r="P30" s="3">
        <f t="shared" si="3"/>
        <v>0</v>
      </c>
      <c r="Q30" s="3">
        <f t="shared" si="4"/>
        <v>0</v>
      </c>
      <c r="R30" s="3">
        <f t="shared" si="5"/>
        <v>1</v>
      </c>
      <c r="S30" s="3">
        <f t="shared" si="6"/>
        <v>0</v>
      </c>
      <c r="T30" s="3">
        <f t="shared" si="7"/>
        <v>1</v>
      </c>
      <c r="U30" s="3">
        <f t="shared" si="8"/>
        <v>0</v>
      </c>
      <c r="W30" s="3">
        <f t="shared" si="9"/>
        <v>1</v>
      </c>
      <c r="X30" s="3" t="e">
        <f t="shared" si="10"/>
        <v>#N/A</v>
      </c>
    </row>
    <row r="31" spans="1:24" x14ac:dyDescent="0.25">
      <c r="A31" s="8" t="s">
        <v>145</v>
      </c>
      <c r="B31" s="4">
        <f t="shared" si="0"/>
        <v>3</v>
      </c>
      <c r="C31" s="5">
        <f t="shared" si="1"/>
        <v>1</v>
      </c>
      <c r="D31" s="28" t="s">
        <v>502</v>
      </c>
      <c r="E31" s="4" t="s">
        <v>503</v>
      </c>
      <c r="F31" s="4" t="s">
        <v>113</v>
      </c>
      <c r="G31" s="4" t="s">
        <v>506</v>
      </c>
      <c r="H31" s="4" t="s">
        <v>504</v>
      </c>
      <c r="I31" s="4" t="s">
        <v>505</v>
      </c>
      <c r="J31" s="4" t="s">
        <v>441</v>
      </c>
      <c r="L31" s="4" t="s">
        <v>113</v>
      </c>
      <c r="M31" s="39" t="s">
        <v>503</v>
      </c>
      <c r="O31" s="3">
        <f t="shared" si="2"/>
        <v>0</v>
      </c>
      <c r="P31" s="3">
        <f t="shared" si="3"/>
        <v>0</v>
      </c>
      <c r="Q31" s="3">
        <f t="shared" si="4"/>
        <v>1</v>
      </c>
      <c r="R31" s="3">
        <f t="shared" si="5"/>
        <v>1</v>
      </c>
      <c r="S31" s="3">
        <f t="shared" si="6"/>
        <v>0</v>
      </c>
      <c r="T31" s="3">
        <f t="shared" si="7"/>
        <v>1</v>
      </c>
      <c r="U31" s="3">
        <f t="shared" si="8"/>
        <v>0</v>
      </c>
      <c r="W31" s="3">
        <f t="shared" si="9"/>
        <v>1</v>
      </c>
      <c r="X31" s="3" t="e">
        <f t="shared" si="10"/>
        <v>#N/A</v>
      </c>
    </row>
    <row r="32" spans="1:24" x14ac:dyDescent="0.25">
      <c r="A32" s="8" t="s">
        <v>90</v>
      </c>
      <c r="B32" s="4">
        <f t="shared" si="0"/>
        <v>4</v>
      </c>
      <c r="C32" s="5">
        <f t="shared" si="1"/>
        <v>1</v>
      </c>
      <c r="D32" s="28" t="s">
        <v>475</v>
      </c>
      <c r="E32" s="4" t="s">
        <v>503</v>
      </c>
      <c r="F32" s="4" t="s">
        <v>325</v>
      </c>
      <c r="G32" s="4" t="s">
        <v>506</v>
      </c>
      <c r="H32" s="4" t="s">
        <v>504</v>
      </c>
      <c r="I32" s="4" t="s">
        <v>505</v>
      </c>
      <c r="J32" s="4" t="s">
        <v>507</v>
      </c>
      <c r="L32" s="4" t="s">
        <v>505</v>
      </c>
      <c r="M32" s="39" t="s">
        <v>325</v>
      </c>
      <c r="O32" s="3">
        <f t="shared" si="2"/>
        <v>1</v>
      </c>
      <c r="P32" s="3">
        <f t="shared" si="3"/>
        <v>0</v>
      </c>
      <c r="Q32" s="3">
        <f t="shared" si="4"/>
        <v>0</v>
      </c>
      <c r="R32" s="3">
        <f t="shared" si="5"/>
        <v>1</v>
      </c>
      <c r="S32" s="3">
        <f t="shared" si="6"/>
        <v>0</v>
      </c>
      <c r="T32" s="3">
        <f t="shared" si="7"/>
        <v>1</v>
      </c>
      <c r="U32" s="3">
        <f t="shared" si="8"/>
        <v>1</v>
      </c>
      <c r="W32" s="3">
        <f t="shared" si="9"/>
        <v>1</v>
      </c>
      <c r="X32" s="3" t="e">
        <f t="shared" si="10"/>
        <v>#N/A</v>
      </c>
    </row>
    <row r="33" spans="1:24" x14ac:dyDescent="0.25">
      <c r="A33" s="8" t="s">
        <v>91</v>
      </c>
      <c r="B33" s="4">
        <f t="shared" si="0"/>
        <v>3</v>
      </c>
      <c r="C33" s="5">
        <f t="shared" si="1"/>
        <v>1</v>
      </c>
      <c r="D33" s="28" t="s">
        <v>502</v>
      </c>
      <c r="E33" s="4" t="s">
        <v>503</v>
      </c>
      <c r="F33" s="4" t="s">
        <v>325</v>
      </c>
      <c r="G33" s="4" t="s">
        <v>506</v>
      </c>
      <c r="H33" s="4" t="s">
        <v>504</v>
      </c>
      <c r="I33" s="4" t="s">
        <v>505</v>
      </c>
      <c r="J33" s="4" t="s">
        <v>507</v>
      </c>
      <c r="L33" s="39" t="s">
        <v>502</v>
      </c>
      <c r="M33" s="4" t="s">
        <v>505</v>
      </c>
      <c r="O33" s="3">
        <f t="shared" si="2"/>
        <v>0</v>
      </c>
      <c r="P33" s="3">
        <f t="shared" si="3"/>
        <v>0</v>
      </c>
      <c r="Q33" s="3">
        <f t="shared" si="4"/>
        <v>0</v>
      </c>
      <c r="R33" s="3">
        <f t="shared" si="5"/>
        <v>1</v>
      </c>
      <c r="S33" s="3">
        <f t="shared" si="6"/>
        <v>0</v>
      </c>
      <c r="T33" s="3">
        <f t="shared" si="7"/>
        <v>1</v>
      </c>
      <c r="U33" s="3">
        <f t="shared" si="8"/>
        <v>1</v>
      </c>
      <c r="W33" s="3" t="e">
        <f t="shared" si="9"/>
        <v>#N/A</v>
      </c>
      <c r="X33" s="3">
        <f t="shared" si="10"/>
        <v>1</v>
      </c>
    </row>
    <row r="34" spans="1:24" x14ac:dyDescent="0.25">
      <c r="A34" s="8" t="s">
        <v>92</v>
      </c>
      <c r="B34" s="4">
        <f t="shared" si="0"/>
        <v>2</v>
      </c>
      <c r="C34" s="5">
        <f t="shared" si="1"/>
        <v>0</v>
      </c>
      <c r="D34" s="28" t="s">
        <v>502</v>
      </c>
      <c r="E34" s="4" t="s">
        <v>503</v>
      </c>
      <c r="F34" s="4" t="s">
        <v>325</v>
      </c>
      <c r="G34" s="4" t="s">
        <v>506</v>
      </c>
      <c r="H34" s="4" t="s">
        <v>219</v>
      </c>
      <c r="I34" s="4" t="s">
        <v>290</v>
      </c>
      <c r="J34" s="4" t="s">
        <v>441</v>
      </c>
      <c r="L34" s="39" t="s">
        <v>503</v>
      </c>
      <c r="M34" s="39" t="s">
        <v>441</v>
      </c>
      <c r="O34" s="3">
        <f t="shared" si="2"/>
        <v>0</v>
      </c>
      <c r="P34" s="3">
        <f t="shared" si="3"/>
        <v>0</v>
      </c>
      <c r="Q34" s="3">
        <f t="shared" si="4"/>
        <v>0</v>
      </c>
      <c r="R34" s="3">
        <f t="shared" si="5"/>
        <v>1</v>
      </c>
      <c r="S34" s="3">
        <f t="shared" si="6"/>
        <v>1</v>
      </c>
      <c r="T34" s="3">
        <f t="shared" si="7"/>
        <v>0</v>
      </c>
      <c r="U34" s="3">
        <f t="shared" si="8"/>
        <v>0</v>
      </c>
      <c r="W34" s="3" t="e">
        <f t="shared" si="9"/>
        <v>#N/A</v>
      </c>
      <c r="X34" s="3" t="e">
        <f t="shared" si="10"/>
        <v>#N/A</v>
      </c>
    </row>
    <row r="35" spans="1:24" x14ac:dyDescent="0.25">
      <c r="A35" s="35" t="s">
        <v>131</v>
      </c>
      <c r="B35" s="4">
        <f t="shared" si="0"/>
        <v>4</v>
      </c>
      <c r="C35" s="5">
        <f t="shared" si="1"/>
        <v>1</v>
      </c>
      <c r="D35" s="28" t="s">
        <v>475</v>
      </c>
      <c r="E35" s="4" t="s">
        <v>503</v>
      </c>
      <c r="F35" s="4" t="s">
        <v>113</v>
      </c>
      <c r="G35" s="4" t="s">
        <v>437</v>
      </c>
      <c r="H35" s="4" t="s">
        <v>504</v>
      </c>
      <c r="I35" s="4" t="s">
        <v>505</v>
      </c>
      <c r="J35" s="4" t="s">
        <v>507</v>
      </c>
      <c r="L35" s="4" t="s">
        <v>505</v>
      </c>
      <c r="M35" s="39" t="s">
        <v>437</v>
      </c>
      <c r="O35" s="3">
        <f t="shared" si="2"/>
        <v>1</v>
      </c>
      <c r="P35" s="3">
        <f t="shared" si="3"/>
        <v>0</v>
      </c>
      <c r="Q35" s="3">
        <f t="shared" si="4"/>
        <v>1</v>
      </c>
      <c r="R35" s="3">
        <f t="shared" si="5"/>
        <v>0</v>
      </c>
      <c r="S35" s="3">
        <f t="shared" si="6"/>
        <v>0</v>
      </c>
      <c r="T35" s="3">
        <f t="shared" si="7"/>
        <v>1</v>
      </c>
      <c r="U35" s="3">
        <f t="shared" si="8"/>
        <v>1</v>
      </c>
      <c r="W35" s="3">
        <f t="shared" si="9"/>
        <v>1</v>
      </c>
      <c r="X35" s="3" t="e">
        <f t="shared" si="10"/>
        <v>#N/A</v>
      </c>
    </row>
    <row r="36" spans="1:24" ht="15.75" thickBot="1" x14ac:dyDescent="0.3">
      <c r="A36" s="29" t="s">
        <v>60</v>
      </c>
      <c r="B36" s="6">
        <f t="shared" si="0"/>
        <v>4</v>
      </c>
      <c r="C36" s="7">
        <f t="shared" si="1"/>
        <v>1</v>
      </c>
      <c r="D36" s="28" t="s">
        <v>502</v>
      </c>
      <c r="E36" s="4" t="s">
        <v>503</v>
      </c>
      <c r="F36" s="4" t="s">
        <v>113</v>
      </c>
      <c r="G36" s="4" t="s">
        <v>506</v>
      </c>
      <c r="H36" s="4" t="s">
        <v>504</v>
      </c>
      <c r="I36" s="4" t="s">
        <v>505</v>
      </c>
      <c r="J36" s="4" t="s">
        <v>507</v>
      </c>
      <c r="L36" s="39" t="s">
        <v>503</v>
      </c>
      <c r="M36" s="4" t="s">
        <v>505</v>
      </c>
      <c r="O36" s="3">
        <f t="shared" si="2"/>
        <v>0</v>
      </c>
      <c r="P36" s="3">
        <f t="shared" si="3"/>
        <v>0</v>
      </c>
      <c r="Q36" s="3">
        <f t="shared" si="4"/>
        <v>1</v>
      </c>
      <c r="R36" s="3">
        <f t="shared" si="5"/>
        <v>1</v>
      </c>
      <c r="S36" s="3">
        <f t="shared" si="6"/>
        <v>0</v>
      </c>
      <c r="T36" s="3">
        <f t="shared" si="7"/>
        <v>1</v>
      </c>
      <c r="U36" s="3">
        <f t="shared" si="8"/>
        <v>1</v>
      </c>
      <c r="W36" s="3" t="e">
        <f t="shared" si="9"/>
        <v>#N/A</v>
      </c>
      <c r="X36" s="3">
        <f t="shared" si="10"/>
        <v>1</v>
      </c>
    </row>
    <row r="37" spans="1:24" x14ac:dyDescent="0.25">
      <c r="A37" s="3" t="s">
        <v>144</v>
      </c>
    </row>
    <row r="38" spans="1:24" x14ac:dyDescent="0.25">
      <c r="D38" s="4" t="s">
        <v>475</v>
      </c>
      <c r="E38" s="4" t="s">
        <v>245</v>
      </c>
      <c r="F38" s="4" t="s">
        <v>113</v>
      </c>
      <c r="G38" s="4" t="s">
        <v>506</v>
      </c>
      <c r="H38" s="4" t="s">
        <v>219</v>
      </c>
      <c r="I38" s="4" t="s">
        <v>505</v>
      </c>
      <c r="J38" s="4" t="s">
        <v>507</v>
      </c>
    </row>
    <row r="39" spans="1:24" x14ac:dyDescent="0.25">
      <c r="A39"/>
      <c r="D39" s="3">
        <v>1</v>
      </c>
      <c r="E39" s="3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</row>
  </sheetData>
  <conditionalFormatting sqref="D3:D36">
    <cfRule type="cellIs" dxfId="34" priority="1" operator="notEqual">
      <formula>$D$38</formula>
    </cfRule>
  </conditionalFormatting>
  <conditionalFormatting sqref="E3:E36">
    <cfRule type="cellIs" dxfId="33" priority="2" operator="notEqual">
      <formula>$E$38</formula>
    </cfRule>
  </conditionalFormatting>
  <conditionalFormatting sqref="F3:F36">
    <cfRule type="cellIs" dxfId="32" priority="3" operator="notEqual">
      <formula>$F$38</formula>
    </cfRule>
  </conditionalFormatting>
  <conditionalFormatting sqref="G3:G36">
    <cfRule type="cellIs" dxfId="31" priority="4" operator="notEqual">
      <formula>$G$38</formula>
    </cfRule>
  </conditionalFormatting>
  <conditionalFormatting sqref="H3:H36">
    <cfRule type="cellIs" dxfId="30" priority="5" operator="notEqual">
      <formula>$H$38</formula>
    </cfRule>
  </conditionalFormatting>
  <conditionalFormatting sqref="I3:I36">
    <cfRule type="cellIs" dxfId="29" priority="6" operator="notEqual">
      <formula>$I$38</formula>
    </cfRule>
  </conditionalFormatting>
  <conditionalFormatting sqref="J3:J36">
    <cfRule type="cellIs" dxfId="28" priority="7" operator="notEqual">
      <formula>$J$38</formula>
    </cfRule>
  </conditionalFormatting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9.140625" style="3" bestFit="1" customWidth="1"/>
    <col min="5" max="5" width="9.7109375" style="3" bestFit="1" customWidth="1"/>
    <col min="6" max="6" width="11.7109375" style="3" bestFit="1" customWidth="1"/>
    <col min="7" max="7" width="8.7109375" style="3" bestFit="1" customWidth="1"/>
    <col min="8" max="8" width="8.5703125" style="3" bestFit="1" customWidth="1"/>
    <col min="9" max="9" width="10.5703125" style="3" bestFit="1" customWidth="1"/>
    <col min="10" max="10" width="10.42578125" style="3" bestFit="1" customWidth="1"/>
    <col min="11" max="11" width="7.42578125" style="3" bestFit="1" customWidth="1"/>
    <col min="12" max="13" width="8" style="3" bestFit="1" customWidth="1"/>
    <col min="14" max="14" width="8.140625" style="3" bestFit="1" customWidth="1"/>
    <col min="15" max="15" width="9.140625" style="3" bestFit="1" customWidth="1"/>
    <col min="16" max="16" width="10.42578125" style="3" bestFit="1" customWidth="1"/>
    <col min="17" max="17" width="7.85546875" style="3" bestFit="1" customWidth="1"/>
    <col min="18" max="18" width="9.28515625" style="3" bestFit="1" customWidth="1"/>
    <col min="19" max="19" width="9.140625" style="3" bestFit="1" customWidth="1"/>
    <col min="20" max="20" width="10.7109375" style="3" bestFit="1" customWidth="1"/>
    <col min="21" max="21" width="8.85546875" style="3" bestFit="1" customWidth="1"/>
    <col min="22" max="22" width="10.85546875" style="3" bestFit="1" customWidth="1"/>
    <col min="23" max="23" width="9.5703125" style="3" bestFit="1" customWidth="1"/>
    <col min="24" max="24" width="9.7109375" style="3" bestFit="1" customWidth="1"/>
    <col min="25" max="25" width="10.85546875" style="3" bestFit="1" customWidth="1"/>
    <col min="26" max="26" width="10" style="3" bestFit="1" customWidth="1"/>
    <col min="27" max="27" width="8.42578125" style="3" bestFit="1" customWidth="1"/>
    <col min="28" max="28" width="9.5703125" style="3" bestFit="1" customWidth="1"/>
    <col min="29" max="29" width="10.28515625" style="3" bestFit="1" customWidth="1"/>
    <col min="30" max="31" width="9.42578125" style="3" bestFit="1" customWidth="1"/>
    <col min="32" max="32" width="2.7109375" style="3" customWidth="1"/>
    <col min="33" max="34" width="10.85546875" style="3" bestFit="1" customWidth="1"/>
    <col min="35" max="35" width="10.42578125" style="3" bestFit="1" customWidth="1"/>
    <col min="36" max="36" width="9.42578125" style="3" bestFit="1" customWidth="1"/>
    <col min="37" max="37" width="2.7109375" style="3" customWidth="1"/>
    <col min="38" max="44" width="2" style="3" bestFit="1" customWidth="1"/>
    <col min="45" max="53" width="2" style="3" customWidth="1"/>
    <col min="54" max="57" width="2" style="3" bestFit="1" customWidth="1"/>
    <col min="58" max="65" width="2" style="3" customWidth="1"/>
    <col min="66" max="66" width="2.7109375" style="3" customWidth="1"/>
    <col min="67" max="67" width="5.42578125" style="3" bestFit="1" customWidth="1"/>
    <col min="68" max="68" width="5.85546875" style="3" bestFit="1" customWidth="1"/>
    <col min="69" max="69" width="5.85546875" bestFit="1" customWidth="1"/>
    <col min="70" max="70" width="5.42578125" bestFit="1" customWidth="1"/>
  </cols>
  <sheetData>
    <row r="1" spans="1:70" ht="15.75" x14ac:dyDescent="0.25">
      <c r="A1" s="24" t="s">
        <v>61</v>
      </c>
      <c r="B1" s="25"/>
      <c r="I1" s="53"/>
      <c r="AG1" s="3">
        <f>IF(L3=$L$38,1,0)</f>
        <v>0</v>
      </c>
    </row>
    <row r="2" spans="1:70" ht="15.75" thickBot="1" x14ac:dyDescent="0.3">
      <c r="A2" s="2"/>
      <c r="B2" s="2" t="s">
        <v>0</v>
      </c>
      <c r="C2" s="2" t="s">
        <v>1</v>
      </c>
      <c r="I2" s="53"/>
      <c r="AG2" s="2" t="s">
        <v>55</v>
      </c>
      <c r="AH2" s="2" t="s">
        <v>1</v>
      </c>
      <c r="AI2" s="2" t="s">
        <v>1</v>
      </c>
      <c r="AJ2" s="2" t="s">
        <v>59</v>
      </c>
      <c r="BO2" s="2" t="s">
        <v>56</v>
      </c>
      <c r="BP2" s="2" t="s">
        <v>1</v>
      </c>
      <c r="BQ2" s="2" t="s">
        <v>1</v>
      </c>
      <c r="BR2" s="2" t="s">
        <v>59</v>
      </c>
    </row>
    <row r="3" spans="1:70" x14ac:dyDescent="0.25">
      <c r="A3" s="23" t="s">
        <v>63</v>
      </c>
      <c r="B3" s="26">
        <f t="shared" ref="B3:B36" si="0">SUM(AL3:BM3)</f>
        <v>12</v>
      </c>
      <c r="C3" s="27">
        <f t="shared" ref="C3:C36" si="1">COUNT(BO3:BR3)</f>
        <v>2</v>
      </c>
      <c r="D3" s="28" t="s">
        <v>118</v>
      </c>
      <c r="E3" s="4" t="s">
        <v>102</v>
      </c>
      <c r="F3" s="4" t="s">
        <v>117</v>
      </c>
      <c r="G3" s="4" t="s">
        <v>508</v>
      </c>
      <c r="H3" s="4" t="s">
        <v>382</v>
      </c>
      <c r="I3" s="4" t="s">
        <v>511</v>
      </c>
      <c r="J3" s="4" t="s">
        <v>514</v>
      </c>
      <c r="K3" s="4" t="s">
        <v>515</v>
      </c>
      <c r="L3" s="4" t="s">
        <v>272</v>
      </c>
      <c r="M3" s="4" t="s">
        <v>516</v>
      </c>
      <c r="N3" s="4" t="s">
        <v>491</v>
      </c>
      <c r="O3" s="4" t="s">
        <v>441</v>
      </c>
      <c r="P3" s="4" t="s">
        <v>517</v>
      </c>
      <c r="Q3" s="4" t="s">
        <v>322</v>
      </c>
      <c r="R3" s="4" t="s">
        <v>518</v>
      </c>
      <c r="S3" s="4" t="s">
        <v>291</v>
      </c>
      <c r="T3" s="4" t="s">
        <v>519</v>
      </c>
      <c r="U3" s="4" t="s">
        <v>520</v>
      </c>
      <c r="V3" s="4" t="s">
        <v>277</v>
      </c>
      <c r="W3" s="4" t="s">
        <v>521</v>
      </c>
      <c r="X3" s="4" t="s">
        <v>267</v>
      </c>
      <c r="Y3" s="4" t="s">
        <v>522</v>
      </c>
      <c r="Z3" s="4" t="s">
        <v>523</v>
      </c>
      <c r="AA3" s="4" t="s">
        <v>358</v>
      </c>
      <c r="AB3" s="4" t="s">
        <v>466</v>
      </c>
      <c r="AC3" s="4" t="s">
        <v>524</v>
      </c>
      <c r="AD3" s="4" t="s">
        <v>347</v>
      </c>
      <c r="AE3" s="4" t="s">
        <v>535</v>
      </c>
      <c r="AG3" s="39" t="s">
        <v>129</v>
      </c>
      <c r="AH3" s="48" t="s">
        <v>521</v>
      </c>
      <c r="AI3" s="39" t="s">
        <v>466</v>
      </c>
      <c r="AJ3" s="4" t="s">
        <v>535</v>
      </c>
      <c r="AL3" s="3">
        <f>IF(D3=$D$38,1,0)</f>
        <v>0</v>
      </c>
      <c r="AM3" s="3">
        <f>IF(E3=$E$38,1,0)</f>
        <v>0</v>
      </c>
      <c r="AN3" s="3">
        <f>IF(F3=$F$38,1,0)</f>
        <v>0</v>
      </c>
      <c r="AO3" s="3">
        <f>IF(G3=$G$38,1,0)</f>
        <v>1</v>
      </c>
      <c r="AP3" s="3">
        <f>IF(H3=$H$38,1,0)</f>
        <v>0</v>
      </c>
      <c r="AQ3" s="3">
        <f>IF(I3=$I$38,1,0)</f>
        <v>0</v>
      </c>
      <c r="AR3" s="3">
        <f>IF(J3=$J$38,1,0)</f>
        <v>0</v>
      </c>
      <c r="AS3" s="3">
        <f>IF(K3=$K$38,1,0)</f>
        <v>1</v>
      </c>
      <c r="AT3" s="3">
        <f>IF(L3=$L$38,1,0)</f>
        <v>0</v>
      </c>
      <c r="AU3" s="3">
        <f>IF(M3=$M$38,1,0)</f>
        <v>1</v>
      </c>
      <c r="AV3" s="3">
        <f>IF(N3=$N$38,1,0)</f>
        <v>1</v>
      </c>
      <c r="AW3" s="3">
        <f>IF(O3=$O$38,1,0)</f>
        <v>1</v>
      </c>
      <c r="AX3" s="3">
        <f>IF(P3=$P$38,1,0)</f>
        <v>0</v>
      </c>
      <c r="AY3" s="3">
        <f>IF(Q3=$Q$38,1,0)</f>
        <v>1</v>
      </c>
      <c r="AZ3" s="3">
        <f>IF(R3=$R$38,1,0)</f>
        <v>0</v>
      </c>
      <c r="BA3" s="3">
        <f>IF(S3=$S$38,1,0)</f>
        <v>0</v>
      </c>
      <c r="BB3" s="3">
        <f>IF(T3=$T$38,1,0)</f>
        <v>0</v>
      </c>
      <c r="BC3" s="3">
        <f>IF(U3=$U$38,1,0)</f>
        <v>1</v>
      </c>
      <c r="BD3" s="3">
        <f>IF(V3=$V$38,1,0)</f>
        <v>0</v>
      </c>
      <c r="BE3" s="3">
        <f>IF(W3=$W$38,1,0)</f>
        <v>1</v>
      </c>
      <c r="BF3" s="3">
        <f>IF(X3=$X$38,1,0)</f>
        <v>0</v>
      </c>
      <c r="BG3" s="3">
        <f>IF(Y3=$Y$38,1,0)</f>
        <v>0</v>
      </c>
      <c r="BH3" s="3">
        <f>IF(Z3=$Z$38,1,0)</f>
        <v>0</v>
      </c>
      <c r="BI3" s="3">
        <f>IF(AA3=$AA$38,1,0)</f>
        <v>1</v>
      </c>
      <c r="BJ3" s="3">
        <f>IF(AB3=$AB$38,1,0)</f>
        <v>0</v>
      </c>
      <c r="BK3" s="3">
        <f>IF(AC3=$AC$38,1,0)</f>
        <v>1</v>
      </c>
      <c r="BL3" s="3">
        <f>IF(AD3=$AD$38,1,0)</f>
        <v>1</v>
      </c>
      <c r="BM3" s="3">
        <f>IF(AE3=$AE$38,1,0)</f>
        <v>1</v>
      </c>
      <c r="BO3" s="3" t="e">
        <f t="shared" ref="BO3:BO36" si="2">HLOOKUP(AG3,$D$38:$AD$39,2,FALSE)</f>
        <v>#N/A</v>
      </c>
      <c r="BP3" s="3">
        <f t="shared" ref="BP3:BP36" si="3">HLOOKUP(AH3,$D$38:$AD$39,2,FALSE)</f>
        <v>1</v>
      </c>
      <c r="BQ3" s="3" t="e">
        <f t="shared" ref="BQ3:BQ36" si="4">HLOOKUP(AI3,$D$38:$AD$39,2,FALSE)</f>
        <v>#N/A</v>
      </c>
      <c r="BR3" s="3">
        <f t="shared" ref="BR3:BR22" si="5">HLOOKUP(AJ3,$AE$38:$AE$39,2,FALSE)</f>
        <v>1</v>
      </c>
    </row>
    <row r="4" spans="1:70" x14ac:dyDescent="0.25">
      <c r="A4" s="8" t="s">
        <v>64</v>
      </c>
      <c r="B4" s="4">
        <f t="shared" si="0"/>
        <v>9</v>
      </c>
      <c r="C4" s="5">
        <f t="shared" si="1"/>
        <v>2</v>
      </c>
      <c r="D4" s="28" t="s">
        <v>118</v>
      </c>
      <c r="E4" s="4" t="s">
        <v>509</v>
      </c>
      <c r="F4" s="4" t="s">
        <v>510</v>
      </c>
      <c r="G4" s="4" t="s">
        <v>508</v>
      </c>
      <c r="H4" s="4" t="s">
        <v>382</v>
      </c>
      <c r="I4" s="4" t="s">
        <v>511</v>
      </c>
      <c r="J4" s="4" t="s">
        <v>514</v>
      </c>
      <c r="K4" s="4" t="s">
        <v>515</v>
      </c>
      <c r="L4" s="4" t="s">
        <v>525</v>
      </c>
      <c r="M4" s="4" t="s">
        <v>526</v>
      </c>
      <c r="N4" s="4" t="s">
        <v>527</v>
      </c>
      <c r="O4" s="4" t="s">
        <v>378</v>
      </c>
      <c r="P4" s="4" t="s">
        <v>517</v>
      </c>
      <c r="Q4" s="4" t="s">
        <v>528</v>
      </c>
      <c r="R4" s="4" t="s">
        <v>518</v>
      </c>
      <c r="S4" s="4" t="s">
        <v>291</v>
      </c>
      <c r="T4" s="4" t="s">
        <v>519</v>
      </c>
      <c r="U4" s="4" t="s">
        <v>520</v>
      </c>
      <c r="V4" s="4" t="s">
        <v>277</v>
      </c>
      <c r="W4" s="4" t="s">
        <v>521</v>
      </c>
      <c r="X4" s="4" t="s">
        <v>529</v>
      </c>
      <c r="Y4" s="4" t="s">
        <v>522</v>
      </c>
      <c r="Z4" s="4" t="s">
        <v>523</v>
      </c>
      <c r="AA4" s="4" t="s">
        <v>530</v>
      </c>
      <c r="AB4" s="4" t="s">
        <v>466</v>
      </c>
      <c r="AC4" s="4" t="s">
        <v>524</v>
      </c>
      <c r="AD4" s="4" t="s">
        <v>531</v>
      </c>
      <c r="AE4" s="4" t="s">
        <v>289</v>
      </c>
      <c r="AG4" s="39" t="s">
        <v>522</v>
      </c>
      <c r="AH4" s="39" t="s">
        <v>518</v>
      </c>
      <c r="AI4" s="4" t="s">
        <v>524</v>
      </c>
      <c r="AJ4" s="4" t="s">
        <v>535</v>
      </c>
      <c r="AL4" s="3">
        <f t="shared" ref="AL4:AL36" si="6">IF(D4=$D$38,1,0)</f>
        <v>0</v>
      </c>
      <c r="AM4" s="3">
        <f t="shared" ref="AM4:AM36" si="7">IF(E4=$E$38,1,0)</f>
        <v>1</v>
      </c>
      <c r="AN4" s="3">
        <f t="shared" ref="AN4:AN36" si="8">IF(F4=$F$38,1,0)</f>
        <v>1</v>
      </c>
      <c r="AO4" s="3">
        <f t="shared" ref="AO4:AO36" si="9">IF(G4=$G$38,1,0)</f>
        <v>1</v>
      </c>
      <c r="AP4" s="3">
        <f t="shared" ref="AP4:AP36" si="10">IF(H4=$H$38,1,0)</f>
        <v>0</v>
      </c>
      <c r="AQ4" s="3">
        <f t="shared" ref="AQ4:AQ36" si="11">IF(I4=$I$38,1,0)</f>
        <v>0</v>
      </c>
      <c r="AR4" s="3">
        <f t="shared" ref="AR4:AR36" si="12">IF(J4=$J$38,1,0)</f>
        <v>0</v>
      </c>
      <c r="AS4" s="3">
        <f t="shared" ref="AS4:AS36" si="13">IF(K4=$K$38,1,0)</f>
        <v>1</v>
      </c>
      <c r="AT4" s="3">
        <f t="shared" ref="AT4:AT36" si="14">IF(L4=$L$38,1,0)</f>
        <v>1</v>
      </c>
      <c r="AU4" s="3">
        <f t="shared" ref="AU4:AU36" si="15">IF(M4=$M$38,1,0)</f>
        <v>0</v>
      </c>
      <c r="AV4" s="3">
        <f t="shared" ref="AV4:AV36" si="16">IF(N4=$N$38,1,0)</f>
        <v>0</v>
      </c>
      <c r="AW4" s="3">
        <f t="shared" ref="AW4:AW36" si="17">IF(O4=$O$38,1,0)</f>
        <v>0</v>
      </c>
      <c r="AX4" s="3">
        <f t="shared" ref="AX4:AX36" si="18">IF(P4=$P$38,1,0)</f>
        <v>0</v>
      </c>
      <c r="AY4" s="3">
        <f t="shared" ref="AY4:AY36" si="19">IF(Q4=$Q$38,1,0)</f>
        <v>0</v>
      </c>
      <c r="AZ4" s="3">
        <f t="shared" ref="AZ4:AZ36" si="20">IF(R4=$R$38,1,0)</f>
        <v>0</v>
      </c>
      <c r="BA4" s="3">
        <f t="shared" ref="BA4:BA36" si="21">IF(S4=$S$38,1,0)</f>
        <v>0</v>
      </c>
      <c r="BB4" s="3">
        <f t="shared" ref="BB4:BB36" si="22">IF(T4=$T$38,1,0)</f>
        <v>0</v>
      </c>
      <c r="BC4" s="3">
        <f t="shared" ref="BC4:BC36" si="23">IF(U4=$U$38,1,0)</f>
        <v>1</v>
      </c>
      <c r="BD4" s="3">
        <f t="shared" ref="BD4:BD36" si="24">IF(V4=$V$38,1,0)</f>
        <v>0</v>
      </c>
      <c r="BE4" s="3">
        <f t="shared" ref="BE4:BE36" si="25">IF(W4=$W$38,1,0)</f>
        <v>1</v>
      </c>
      <c r="BF4" s="3">
        <f t="shared" ref="BF4:BF36" si="26">IF(X4=$X$38,1,0)</f>
        <v>1</v>
      </c>
      <c r="BG4" s="3">
        <f t="shared" ref="BG4:BG36" si="27">IF(Y4=$Y$38,1,0)</f>
        <v>0</v>
      </c>
      <c r="BH4" s="3">
        <f t="shared" ref="BH4:BH36" si="28">IF(Z4=$Z$38,1,0)</f>
        <v>0</v>
      </c>
      <c r="BI4" s="3">
        <f t="shared" ref="BI4:BI36" si="29">IF(AA4=$AA$38,1,0)</f>
        <v>0</v>
      </c>
      <c r="BJ4" s="3">
        <f t="shared" ref="BJ4:BJ36" si="30">IF(AB4=$AB$38,1,0)</f>
        <v>0</v>
      </c>
      <c r="BK4" s="3">
        <f t="shared" ref="BK4:BK36" si="31">IF(AC4=$AC$38,1,0)</f>
        <v>1</v>
      </c>
      <c r="BL4" s="3">
        <f t="shared" ref="BL4:BL36" si="32">IF(AD4=$AD$38,1,0)</f>
        <v>0</v>
      </c>
      <c r="BM4" s="3">
        <f t="shared" ref="BM4:BM36" si="33">IF(AE4=$AE$38,1,0)</f>
        <v>0</v>
      </c>
      <c r="BO4" s="3" t="e">
        <f t="shared" si="2"/>
        <v>#N/A</v>
      </c>
      <c r="BP4" s="3" t="e">
        <f t="shared" si="3"/>
        <v>#N/A</v>
      </c>
      <c r="BQ4" s="3">
        <f t="shared" si="4"/>
        <v>1</v>
      </c>
      <c r="BR4" s="3">
        <f t="shared" si="5"/>
        <v>1</v>
      </c>
    </row>
    <row r="5" spans="1:70" x14ac:dyDescent="0.25">
      <c r="A5" s="8" t="s">
        <v>65</v>
      </c>
      <c r="B5" s="4">
        <f t="shared" si="0"/>
        <v>8</v>
      </c>
      <c r="C5" s="5">
        <f t="shared" si="1"/>
        <v>0</v>
      </c>
      <c r="D5" s="28" t="s">
        <v>118</v>
      </c>
      <c r="E5" s="4" t="s">
        <v>509</v>
      </c>
      <c r="F5" s="4" t="s">
        <v>510</v>
      </c>
      <c r="G5" s="4" t="s">
        <v>156</v>
      </c>
      <c r="H5" s="4" t="s">
        <v>382</v>
      </c>
      <c r="I5" s="4" t="s">
        <v>511</v>
      </c>
      <c r="J5" s="4" t="s">
        <v>514</v>
      </c>
      <c r="K5" s="4" t="s">
        <v>515</v>
      </c>
      <c r="L5" s="4" t="s">
        <v>272</v>
      </c>
      <c r="M5" s="4" t="s">
        <v>526</v>
      </c>
      <c r="N5" s="4" t="s">
        <v>527</v>
      </c>
      <c r="O5" s="4" t="s">
        <v>378</v>
      </c>
      <c r="P5" s="4" t="s">
        <v>517</v>
      </c>
      <c r="Q5" s="4" t="s">
        <v>528</v>
      </c>
      <c r="R5" s="4" t="s">
        <v>518</v>
      </c>
      <c r="S5" s="4" t="s">
        <v>532</v>
      </c>
      <c r="T5" s="4" t="s">
        <v>519</v>
      </c>
      <c r="U5" s="4" t="s">
        <v>178</v>
      </c>
      <c r="V5" s="4" t="s">
        <v>277</v>
      </c>
      <c r="W5" s="4" t="s">
        <v>521</v>
      </c>
      <c r="X5" s="4" t="s">
        <v>529</v>
      </c>
      <c r="Y5" s="4" t="s">
        <v>522</v>
      </c>
      <c r="Z5" s="4" t="s">
        <v>523</v>
      </c>
      <c r="AA5" s="4" t="s">
        <v>530</v>
      </c>
      <c r="AB5" s="4" t="s">
        <v>466</v>
      </c>
      <c r="AC5" s="4" t="s">
        <v>524</v>
      </c>
      <c r="AD5" s="4" t="s">
        <v>347</v>
      </c>
      <c r="AE5" s="4" t="s">
        <v>289</v>
      </c>
      <c r="AG5" s="39" t="s">
        <v>522</v>
      </c>
      <c r="AH5" s="39" t="s">
        <v>523</v>
      </c>
      <c r="AI5" s="39" t="s">
        <v>528</v>
      </c>
      <c r="AJ5" s="39" t="s">
        <v>289</v>
      </c>
      <c r="AL5" s="3">
        <f t="shared" si="6"/>
        <v>0</v>
      </c>
      <c r="AM5" s="3">
        <f t="shared" si="7"/>
        <v>1</v>
      </c>
      <c r="AN5" s="3">
        <f t="shared" si="8"/>
        <v>1</v>
      </c>
      <c r="AO5" s="3">
        <f t="shared" si="9"/>
        <v>0</v>
      </c>
      <c r="AP5" s="3">
        <f t="shared" si="10"/>
        <v>0</v>
      </c>
      <c r="AQ5" s="3">
        <f t="shared" si="11"/>
        <v>0</v>
      </c>
      <c r="AR5" s="3">
        <f t="shared" si="12"/>
        <v>0</v>
      </c>
      <c r="AS5" s="3">
        <f t="shared" si="13"/>
        <v>1</v>
      </c>
      <c r="AT5" s="3">
        <f t="shared" si="14"/>
        <v>0</v>
      </c>
      <c r="AU5" s="3">
        <f t="shared" si="15"/>
        <v>0</v>
      </c>
      <c r="AV5" s="3">
        <f t="shared" si="16"/>
        <v>0</v>
      </c>
      <c r="AW5" s="3">
        <f t="shared" si="17"/>
        <v>0</v>
      </c>
      <c r="AX5" s="3">
        <f t="shared" si="18"/>
        <v>0</v>
      </c>
      <c r="AY5" s="3">
        <f t="shared" si="19"/>
        <v>0</v>
      </c>
      <c r="AZ5" s="3">
        <f t="shared" si="20"/>
        <v>0</v>
      </c>
      <c r="BA5" s="3">
        <f t="shared" si="21"/>
        <v>1</v>
      </c>
      <c r="BB5" s="3">
        <f t="shared" si="22"/>
        <v>0</v>
      </c>
      <c r="BC5" s="3">
        <f t="shared" si="23"/>
        <v>0</v>
      </c>
      <c r="BD5" s="3">
        <f t="shared" si="24"/>
        <v>0</v>
      </c>
      <c r="BE5" s="3">
        <f t="shared" si="25"/>
        <v>1</v>
      </c>
      <c r="BF5" s="3">
        <f t="shared" si="26"/>
        <v>1</v>
      </c>
      <c r="BG5" s="3">
        <f t="shared" si="27"/>
        <v>0</v>
      </c>
      <c r="BH5" s="3">
        <f t="shared" si="28"/>
        <v>0</v>
      </c>
      <c r="BI5" s="3">
        <f t="shared" si="29"/>
        <v>0</v>
      </c>
      <c r="BJ5" s="3">
        <f t="shared" si="30"/>
        <v>0</v>
      </c>
      <c r="BK5" s="3">
        <f t="shared" si="31"/>
        <v>1</v>
      </c>
      <c r="BL5" s="3">
        <f t="shared" si="32"/>
        <v>1</v>
      </c>
      <c r="BM5" s="3">
        <f t="shared" si="33"/>
        <v>0</v>
      </c>
      <c r="BO5" s="3" t="e">
        <f t="shared" si="2"/>
        <v>#N/A</v>
      </c>
      <c r="BP5" s="3" t="e">
        <f t="shared" si="3"/>
        <v>#N/A</v>
      </c>
      <c r="BQ5" s="3" t="e">
        <f t="shared" si="4"/>
        <v>#N/A</v>
      </c>
      <c r="BR5" s="3" t="e">
        <f t="shared" si="5"/>
        <v>#N/A</v>
      </c>
    </row>
    <row r="6" spans="1:70" x14ac:dyDescent="0.25">
      <c r="A6" s="8" t="s">
        <v>66</v>
      </c>
      <c r="B6" s="4">
        <f t="shared" si="0"/>
        <v>13</v>
      </c>
      <c r="C6" s="5">
        <f t="shared" si="1"/>
        <v>1</v>
      </c>
      <c r="D6" s="28" t="s">
        <v>118</v>
      </c>
      <c r="E6" s="4" t="s">
        <v>509</v>
      </c>
      <c r="F6" s="4" t="s">
        <v>510</v>
      </c>
      <c r="G6" s="4" t="s">
        <v>508</v>
      </c>
      <c r="H6" s="4" t="s">
        <v>382</v>
      </c>
      <c r="I6" s="4" t="s">
        <v>513</v>
      </c>
      <c r="J6" s="4" t="s">
        <v>533</v>
      </c>
      <c r="K6" s="4" t="s">
        <v>515</v>
      </c>
      <c r="L6" s="4" t="s">
        <v>272</v>
      </c>
      <c r="M6" s="4" t="s">
        <v>526</v>
      </c>
      <c r="N6" s="4" t="s">
        <v>527</v>
      </c>
      <c r="O6" s="4" t="s">
        <v>378</v>
      </c>
      <c r="P6" s="4" t="s">
        <v>517</v>
      </c>
      <c r="Q6" s="4" t="s">
        <v>528</v>
      </c>
      <c r="R6" s="4" t="s">
        <v>451</v>
      </c>
      <c r="S6" s="4" t="s">
        <v>532</v>
      </c>
      <c r="T6" s="4" t="s">
        <v>519</v>
      </c>
      <c r="U6" s="4" t="s">
        <v>178</v>
      </c>
      <c r="V6" s="4" t="s">
        <v>277</v>
      </c>
      <c r="W6" s="4" t="s">
        <v>521</v>
      </c>
      <c r="X6" s="4" t="s">
        <v>529</v>
      </c>
      <c r="Y6" s="4" t="s">
        <v>289</v>
      </c>
      <c r="Z6" s="4" t="s">
        <v>523</v>
      </c>
      <c r="AA6" s="4" t="s">
        <v>530</v>
      </c>
      <c r="AB6" s="4" t="s">
        <v>501</v>
      </c>
      <c r="AC6" s="4" t="s">
        <v>524</v>
      </c>
      <c r="AD6" s="4" t="s">
        <v>531</v>
      </c>
      <c r="AE6" s="4" t="s">
        <v>289</v>
      </c>
      <c r="AG6" s="39" t="s">
        <v>523</v>
      </c>
      <c r="AH6" s="4" t="s">
        <v>521</v>
      </c>
      <c r="AI6" s="39" t="s">
        <v>526</v>
      </c>
      <c r="AJ6" s="39" t="s">
        <v>289</v>
      </c>
      <c r="AL6" s="3">
        <f t="shared" si="6"/>
        <v>0</v>
      </c>
      <c r="AM6" s="3">
        <f t="shared" si="7"/>
        <v>1</v>
      </c>
      <c r="AN6" s="3">
        <f t="shared" si="8"/>
        <v>1</v>
      </c>
      <c r="AO6" s="3">
        <f t="shared" si="9"/>
        <v>1</v>
      </c>
      <c r="AP6" s="3">
        <f t="shared" si="10"/>
        <v>0</v>
      </c>
      <c r="AQ6" s="3">
        <f t="shared" si="11"/>
        <v>1</v>
      </c>
      <c r="AR6" s="3">
        <f t="shared" si="12"/>
        <v>1</v>
      </c>
      <c r="AS6" s="3">
        <f t="shared" si="13"/>
        <v>1</v>
      </c>
      <c r="AT6" s="3">
        <f t="shared" si="14"/>
        <v>0</v>
      </c>
      <c r="AU6" s="3">
        <f t="shared" si="15"/>
        <v>0</v>
      </c>
      <c r="AV6" s="3">
        <f t="shared" si="16"/>
        <v>0</v>
      </c>
      <c r="AW6" s="3">
        <f t="shared" si="17"/>
        <v>0</v>
      </c>
      <c r="AX6" s="3">
        <f t="shared" si="18"/>
        <v>0</v>
      </c>
      <c r="AY6" s="3">
        <f t="shared" si="19"/>
        <v>0</v>
      </c>
      <c r="AZ6" s="3">
        <f t="shared" si="20"/>
        <v>1</v>
      </c>
      <c r="BA6" s="3">
        <f t="shared" si="21"/>
        <v>1</v>
      </c>
      <c r="BB6" s="3">
        <f t="shared" si="22"/>
        <v>0</v>
      </c>
      <c r="BC6" s="3">
        <f t="shared" si="23"/>
        <v>0</v>
      </c>
      <c r="BD6" s="3">
        <f t="shared" si="24"/>
        <v>0</v>
      </c>
      <c r="BE6" s="3">
        <f t="shared" si="25"/>
        <v>1</v>
      </c>
      <c r="BF6" s="3">
        <f t="shared" si="26"/>
        <v>1</v>
      </c>
      <c r="BG6" s="3">
        <f t="shared" si="27"/>
        <v>1</v>
      </c>
      <c r="BH6" s="3">
        <f t="shared" si="28"/>
        <v>0</v>
      </c>
      <c r="BI6" s="3">
        <f t="shared" si="29"/>
        <v>0</v>
      </c>
      <c r="BJ6" s="3">
        <f t="shared" si="30"/>
        <v>1</v>
      </c>
      <c r="BK6" s="3">
        <f t="shared" si="31"/>
        <v>1</v>
      </c>
      <c r="BL6" s="3">
        <f t="shared" si="32"/>
        <v>0</v>
      </c>
      <c r="BM6" s="3">
        <f t="shared" si="33"/>
        <v>0</v>
      </c>
      <c r="BO6" s="3" t="e">
        <f t="shared" si="2"/>
        <v>#N/A</v>
      </c>
      <c r="BP6" s="3">
        <f t="shared" si="3"/>
        <v>1</v>
      </c>
      <c r="BQ6" s="3" t="e">
        <f t="shared" si="4"/>
        <v>#N/A</v>
      </c>
      <c r="BR6" s="3" t="e">
        <f t="shared" si="5"/>
        <v>#N/A</v>
      </c>
    </row>
    <row r="7" spans="1:70" x14ac:dyDescent="0.25">
      <c r="A7" s="8" t="s">
        <v>221</v>
      </c>
      <c r="B7" s="4">
        <f t="shared" si="0"/>
        <v>10</v>
      </c>
      <c r="C7" s="5">
        <f t="shared" si="1"/>
        <v>1</v>
      </c>
      <c r="D7" s="28" t="s">
        <v>118</v>
      </c>
      <c r="E7" s="4" t="s">
        <v>102</v>
      </c>
      <c r="F7" s="4" t="s">
        <v>510</v>
      </c>
      <c r="G7" s="4" t="s">
        <v>156</v>
      </c>
      <c r="H7" s="4" t="s">
        <v>382</v>
      </c>
      <c r="I7" s="4" t="s">
        <v>511</v>
      </c>
      <c r="J7" s="4" t="s">
        <v>533</v>
      </c>
      <c r="K7" s="4" t="s">
        <v>515</v>
      </c>
      <c r="L7" s="4" t="s">
        <v>525</v>
      </c>
      <c r="M7" s="4" t="s">
        <v>526</v>
      </c>
      <c r="N7" s="4" t="s">
        <v>527</v>
      </c>
      <c r="O7" s="4" t="s">
        <v>378</v>
      </c>
      <c r="P7" s="4" t="s">
        <v>194</v>
      </c>
      <c r="Q7" s="4" t="s">
        <v>322</v>
      </c>
      <c r="R7" s="4" t="s">
        <v>451</v>
      </c>
      <c r="S7" s="4" t="s">
        <v>291</v>
      </c>
      <c r="T7" s="4" t="s">
        <v>519</v>
      </c>
      <c r="U7" s="4" t="s">
        <v>178</v>
      </c>
      <c r="V7" s="4" t="s">
        <v>333</v>
      </c>
      <c r="W7" s="4" t="s">
        <v>245</v>
      </c>
      <c r="X7" s="4" t="s">
        <v>267</v>
      </c>
      <c r="Y7" s="4" t="s">
        <v>522</v>
      </c>
      <c r="Z7" s="4" t="s">
        <v>523</v>
      </c>
      <c r="AA7" s="4" t="s">
        <v>530</v>
      </c>
      <c r="AB7" s="4" t="s">
        <v>466</v>
      </c>
      <c r="AC7" s="4" t="s">
        <v>524</v>
      </c>
      <c r="AD7" s="4" t="s">
        <v>531</v>
      </c>
      <c r="AE7" s="4" t="s">
        <v>535</v>
      </c>
      <c r="AG7" s="39" t="s">
        <v>523</v>
      </c>
      <c r="AH7" s="39" t="s">
        <v>522</v>
      </c>
      <c r="AI7" s="39" t="s">
        <v>531</v>
      </c>
      <c r="AJ7" s="4" t="s">
        <v>535</v>
      </c>
      <c r="AL7" s="3">
        <f t="shared" si="6"/>
        <v>0</v>
      </c>
      <c r="AM7" s="3">
        <f t="shared" si="7"/>
        <v>0</v>
      </c>
      <c r="AN7" s="3">
        <f t="shared" si="8"/>
        <v>1</v>
      </c>
      <c r="AO7" s="3">
        <f t="shared" si="9"/>
        <v>0</v>
      </c>
      <c r="AP7" s="3">
        <f t="shared" si="10"/>
        <v>0</v>
      </c>
      <c r="AQ7" s="3">
        <f t="shared" si="11"/>
        <v>0</v>
      </c>
      <c r="AR7" s="3">
        <f t="shared" si="12"/>
        <v>1</v>
      </c>
      <c r="AS7" s="3">
        <f t="shared" si="13"/>
        <v>1</v>
      </c>
      <c r="AT7" s="3">
        <f t="shared" si="14"/>
        <v>1</v>
      </c>
      <c r="AU7" s="3">
        <f t="shared" si="15"/>
        <v>0</v>
      </c>
      <c r="AV7" s="3">
        <f t="shared" si="16"/>
        <v>0</v>
      </c>
      <c r="AW7" s="3">
        <f t="shared" si="17"/>
        <v>0</v>
      </c>
      <c r="AX7" s="3">
        <f t="shared" si="18"/>
        <v>1</v>
      </c>
      <c r="AY7" s="3">
        <f t="shared" si="19"/>
        <v>1</v>
      </c>
      <c r="AZ7" s="3">
        <f t="shared" si="20"/>
        <v>1</v>
      </c>
      <c r="BA7" s="3">
        <f t="shared" si="21"/>
        <v>0</v>
      </c>
      <c r="BB7" s="3">
        <f t="shared" si="22"/>
        <v>0</v>
      </c>
      <c r="BC7" s="3">
        <f t="shared" si="23"/>
        <v>0</v>
      </c>
      <c r="BD7" s="3">
        <f t="shared" si="24"/>
        <v>1</v>
      </c>
      <c r="BE7" s="3">
        <f t="shared" si="25"/>
        <v>0</v>
      </c>
      <c r="BF7" s="3">
        <f t="shared" si="26"/>
        <v>0</v>
      </c>
      <c r="BG7" s="3">
        <f t="shared" si="27"/>
        <v>0</v>
      </c>
      <c r="BH7" s="3">
        <f t="shared" si="28"/>
        <v>0</v>
      </c>
      <c r="BI7" s="3">
        <f t="shared" si="29"/>
        <v>0</v>
      </c>
      <c r="BJ7" s="3">
        <f t="shared" si="30"/>
        <v>0</v>
      </c>
      <c r="BK7" s="3">
        <f t="shared" si="31"/>
        <v>1</v>
      </c>
      <c r="BL7" s="3">
        <f t="shared" si="32"/>
        <v>0</v>
      </c>
      <c r="BM7" s="3">
        <f t="shared" si="33"/>
        <v>1</v>
      </c>
      <c r="BO7" s="3" t="e">
        <f t="shared" si="2"/>
        <v>#N/A</v>
      </c>
      <c r="BP7" s="3" t="e">
        <f t="shared" si="3"/>
        <v>#N/A</v>
      </c>
      <c r="BQ7" s="3" t="e">
        <f t="shared" si="4"/>
        <v>#N/A</v>
      </c>
      <c r="BR7" s="3">
        <f t="shared" si="5"/>
        <v>1</v>
      </c>
    </row>
    <row r="8" spans="1:70" x14ac:dyDescent="0.25">
      <c r="A8" s="8" t="s">
        <v>67</v>
      </c>
      <c r="B8" s="4">
        <f t="shared" si="0"/>
        <v>13</v>
      </c>
      <c r="C8" s="5">
        <f t="shared" si="1"/>
        <v>3</v>
      </c>
      <c r="D8" s="28" t="s">
        <v>512</v>
      </c>
      <c r="E8" s="4" t="s">
        <v>509</v>
      </c>
      <c r="F8" s="4" t="s">
        <v>510</v>
      </c>
      <c r="G8" s="4" t="s">
        <v>508</v>
      </c>
      <c r="H8" s="4" t="s">
        <v>382</v>
      </c>
      <c r="I8" s="4" t="s">
        <v>511</v>
      </c>
      <c r="J8" s="4" t="s">
        <v>514</v>
      </c>
      <c r="K8" s="4" t="s">
        <v>515</v>
      </c>
      <c r="L8" s="4" t="s">
        <v>272</v>
      </c>
      <c r="M8" s="4" t="s">
        <v>526</v>
      </c>
      <c r="N8" s="4" t="s">
        <v>527</v>
      </c>
      <c r="O8" s="4" t="s">
        <v>441</v>
      </c>
      <c r="P8" s="4" t="s">
        <v>517</v>
      </c>
      <c r="Q8" s="4" t="s">
        <v>528</v>
      </c>
      <c r="R8" s="4" t="s">
        <v>451</v>
      </c>
      <c r="S8" s="4" t="s">
        <v>532</v>
      </c>
      <c r="T8" s="4" t="s">
        <v>519</v>
      </c>
      <c r="U8" s="4" t="s">
        <v>520</v>
      </c>
      <c r="V8" s="4" t="s">
        <v>333</v>
      </c>
      <c r="W8" s="4" t="s">
        <v>521</v>
      </c>
      <c r="X8" s="4" t="s">
        <v>267</v>
      </c>
      <c r="Y8" s="4" t="s">
        <v>522</v>
      </c>
      <c r="Z8" s="4" t="s">
        <v>523</v>
      </c>
      <c r="AA8" s="4" t="s">
        <v>358</v>
      </c>
      <c r="AB8" s="4" t="s">
        <v>466</v>
      </c>
      <c r="AC8" s="4" t="s">
        <v>290</v>
      </c>
      <c r="AD8" s="4" t="s">
        <v>531</v>
      </c>
      <c r="AE8" s="4" t="s">
        <v>535</v>
      </c>
      <c r="AG8" s="39" t="s">
        <v>523</v>
      </c>
      <c r="AH8" s="4" t="s">
        <v>521</v>
      </c>
      <c r="AI8" s="4" t="s">
        <v>520</v>
      </c>
      <c r="AJ8" s="4" t="s">
        <v>535</v>
      </c>
      <c r="AL8" s="3">
        <f t="shared" si="6"/>
        <v>1</v>
      </c>
      <c r="AM8" s="3">
        <f t="shared" si="7"/>
        <v>1</v>
      </c>
      <c r="AN8" s="3">
        <f t="shared" si="8"/>
        <v>1</v>
      </c>
      <c r="AO8" s="3">
        <f t="shared" si="9"/>
        <v>1</v>
      </c>
      <c r="AP8" s="3">
        <f t="shared" si="10"/>
        <v>0</v>
      </c>
      <c r="AQ8" s="3">
        <f t="shared" si="11"/>
        <v>0</v>
      </c>
      <c r="AR8" s="3">
        <f t="shared" si="12"/>
        <v>0</v>
      </c>
      <c r="AS8" s="3">
        <f t="shared" si="13"/>
        <v>1</v>
      </c>
      <c r="AT8" s="3">
        <f t="shared" si="14"/>
        <v>0</v>
      </c>
      <c r="AU8" s="3">
        <f t="shared" si="15"/>
        <v>0</v>
      </c>
      <c r="AV8" s="3">
        <f t="shared" si="16"/>
        <v>0</v>
      </c>
      <c r="AW8" s="3">
        <f t="shared" si="17"/>
        <v>1</v>
      </c>
      <c r="AX8" s="3">
        <f t="shared" si="18"/>
        <v>0</v>
      </c>
      <c r="AY8" s="3">
        <f t="shared" si="19"/>
        <v>0</v>
      </c>
      <c r="AZ8" s="3">
        <f t="shared" si="20"/>
        <v>1</v>
      </c>
      <c r="BA8" s="3">
        <f t="shared" si="21"/>
        <v>1</v>
      </c>
      <c r="BB8" s="3">
        <f t="shared" si="22"/>
        <v>0</v>
      </c>
      <c r="BC8" s="3">
        <f t="shared" si="23"/>
        <v>1</v>
      </c>
      <c r="BD8" s="3">
        <f t="shared" si="24"/>
        <v>1</v>
      </c>
      <c r="BE8" s="3">
        <f t="shared" si="25"/>
        <v>1</v>
      </c>
      <c r="BF8" s="3">
        <f t="shared" si="26"/>
        <v>0</v>
      </c>
      <c r="BG8" s="3">
        <f t="shared" si="27"/>
        <v>0</v>
      </c>
      <c r="BH8" s="3">
        <f t="shared" si="28"/>
        <v>0</v>
      </c>
      <c r="BI8" s="3">
        <f t="shared" si="29"/>
        <v>1</v>
      </c>
      <c r="BJ8" s="3">
        <f t="shared" si="30"/>
        <v>0</v>
      </c>
      <c r="BK8" s="3">
        <f t="shared" si="31"/>
        <v>0</v>
      </c>
      <c r="BL8" s="3">
        <f t="shared" si="32"/>
        <v>0</v>
      </c>
      <c r="BM8" s="3">
        <f t="shared" si="33"/>
        <v>1</v>
      </c>
      <c r="BO8" s="3" t="e">
        <f t="shared" si="2"/>
        <v>#N/A</v>
      </c>
      <c r="BP8" s="3">
        <f t="shared" si="3"/>
        <v>1</v>
      </c>
      <c r="BQ8" s="3">
        <f t="shared" si="4"/>
        <v>1</v>
      </c>
      <c r="BR8" s="3">
        <f t="shared" si="5"/>
        <v>1</v>
      </c>
    </row>
    <row r="9" spans="1:70" x14ac:dyDescent="0.25">
      <c r="A9" s="8" t="s">
        <v>68</v>
      </c>
      <c r="B9" s="4">
        <f t="shared" si="0"/>
        <v>11</v>
      </c>
      <c r="C9" s="5">
        <f t="shared" si="1"/>
        <v>2</v>
      </c>
      <c r="D9" s="28" t="s">
        <v>118</v>
      </c>
      <c r="E9" s="4" t="s">
        <v>102</v>
      </c>
      <c r="F9" s="4" t="s">
        <v>510</v>
      </c>
      <c r="G9" s="4" t="s">
        <v>508</v>
      </c>
      <c r="H9" s="4" t="s">
        <v>382</v>
      </c>
      <c r="I9" s="4" t="s">
        <v>511</v>
      </c>
      <c r="J9" s="4" t="s">
        <v>514</v>
      </c>
      <c r="K9" s="4" t="s">
        <v>515</v>
      </c>
      <c r="L9" s="4" t="s">
        <v>525</v>
      </c>
      <c r="M9" s="4" t="s">
        <v>526</v>
      </c>
      <c r="N9" s="4" t="s">
        <v>527</v>
      </c>
      <c r="O9" s="4" t="s">
        <v>378</v>
      </c>
      <c r="P9" s="4" t="s">
        <v>517</v>
      </c>
      <c r="Q9" s="4" t="s">
        <v>528</v>
      </c>
      <c r="R9" s="4" t="s">
        <v>451</v>
      </c>
      <c r="S9" s="4" t="s">
        <v>291</v>
      </c>
      <c r="T9" s="4" t="s">
        <v>519</v>
      </c>
      <c r="U9" s="4" t="s">
        <v>520</v>
      </c>
      <c r="V9" s="4" t="s">
        <v>277</v>
      </c>
      <c r="W9" s="4" t="s">
        <v>521</v>
      </c>
      <c r="X9" s="4" t="s">
        <v>529</v>
      </c>
      <c r="Y9" s="4" t="s">
        <v>522</v>
      </c>
      <c r="Z9" s="4" t="s">
        <v>523</v>
      </c>
      <c r="AA9" s="4" t="s">
        <v>358</v>
      </c>
      <c r="AB9" s="4" t="s">
        <v>466</v>
      </c>
      <c r="AC9" s="4" t="s">
        <v>524</v>
      </c>
      <c r="AD9" s="4" t="s">
        <v>531</v>
      </c>
      <c r="AE9" s="4" t="s">
        <v>535</v>
      </c>
      <c r="AG9" s="39" t="s">
        <v>129</v>
      </c>
      <c r="AH9" s="48" t="s">
        <v>524</v>
      </c>
      <c r="AI9" s="39" t="s">
        <v>466</v>
      </c>
      <c r="AJ9" s="4" t="s">
        <v>535</v>
      </c>
      <c r="AL9" s="3">
        <f t="shared" si="6"/>
        <v>0</v>
      </c>
      <c r="AM9" s="3">
        <f t="shared" si="7"/>
        <v>0</v>
      </c>
      <c r="AN9" s="3">
        <f t="shared" si="8"/>
        <v>1</v>
      </c>
      <c r="AO9" s="3">
        <f t="shared" si="9"/>
        <v>1</v>
      </c>
      <c r="AP9" s="3">
        <f t="shared" si="10"/>
        <v>0</v>
      </c>
      <c r="AQ9" s="3">
        <f t="shared" si="11"/>
        <v>0</v>
      </c>
      <c r="AR9" s="3">
        <f t="shared" si="12"/>
        <v>0</v>
      </c>
      <c r="AS9" s="3">
        <f t="shared" si="13"/>
        <v>1</v>
      </c>
      <c r="AT9" s="3">
        <f t="shared" si="14"/>
        <v>1</v>
      </c>
      <c r="AU9" s="3">
        <f t="shared" si="15"/>
        <v>0</v>
      </c>
      <c r="AV9" s="3">
        <f t="shared" si="16"/>
        <v>0</v>
      </c>
      <c r="AW9" s="3">
        <f t="shared" si="17"/>
        <v>0</v>
      </c>
      <c r="AX9" s="3">
        <f t="shared" si="18"/>
        <v>0</v>
      </c>
      <c r="AY9" s="3">
        <f t="shared" si="19"/>
        <v>0</v>
      </c>
      <c r="AZ9" s="3">
        <f t="shared" si="20"/>
        <v>1</v>
      </c>
      <c r="BA9" s="3">
        <f t="shared" si="21"/>
        <v>0</v>
      </c>
      <c r="BB9" s="3">
        <f t="shared" si="22"/>
        <v>0</v>
      </c>
      <c r="BC9" s="3">
        <f t="shared" si="23"/>
        <v>1</v>
      </c>
      <c r="BD9" s="3">
        <f t="shared" si="24"/>
        <v>0</v>
      </c>
      <c r="BE9" s="3">
        <f t="shared" si="25"/>
        <v>1</v>
      </c>
      <c r="BF9" s="3">
        <f t="shared" si="26"/>
        <v>1</v>
      </c>
      <c r="BG9" s="3">
        <f t="shared" si="27"/>
        <v>0</v>
      </c>
      <c r="BH9" s="3">
        <f t="shared" si="28"/>
        <v>0</v>
      </c>
      <c r="BI9" s="3">
        <f t="shared" si="29"/>
        <v>1</v>
      </c>
      <c r="BJ9" s="3">
        <f t="shared" si="30"/>
        <v>0</v>
      </c>
      <c r="BK9" s="3">
        <f t="shared" si="31"/>
        <v>1</v>
      </c>
      <c r="BL9" s="3">
        <f t="shared" si="32"/>
        <v>0</v>
      </c>
      <c r="BM9" s="3">
        <f t="shared" si="33"/>
        <v>1</v>
      </c>
      <c r="BO9" s="3" t="e">
        <f t="shared" si="2"/>
        <v>#N/A</v>
      </c>
      <c r="BP9" s="3">
        <f t="shared" si="3"/>
        <v>1</v>
      </c>
      <c r="BQ9" s="3" t="e">
        <f t="shared" si="4"/>
        <v>#N/A</v>
      </c>
      <c r="BR9" s="3">
        <f t="shared" si="5"/>
        <v>1</v>
      </c>
    </row>
    <row r="10" spans="1:70" x14ac:dyDescent="0.25">
      <c r="A10" s="8" t="s">
        <v>69</v>
      </c>
      <c r="B10" s="4">
        <f t="shared" si="0"/>
        <v>14</v>
      </c>
      <c r="C10" s="5">
        <f t="shared" si="1"/>
        <v>1</v>
      </c>
      <c r="D10" s="28" t="s">
        <v>512</v>
      </c>
      <c r="E10" s="4" t="s">
        <v>102</v>
      </c>
      <c r="F10" s="4" t="s">
        <v>117</v>
      </c>
      <c r="G10" s="4" t="s">
        <v>156</v>
      </c>
      <c r="H10" s="4" t="s">
        <v>188</v>
      </c>
      <c r="I10" s="4" t="s">
        <v>513</v>
      </c>
      <c r="J10" s="4" t="s">
        <v>514</v>
      </c>
      <c r="K10" s="4" t="s">
        <v>515</v>
      </c>
      <c r="L10" s="4" t="s">
        <v>525</v>
      </c>
      <c r="M10" s="4" t="s">
        <v>526</v>
      </c>
      <c r="N10" s="4" t="s">
        <v>527</v>
      </c>
      <c r="O10" s="4" t="s">
        <v>378</v>
      </c>
      <c r="P10" s="4" t="s">
        <v>194</v>
      </c>
      <c r="Q10" s="4" t="s">
        <v>528</v>
      </c>
      <c r="R10" s="4" t="s">
        <v>451</v>
      </c>
      <c r="S10" s="4" t="s">
        <v>291</v>
      </c>
      <c r="T10" s="4" t="s">
        <v>519</v>
      </c>
      <c r="U10" s="4" t="s">
        <v>178</v>
      </c>
      <c r="V10" s="4" t="s">
        <v>333</v>
      </c>
      <c r="W10" s="4" t="s">
        <v>521</v>
      </c>
      <c r="X10" s="4" t="s">
        <v>267</v>
      </c>
      <c r="Y10" s="4" t="s">
        <v>289</v>
      </c>
      <c r="Z10" s="4" t="s">
        <v>534</v>
      </c>
      <c r="AA10" s="4" t="s">
        <v>358</v>
      </c>
      <c r="AB10" s="4" t="s">
        <v>466</v>
      </c>
      <c r="AC10" s="4" t="s">
        <v>524</v>
      </c>
      <c r="AD10" s="4" t="s">
        <v>347</v>
      </c>
      <c r="AE10" s="4" t="s">
        <v>289</v>
      </c>
      <c r="AG10" s="39" t="s">
        <v>129</v>
      </c>
      <c r="AH10" s="48" t="s">
        <v>333</v>
      </c>
      <c r="AI10" s="39" t="s">
        <v>526</v>
      </c>
      <c r="AJ10" s="39" t="s">
        <v>289</v>
      </c>
      <c r="AL10" s="3">
        <f t="shared" si="6"/>
        <v>1</v>
      </c>
      <c r="AM10" s="3">
        <f t="shared" si="7"/>
        <v>0</v>
      </c>
      <c r="AN10" s="3">
        <f t="shared" si="8"/>
        <v>0</v>
      </c>
      <c r="AO10" s="3">
        <f t="shared" si="9"/>
        <v>0</v>
      </c>
      <c r="AP10" s="3">
        <f t="shared" si="10"/>
        <v>1</v>
      </c>
      <c r="AQ10" s="3">
        <f t="shared" si="11"/>
        <v>1</v>
      </c>
      <c r="AR10" s="3">
        <f t="shared" si="12"/>
        <v>0</v>
      </c>
      <c r="AS10" s="3">
        <f t="shared" si="13"/>
        <v>1</v>
      </c>
      <c r="AT10" s="3">
        <f t="shared" si="14"/>
        <v>1</v>
      </c>
      <c r="AU10" s="3">
        <f t="shared" si="15"/>
        <v>0</v>
      </c>
      <c r="AV10" s="3">
        <f t="shared" si="16"/>
        <v>0</v>
      </c>
      <c r="AW10" s="3">
        <f t="shared" si="17"/>
        <v>0</v>
      </c>
      <c r="AX10" s="3">
        <f t="shared" si="18"/>
        <v>1</v>
      </c>
      <c r="AY10" s="3">
        <f t="shared" si="19"/>
        <v>0</v>
      </c>
      <c r="AZ10" s="3">
        <f t="shared" si="20"/>
        <v>1</v>
      </c>
      <c r="BA10" s="3">
        <f t="shared" si="21"/>
        <v>0</v>
      </c>
      <c r="BB10" s="3">
        <f t="shared" si="22"/>
        <v>0</v>
      </c>
      <c r="BC10" s="3">
        <f t="shared" si="23"/>
        <v>0</v>
      </c>
      <c r="BD10" s="3">
        <f t="shared" si="24"/>
        <v>1</v>
      </c>
      <c r="BE10" s="3">
        <f t="shared" si="25"/>
        <v>1</v>
      </c>
      <c r="BF10" s="3">
        <f t="shared" si="26"/>
        <v>0</v>
      </c>
      <c r="BG10" s="3">
        <f t="shared" si="27"/>
        <v>1</v>
      </c>
      <c r="BH10" s="3">
        <f t="shared" si="28"/>
        <v>1</v>
      </c>
      <c r="BI10" s="3">
        <f t="shared" si="29"/>
        <v>1</v>
      </c>
      <c r="BJ10" s="3">
        <f t="shared" si="30"/>
        <v>0</v>
      </c>
      <c r="BK10" s="3">
        <f t="shared" si="31"/>
        <v>1</v>
      </c>
      <c r="BL10" s="3">
        <f t="shared" si="32"/>
        <v>1</v>
      </c>
      <c r="BM10" s="3">
        <f t="shared" si="33"/>
        <v>0</v>
      </c>
      <c r="BO10" s="3" t="e">
        <f t="shared" si="2"/>
        <v>#N/A</v>
      </c>
      <c r="BP10" s="3">
        <f t="shared" si="3"/>
        <v>1</v>
      </c>
      <c r="BQ10" s="3" t="e">
        <f t="shared" si="4"/>
        <v>#N/A</v>
      </c>
      <c r="BR10" s="3" t="e">
        <f t="shared" si="5"/>
        <v>#N/A</v>
      </c>
    </row>
    <row r="11" spans="1:70" x14ac:dyDescent="0.25">
      <c r="A11" s="8" t="s">
        <v>70</v>
      </c>
      <c r="B11" s="4">
        <f t="shared" si="0"/>
        <v>12</v>
      </c>
      <c r="C11" s="5">
        <f t="shared" si="1"/>
        <v>2</v>
      </c>
      <c r="D11" s="28" t="s">
        <v>129</v>
      </c>
      <c r="E11" s="4" t="s">
        <v>129</v>
      </c>
      <c r="F11" s="4" t="s">
        <v>129</v>
      </c>
      <c r="G11" s="4" t="s">
        <v>129</v>
      </c>
      <c r="H11" s="4" t="s">
        <v>129</v>
      </c>
      <c r="I11" s="4" t="s">
        <v>129</v>
      </c>
      <c r="J11" s="4" t="s">
        <v>129</v>
      </c>
      <c r="K11" s="4" t="s">
        <v>276</v>
      </c>
      <c r="L11" s="4" t="s">
        <v>525</v>
      </c>
      <c r="M11" s="4" t="s">
        <v>526</v>
      </c>
      <c r="N11" s="4" t="s">
        <v>491</v>
      </c>
      <c r="O11" s="4" t="s">
        <v>378</v>
      </c>
      <c r="P11" s="4" t="s">
        <v>517</v>
      </c>
      <c r="Q11" s="4" t="s">
        <v>322</v>
      </c>
      <c r="R11" s="4" t="s">
        <v>451</v>
      </c>
      <c r="S11" s="4" t="s">
        <v>532</v>
      </c>
      <c r="T11" s="4" t="s">
        <v>519</v>
      </c>
      <c r="U11" s="4" t="s">
        <v>520</v>
      </c>
      <c r="V11" s="4" t="s">
        <v>333</v>
      </c>
      <c r="W11" s="4" t="s">
        <v>521</v>
      </c>
      <c r="X11" s="4" t="s">
        <v>529</v>
      </c>
      <c r="Y11" s="4" t="s">
        <v>289</v>
      </c>
      <c r="Z11" s="4" t="s">
        <v>523</v>
      </c>
      <c r="AA11" s="4" t="s">
        <v>358</v>
      </c>
      <c r="AB11" s="4" t="s">
        <v>466</v>
      </c>
      <c r="AC11" s="4" t="s">
        <v>524</v>
      </c>
      <c r="AD11" s="4" t="s">
        <v>531</v>
      </c>
      <c r="AE11" s="4" t="s">
        <v>289</v>
      </c>
      <c r="AG11" s="39" t="s">
        <v>129</v>
      </c>
      <c r="AH11" s="48" t="s">
        <v>521</v>
      </c>
      <c r="AI11" s="4" t="s">
        <v>358</v>
      </c>
      <c r="AJ11" s="39" t="s">
        <v>289</v>
      </c>
      <c r="AL11" s="3">
        <f t="shared" si="6"/>
        <v>0</v>
      </c>
      <c r="AM11" s="3">
        <f t="shared" si="7"/>
        <v>0</v>
      </c>
      <c r="AN11" s="3">
        <f t="shared" si="8"/>
        <v>0</v>
      </c>
      <c r="AO11" s="3">
        <f t="shared" si="9"/>
        <v>0</v>
      </c>
      <c r="AP11" s="3">
        <f t="shared" si="10"/>
        <v>0</v>
      </c>
      <c r="AQ11" s="3">
        <f t="shared" si="11"/>
        <v>0</v>
      </c>
      <c r="AR11" s="3">
        <f t="shared" si="12"/>
        <v>0</v>
      </c>
      <c r="AS11" s="3">
        <f t="shared" si="13"/>
        <v>0</v>
      </c>
      <c r="AT11" s="3">
        <f t="shared" si="14"/>
        <v>1</v>
      </c>
      <c r="AU11" s="3">
        <f t="shared" si="15"/>
        <v>0</v>
      </c>
      <c r="AV11" s="3">
        <f t="shared" si="16"/>
        <v>1</v>
      </c>
      <c r="AW11" s="3">
        <f t="shared" si="17"/>
        <v>0</v>
      </c>
      <c r="AX11" s="3">
        <f t="shared" si="18"/>
        <v>0</v>
      </c>
      <c r="AY11" s="3">
        <f t="shared" si="19"/>
        <v>1</v>
      </c>
      <c r="AZ11" s="3">
        <f t="shared" si="20"/>
        <v>1</v>
      </c>
      <c r="BA11" s="3">
        <f t="shared" si="21"/>
        <v>1</v>
      </c>
      <c r="BB11" s="3">
        <f t="shared" si="22"/>
        <v>0</v>
      </c>
      <c r="BC11" s="3">
        <f t="shared" si="23"/>
        <v>1</v>
      </c>
      <c r="BD11" s="3">
        <f t="shared" si="24"/>
        <v>1</v>
      </c>
      <c r="BE11" s="3">
        <f t="shared" si="25"/>
        <v>1</v>
      </c>
      <c r="BF11" s="3">
        <f t="shared" si="26"/>
        <v>1</v>
      </c>
      <c r="BG11" s="3">
        <f t="shared" si="27"/>
        <v>1</v>
      </c>
      <c r="BH11" s="3">
        <f t="shared" si="28"/>
        <v>0</v>
      </c>
      <c r="BI11" s="3">
        <f t="shared" si="29"/>
        <v>1</v>
      </c>
      <c r="BJ11" s="3">
        <f t="shared" si="30"/>
        <v>0</v>
      </c>
      <c r="BK11" s="3">
        <f t="shared" si="31"/>
        <v>1</v>
      </c>
      <c r="BL11" s="3">
        <f t="shared" si="32"/>
        <v>0</v>
      </c>
      <c r="BM11" s="3">
        <f t="shared" si="33"/>
        <v>0</v>
      </c>
      <c r="BO11" s="3" t="e">
        <f t="shared" si="2"/>
        <v>#N/A</v>
      </c>
      <c r="BP11" s="3">
        <f t="shared" si="3"/>
        <v>1</v>
      </c>
      <c r="BQ11" s="3">
        <f t="shared" si="4"/>
        <v>1</v>
      </c>
      <c r="BR11" s="3" t="e">
        <f t="shared" si="5"/>
        <v>#N/A</v>
      </c>
    </row>
    <row r="12" spans="1:70" x14ac:dyDescent="0.25">
      <c r="A12" s="8" t="s">
        <v>71</v>
      </c>
      <c r="B12" s="4">
        <f t="shared" si="0"/>
        <v>15</v>
      </c>
      <c r="C12" s="5">
        <f t="shared" si="1"/>
        <v>3</v>
      </c>
      <c r="D12" s="28" t="s">
        <v>118</v>
      </c>
      <c r="E12" s="4" t="s">
        <v>102</v>
      </c>
      <c r="F12" s="4" t="s">
        <v>117</v>
      </c>
      <c r="G12" s="4" t="s">
        <v>508</v>
      </c>
      <c r="H12" s="4" t="s">
        <v>188</v>
      </c>
      <c r="I12" s="4" t="s">
        <v>513</v>
      </c>
      <c r="J12" s="4" t="s">
        <v>533</v>
      </c>
      <c r="K12" s="4" t="s">
        <v>515</v>
      </c>
      <c r="L12" s="4" t="s">
        <v>525</v>
      </c>
      <c r="M12" s="4" t="s">
        <v>516</v>
      </c>
      <c r="N12" s="4" t="s">
        <v>527</v>
      </c>
      <c r="O12" s="4" t="s">
        <v>441</v>
      </c>
      <c r="P12" s="4" t="s">
        <v>517</v>
      </c>
      <c r="Q12" s="4" t="s">
        <v>322</v>
      </c>
      <c r="R12" s="4" t="s">
        <v>518</v>
      </c>
      <c r="S12" s="4" t="s">
        <v>291</v>
      </c>
      <c r="T12" s="4" t="s">
        <v>519</v>
      </c>
      <c r="U12" s="4" t="s">
        <v>520</v>
      </c>
      <c r="V12" s="4" t="s">
        <v>333</v>
      </c>
      <c r="W12" s="4" t="s">
        <v>521</v>
      </c>
      <c r="X12" s="4" t="s">
        <v>267</v>
      </c>
      <c r="Y12" s="4" t="s">
        <v>522</v>
      </c>
      <c r="Z12" s="4" t="s">
        <v>523</v>
      </c>
      <c r="AA12" s="4" t="s">
        <v>358</v>
      </c>
      <c r="AB12" s="4" t="s">
        <v>466</v>
      </c>
      <c r="AC12" s="4" t="s">
        <v>524</v>
      </c>
      <c r="AD12" s="4" t="s">
        <v>347</v>
      </c>
      <c r="AE12" s="4" t="s">
        <v>289</v>
      </c>
      <c r="AG12" s="33" t="s">
        <v>289</v>
      </c>
      <c r="AH12" s="33" t="s">
        <v>441</v>
      </c>
      <c r="AI12" s="33" t="s">
        <v>322</v>
      </c>
      <c r="AJ12" s="39" t="s">
        <v>289</v>
      </c>
      <c r="AL12" s="3">
        <f t="shared" si="6"/>
        <v>0</v>
      </c>
      <c r="AM12" s="3">
        <f t="shared" si="7"/>
        <v>0</v>
      </c>
      <c r="AN12" s="3">
        <f t="shared" si="8"/>
        <v>0</v>
      </c>
      <c r="AO12" s="3">
        <f t="shared" si="9"/>
        <v>1</v>
      </c>
      <c r="AP12" s="3">
        <f t="shared" si="10"/>
        <v>1</v>
      </c>
      <c r="AQ12" s="3">
        <f t="shared" si="11"/>
        <v>1</v>
      </c>
      <c r="AR12" s="3">
        <f t="shared" si="12"/>
        <v>1</v>
      </c>
      <c r="AS12" s="3">
        <f t="shared" si="13"/>
        <v>1</v>
      </c>
      <c r="AT12" s="3">
        <f t="shared" si="14"/>
        <v>1</v>
      </c>
      <c r="AU12" s="3">
        <f t="shared" si="15"/>
        <v>1</v>
      </c>
      <c r="AV12" s="3">
        <f t="shared" si="16"/>
        <v>0</v>
      </c>
      <c r="AW12" s="3">
        <f t="shared" si="17"/>
        <v>1</v>
      </c>
      <c r="AX12" s="3">
        <f t="shared" si="18"/>
        <v>0</v>
      </c>
      <c r="AY12" s="3">
        <f t="shared" si="19"/>
        <v>1</v>
      </c>
      <c r="AZ12" s="3">
        <f t="shared" si="20"/>
        <v>0</v>
      </c>
      <c r="BA12" s="3">
        <f t="shared" si="21"/>
        <v>0</v>
      </c>
      <c r="BB12" s="3">
        <f t="shared" si="22"/>
        <v>0</v>
      </c>
      <c r="BC12" s="3">
        <f t="shared" si="23"/>
        <v>1</v>
      </c>
      <c r="BD12" s="3">
        <f t="shared" si="24"/>
        <v>1</v>
      </c>
      <c r="BE12" s="3">
        <f t="shared" si="25"/>
        <v>1</v>
      </c>
      <c r="BF12" s="3">
        <f t="shared" si="26"/>
        <v>0</v>
      </c>
      <c r="BG12" s="3">
        <f t="shared" si="27"/>
        <v>0</v>
      </c>
      <c r="BH12" s="3">
        <f t="shared" si="28"/>
        <v>0</v>
      </c>
      <c r="BI12" s="3">
        <f t="shared" si="29"/>
        <v>1</v>
      </c>
      <c r="BJ12" s="3">
        <f t="shared" si="30"/>
        <v>0</v>
      </c>
      <c r="BK12" s="3">
        <f t="shared" si="31"/>
        <v>1</v>
      </c>
      <c r="BL12" s="3">
        <f t="shared" si="32"/>
        <v>1</v>
      </c>
      <c r="BM12" s="3">
        <f t="shared" si="33"/>
        <v>0</v>
      </c>
      <c r="BO12" s="3">
        <f t="shared" si="2"/>
        <v>1</v>
      </c>
      <c r="BP12" s="3">
        <f t="shared" si="3"/>
        <v>1</v>
      </c>
      <c r="BQ12" s="3">
        <f t="shared" si="4"/>
        <v>1</v>
      </c>
      <c r="BR12" s="3" t="e">
        <f t="shared" si="5"/>
        <v>#N/A</v>
      </c>
    </row>
    <row r="13" spans="1:70" x14ac:dyDescent="0.25">
      <c r="A13" s="8" t="s">
        <v>72</v>
      </c>
      <c r="B13" s="4">
        <f t="shared" si="0"/>
        <v>10</v>
      </c>
      <c r="C13" s="5">
        <f t="shared" si="1"/>
        <v>1</v>
      </c>
      <c r="D13" s="28" t="s">
        <v>118</v>
      </c>
      <c r="E13" s="4" t="s">
        <v>509</v>
      </c>
      <c r="F13" s="4" t="s">
        <v>510</v>
      </c>
      <c r="G13" s="4" t="s">
        <v>508</v>
      </c>
      <c r="H13" s="4" t="s">
        <v>382</v>
      </c>
      <c r="I13" s="4" t="s">
        <v>511</v>
      </c>
      <c r="J13" s="4" t="s">
        <v>514</v>
      </c>
      <c r="K13" s="4" t="s">
        <v>515</v>
      </c>
      <c r="L13" s="4" t="s">
        <v>272</v>
      </c>
      <c r="M13" s="4" t="s">
        <v>526</v>
      </c>
      <c r="N13" s="4" t="s">
        <v>527</v>
      </c>
      <c r="O13" s="4" t="s">
        <v>378</v>
      </c>
      <c r="P13" s="4" t="s">
        <v>517</v>
      </c>
      <c r="Q13" s="4" t="s">
        <v>528</v>
      </c>
      <c r="R13" s="4" t="s">
        <v>518</v>
      </c>
      <c r="S13" s="4" t="s">
        <v>532</v>
      </c>
      <c r="T13" s="4" t="s">
        <v>519</v>
      </c>
      <c r="U13" s="4" t="s">
        <v>520</v>
      </c>
      <c r="V13" s="4" t="s">
        <v>277</v>
      </c>
      <c r="W13" s="4" t="s">
        <v>521</v>
      </c>
      <c r="X13" s="4" t="s">
        <v>529</v>
      </c>
      <c r="Y13" s="4" t="s">
        <v>522</v>
      </c>
      <c r="Z13" s="4" t="s">
        <v>523</v>
      </c>
      <c r="AA13" s="4" t="s">
        <v>530</v>
      </c>
      <c r="AB13" s="4" t="s">
        <v>466</v>
      </c>
      <c r="AC13" s="4" t="s">
        <v>524</v>
      </c>
      <c r="AD13" s="4" t="s">
        <v>531</v>
      </c>
      <c r="AE13" s="4" t="s">
        <v>535</v>
      </c>
      <c r="AG13" s="39" t="s">
        <v>522</v>
      </c>
      <c r="AH13" s="39" t="s">
        <v>118</v>
      </c>
      <c r="AI13" s="39" t="s">
        <v>272</v>
      </c>
      <c r="AJ13" s="4" t="s">
        <v>535</v>
      </c>
      <c r="AL13" s="3">
        <f t="shared" si="6"/>
        <v>0</v>
      </c>
      <c r="AM13" s="3">
        <f t="shared" si="7"/>
        <v>1</v>
      </c>
      <c r="AN13" s="3">
        <f t="shared" si="8"/>
        <v>1</v>
      </c>
      <c r="AO13" s="3">
        <f t="shared" si="9"/>
        <v>1</v>
      </c>
      <c r="AP13" s="3">
        <f t="shared" si="10"/>
        <v>0</v>
      </c>
      <c r="AQ13" s="3">
        <f t="shared" si="11"/>
        <v>0</v>
      </c>
      <c r="AR13" s="3">
        <f t="shared" si="12"/>
        <v>0</v>
      </c>
      <c r="AS13" s="3">
        <f t="shared" si="13"/>
        <v>1</v>
      </c>
      <c r="AT13" s="3">
        <f t="shared" si="14"/>
        <v>0</v>
      </c>
      <c r="AU13" s="3">
        <f t="shared" si="15"/>
        <v>0</v>
      </c>
      <c r="AV13" s="3">
        <f t="shared" si="16"/>
        <v>0</v>
      </c>
      <c r="AW13" s="3">
        <f t="shared" si="17"/>
        <v>0</v>
      </c>
      <c r="AX13" s="3">
        <f t="shared" si="18"/>
        <v>0</v>
      </c>
      <c r="AY13" s="3">
        <f t="shared" si="19"/>
        <v>0</v>
      </c>
      <c r="AZ13" s="3">
        <f t="shared" si="20"/>
        <v>0</v>
      </c>
      <c r="BA13" s="3">
        <f t="shared" si="21"/>
        <v>1</v>
      </c>
      <c r="BB13" s="3">
        <f t="shared" si="22"/>
        <v>0</v>
      </c>
      <c r="BC13" s="3">
        <f t="shared" si="23"/>
        <v>1</v>
      </c>
      <c r="BD13" s="3">
        <f t="shared" si="24"/>
        <v>0</v>
      </c>
      <c r="BE13" s="3">
        <f t="shared" si="25"/>
        <v>1</v>
      </c>
      <c r="BF13" s="3">
        <f t="shared" si="26"/>
        <v>1</v>
      </c>
      <c r="BG13" s="3">
        <f t="shared" si="27"/>
        <v>0</v>
      </c>
      <c r="BH13" s="3">
        <f t="shared" si="28"/>
        <v>0</v>
      </c>
      <c r="BI13" s="3">
        <f t="shared" si="29"/>
        <v>0</v>
      </c>
      <c r="BJ13" s="3">
        <f t="shared" si="30"/>
        <v>0</v>
      </c>
      <c r="BK13" s="3">
        <f t="shared" si="31"/>
        <v>1</v>
      </c>
      <c r="BL13" s="3">
        <f t="shared" si="32"/>
        <v>0</v>
      </c>
      <c r="BM13" s="3">
        <f t="shared" si="33"/>
        <v>1</v>
      </c>
      <c r="BO13" s="3" t="e">
        <f t="shared" si="2"/>
        <v>#N/A</v>
      </c>
      <c r="BP13" s="3" t="e">
        <f t="shared" si="3"/>
        <v>#N/A</v>
      </c>
      <c r="BQ13" s="3" t="e">
        <f t="shared" si="4"/>
        <v>#N/A</v>
      </c>
      <c r="BR13" s="3">
        <f t="shared" si="5"/>
        <v>1</v>
      </c>
    </row>
    <row r="14" spans="1:70" x14ac:dyDescent="0.25">
      <c r="A14" s="8" t="s">
        <v>73</v>
      </c>
      <c r="B14" s="4">
        <f t="shared" si="0"/>
        <v>12</v>
      </c>
      <c r="C14" s="5">
        <f t="shared" si="1"/>
        <v>2</v>
      </c>
      <c r="D14" s="28" t="s">
        <v>118</v>
      </c>
      <c r="E14" s="4" t="s">
        <v>102</v>
      </c>
      <c r="F14" s="4" t="s">
        <v>117</v>
      </c>
      <c r="G14" s="4" t="s">
        <v>508</v>
      </c>
      <c r="H14" s="4" t="s">
        <v>382</v>
      </c>
      <c r="I14" s="4" t="s">
        <v>513</v>
      </c>
      <c r="J14" s="4" t="s">
        <v>533</v>
      </c>
      <c r="K14" s="4" t="s">
        <v>515</v>
      </c>
      <c r="L14" s="4" t="s">
        <v>272</v>
      </c>
      <c r="M14" s="4" t="s">
        <v>526</v>
      </c>
      <c r="N14" s="4" t="s">
        <v>491</v>
      </c>
      <c r="O14" s="4" t="s">
        <v>441</v>
      </c>
      <c r="P14" s="4" t="s">
        <v>194</v>
      </c>
      <c r="Q14" s="4" t="s">
        <v>528</v>
      </c>
      <c r="R14" s="4" t="s">
        <v>518</v>
      </c>
      <c r="S14" s="4" t="s">
        <v>291</v>
      </c>
      <c r="T14" s="4" t="s">
        <v>155</v>
      </c>
      <c r="U14" s="4" t="s">
        <v>520</v>
      </c>
      <c r="V14" s="4" t="s">
        <v>277</v>
      </c>
      <c r="W14" s="4" t="s">
        <v>521</v>
      </c>
      <c r="X14" s="4" t="s">
        <v>267</v>
      </c>
      <c r="Y14" s="4" t="s">
        <v>289</v>
      </c>
      <c r="Z14" s="4" t="s">
        <v>523</v>
      </c>
      <c r="AA14" s="4" t="s">
        <v>530</v>
      </c>
      <c r="AB14" s="4" t="s">
        <v>466</v>
      </c>
      <c r="AC14" s="4" t="s">
        <v>290</v>
      </c>
      <c r="AD14" s="4" t="s">
        <v>347</v>
      </c>
      <c r="AE14" s="4" t="s">
        <v>289</v>
      </c>
      <c r="AG14" s="34" t="s">
        <v>289</v>
      </c>
      <c r="AH14" s="39" t="s">
        <v>523</v>
      </c>
      <c r="AI14" s="34" t="s">
        <v>347</v>
      </c>
      <c r="AJ14" s="39" t="s">
        <v>289</v>
      </c>
      <c r="AL14" s="3">
        <f t="shared" si="6"/>
        <v>0</v>
      </c>
      <c r="AM14" s="3">
        <f t="shared" si="7"/>
        <v>0</v>
      </c>
      <c r="AN14" s="3">
        <f t="shared" si="8"/>
        <v>0</v>
      </c>
      <c r="AO14" s="3">
        <f t="shared" si="9"/>
        <v>1</v>
      </c>
      <c r="AP14" s="3">
        <f t="shared" si="10"/>
        <v>0</v>
      </c>
      <c r="AQ14" s="3">
        <f t="shared" si="11"/>
        <v>1</v>
      </c>
      <c r="AR14" s="3">
        <f t="shared" si="12"/>
        <v>1</v>
      </c>
      <c r="AS14" s="3">
        <f t="shared" si="13"/>
        <v>1</v>
      </c>
      <c r="AT14" s="3">
        <f t="shared" si="14"/>
        <v>0</v>
      </c>
      <c r="AU14" s="3">
        <f t="shared" si="15"/>
        <v>0</v>
      </c>
      <c r="AV14" s="3">
        <f t="shared" si="16"/>
        <v>1</v>
      </c>
      <c r="AW14" s="3">
        <f t="shared" si="17"/>
        <v>1</v>
      </c>
      <c r="AX14" s="3">
        <f t="shared" si="18"/>
        <v>1</v>
      </c>
      <c r="AY14" s="3">
        <f t="shared" si="19"/>
        <v>0</v>
      </c>
      <c r="AZ14" s="3">
        <f t="shared" si="20"/>
        <v>0</v>
      </c>
      <c r="BA14" s="3">
        <f t="shared" si="21"/>
        <v>0</v>
      </c>
      <c r="BB14" s="3">
        <f t="shared" si="22"/>
        <v>1</v>
      </c>
      <c r="BC14" s="3">
        <f t="shared" si="23"/>
        <v>1</v>
      </c>
      <c r="BD14" s="3">
        <f t="shared" si="24"/>
        <v>0</v>
      </c>
      <c r="BE14" s="3">
        <f t="shared" si="25"/>
        <v>1</v>
      </c>
      <c r="BF14" s="3">
        <f t="shared" si="26"/>
        <v>0</v>
      </c>
      <c r="BG14" s="3">
        <f t="shared" si="27"/>
        <v>1</v>
      </c>
      <c r="BH14" s="3">
        <f t="shared" si="28"/>
        <v>0</v>
      </c>
      <c r="BI14" s="3">
        <f t="shared" si="29"/>
        <v>0</v>
      </c>
      <c r="BJ14" s="3">
        <f t="shared" si="30"/>
        <v>0</v>
      </c>
      <c r="BK14" s="3">
        <f t="shared" si="31"/>
        <v>0</v>
      </c>
      <c r="BL14" s="3">
        <f t="shared" si="32"/>
        <v>1</v>
      </c>
      <c r="BM14" s="3">
        <f t="shared" si="33"/>
        <v>0</v>
      </c>
      <c r="BO14" s="3">
        <f t="shared" si="2"/>
        <v>1</v>
      </c>
      <c r="BP14" s="3" t="e">
        <f t="shared" si="3"/>
        <v>#N/A</v>
      </c>
      <c r="BQ14" s="3">
        <f t="shared" si="4"/>
        <v>1</v>
      </c>
      <c r="BR14" s="3" t="e">
        <f t="shared" si="5"/>
        <v>#N/A</v>
      </c>
    </row>
    <row r="15" spans="1:70" x14ac:dyDescent="0.25">
      <c r="A15" s="8" t="s">
        <v>74</v>
      </c>
      <c r="B15" s="4">
        <f t="shared" si="0"/>
        <v>12</v>
      </c>
      <c r="C15" s="5">
        <f t="shared" si="1"/>
        <v>2</v>
      </c>
      <c r="D15" s="28" t="s">
        <v>512</v>
      </c>
      <c r="E15" s="4" t="s">
        <v>509</v>
      </c>
      <c r="F15" s="4" t="s">
        <v>510</v>
      </c>
      <c r="G15" s="4" t="s">
        <v>508</v>
      </c>
      <c r="H15" s="4" t="s">
        <v>382</v>
      </c>
      <c r="I15" s="4" t="s">
        <v>511</v>
      </c>
      <c r="J15" s="4" t="s">
        <v>514</v>
      </c>
      <c r="K15" s="4" t="s">
        <v>515</v>
      </c>
      <c r="L15" s="4" t="s">
        <v>525</v>
      </c>
      <c r="M15" s="4" t="s">
        <v>526</v>
      </c>
      <c r="N15" s="4" t="s">
        <v>527</v>
      </c>
      <c r="O15" s="4" t="s">
        <v>378</v>
      </c>
      <c r="P15" s="4" t="s">
        <v>517</v>
      </c>
      <c r="Q15" s="4" t="s">
        <v>528</v>
      </c>
      <c r="R15" s="4" t="s">
        <v>518</v>
      </c>
      <c r="S15" s="4" t="s">
        <v>291</v>
      </c>
      <c r="T15" s="4" t="s">
        <v>519</v>
      </c>
      <c r="U15" s="4" t="s">
        <v>520</v>
      </c>
      <c r="V15" s="4" t="s">
        <v>333</v>
      </c>
      <c r="W15" s="4" t="s">
        <v>521</v>
      </c>
      <c r="X15" s="4" t="s">
        <v>529</v>
      </c>
      <c r="Y15" s="4" t="s">
        <v>522</v>
      </c>
      <c r="Z15" s="4" t="s">
        <v>523</v>
      </c>
      <c r="AA15" s="4" t="s">
        <v>358</v>
      </c>
      <c r="AB15" s="4" t="s">
        <v>466</v>
      </c>
      <c r="AC15" s="4" t="s">
        <v>524</v>
      </c>
      <c r="AD15" s="4" t="s">
        <v>531</v>
      </c>
      <c r="AE15" s="4" t="s">
        <v>289</v>
      </c>
      <c r="AG15" s="39" t="s">
        <v>523</v>
      </c>
      <c r="AH15" s="4" t="s">
        <v>521</v>
      </c>
      <c r="AI15" s="4" t="s">
        <v>333</v>
      </c>
      <c r="AJ15" s="39" t="s">
        <v>289</v>
      </c>
      <c r="AL15" s="3">
        <f t="shared" si="6"/>
        <v>1</v>
      </c>
      <c r="AM15" s="3">
        <f t="shared" si="7"/>
        <v>1</v>
      </c>
      <c r="AN15" s="3">
        <f t="shared" si="8"/>
        <v>1</v>
      </c>
      <c r="AO15" s="3">
        <f t="shared" si="9"/>
        <v>1</v>
      </c>
      <c r="AP15" s="3">
        <f t="shared" si="10"/>
        <v>0</v>
      </c>
      <c r="AQ15" s="3">
        <f t="shared" si="11"/>
        <v>0</v>
      </c>
      <c r="AR15" s="3">
        <f t="shared" si="12"/>
        <v>0</v>
      </c>
      <c r="AS15" s="3">
        <f t="shared" si="13"/>
        <v>1</v>
      </c>
      <c r="AT15" s="3">
        <f t="shared" si="14"/>
        <v>1</v>
      </c>
      <c r="AU15" s="3">
        <f t="shared" si="15"/>
        <v>0</v>
      </c>
      <c r="AV15" s="3">
        <f t="shared" si="16"/>
        <v>0</v>
      </c>
      <c r="AW15" s="3">
        <f t="shared" si="17"/>
        <v>0</v>
      </c>
      <c r="AX15" s="3">
        <f t="shared" si="18"/>
        <v>0</v>
      </c>
      <c r="AY15" s="3">
        <f t="shared" si="19"/>
        <v>0</v>
      </c>
      <c r="AZ15" s="3">
        <f t="shared" si="20"/>
        <v>0</v>
      </c>
      <c r="BA15" s="3">
        <f t="shared" si="21"/>
        <v>0</v>
      </c>
      <c r="BB15" s="3">
        <f t="shared" si="22"/>
        <v>0</v>
      </c>
      <c r="BC15" s="3">
        <f t="shared" si="23"/>
        <v>1</v>
      </c>
      <c r="BD15" s="3">
        <f t="shared" si="24"/>
        <v>1</v>
      </c>
      <c r="BE15" s="3">
        <f t="shared" si="25"/>
        <v>1</v>
      </c>
      <c r="BF15" s="3">
        <f t="shared" si="26"/>
        <v>1</v>
      </c>
      <c r="BG15" s="3">
        <f t="shared" si="27"/>
        <v>0</v>
      </c>
      <c r="BH15" s="3">
        <f t="shared" si="28"/>
        <v>0</v>
      </c>
      <c r="BI15" s="3">
        <f t="shared" si="29"/>
        <v>1</v>
      </c>
      <c r="BJ15" s="3">
        <f t="shared" si="30"/>
        <v>0</v>
      </c>
      <c r="BK15" s="3">
        <f t="shared" si="31"/>
        <v>1</v>
      </c>
      <c r="BL15" s="3">
        <f t="shared" si="32"/>
        <v>0</v>
      </c>
      <c r="BM15" s="3">
        <f t="shared" si="33"/>
        <v>0</v>
      </c>
      <c r="BO15" s="3" t="e">
        <f t="shared" si="2"/>
        <v>#N/A</v>
      </c>
      <c r="BP15" s="3">
        <f t="shared" si="3"/>
        <v>1</v>
      </c>
      <c r="BQ15" s="3">
        <f t="shared" si="4"/>
        <v>1</v>
      </c>
      <c r="BR15" s="3" t="e">
        <f t="shared" si="5"/>
        <v>#N/A</v>
      </c>
    </row>
    <row r="16" spans="1:70" x14ac:dyDescent="0.25">
      <c r="A16" s="8" t="s">
        <v>75</v>
      </c>
      <c r="B16" s="4">
        <f t="shared" si="0"/>
        <v>11</v>
      </c>
      <c r="C16" s="5">
        <f t="shared" si="1"/>
        <v>1</v>
      </c>
      <c r="D16" s="28" t="s">
        <v>512</v>
      </c>
      <c r="E16" s="4" t="s">
        <v>102</v>
      </c>
      <c r="F16" s="4" t="s">
        <v>510</v>
      </c>
      <c r="G16" s="4" t="s">
        <v>156</v>
      </c>
      <c r="H16" s="4" t="s">
        <v>188</v>
      </c>
      <c r="I16" s="4" t="s">
        <v>511</v>
      </c>
      <c r="J16" s="4" t="s">
        <v>514</v>
      </c>
      <c r="K16" s="4" t="s">
        <v>276</v>
      </c>
      <c r="L16" s="4" t="s">
        <v>525</v>
      </c>
      <c r="M16" s="4" t="s">
        <v>526</v>
      </c>
      <c r="N16" s="4" t="s">
        <v>491</v>
      </c>
      <c r="O16" s="4" t="s">
        <v>378</v>
      </c>
      <c r="P16" s="4" t="s">
        <v>517</v>
      </c>
      <c r="Q16" s="4" t="s">
        <v>528</v>
      </c>
      <c r="R16" s="4" t="s">
        <v>451</v>
      </c>
      <c r="S16" s="4" t="s">
        <v>291</v>
      </c>
      <c r="T16" s="4" t="s">
        <v>519</v>
      </c>
      <c r="U16" s="4" t="s">
        <v>520</v>
      </c>
      <c r="V16" s="4" t="s">
        <v>277</v>
      </c>
      <c r="W16" s="4" t="s">
        <v>521</v>
      </c>
      <c r="X16" s="4" t="s">
        <v>267</v>
      </c>
      <c r="Y16" s="4" t="s">
        <v>522</v>
      </c>
      <c r="Z16" s="4" t="s">
        <v>523</v>
      </c>
      <c r="AA16" s="4" t="s">
        <v>358</v>
      </c>
      <c r="AB16" s="4" t="s">
        <v>501</v>
      </c>
      <c r="AC16" s="4" t="s">
        <v>524</v>
      </c>
      <c r="AD16" s="4" t="s">
        <v>531</v>
      </c>
      <c r="AE16" s="4" t="s">
        <v>289</v>
      </c>
      <c r="AG16" s="39" t="s">
        <v>523</v>
      </c>
      <c r="AH16" s="4" t="s">
        <v>451</v>
      </c>
      <c r="AI16" s="39" t="s">
        <v>102</v>
      </c>
      <c r="AJ16" s="39" t="s">
        <v>289</v>
      </c>
      <c r="AL16" s="3">
        <f t="shared" si="6"/>
        <v>1</v>
      </c>
      <c r="AM16" s="3">
        <f t="shared" si="7"/>
        <v>0</v>
      </c>
      <c r="AN16" s="3">
        <f t="shared" si="8"/>
        <v>1</v>
      </c>
      <c r="AO16" s="3">
        <f t="shared" si="9"/>
        <v>0</v>
      </c>
      <c r="AP16" s="3">
        <f t="shared" si="10"/>
        <v>1</v>
      </c>
      <c r="AQ16" s="3">
        <f t="shared" si="11"/>
        <v>0</v>
      </c>
      <c r="AR16" s="3">
        <f t="shared" si="12"/>
        <v>0</v>
      </c>
      <c r="AS16" s="3">
        <f t="shared" si="13"/>
        <v>0</v>
      </c>
      <c r="AT16" s="3">
        <f t="shared" si="14"/>
        <v>1</v>
      </c>
      <c r="AU16" s="3">
        <f t="shared" si="15"/>
        <v>0</v>
      </c>
      <c r="AV16" s="3">
        <f t="shared" si="16"/>
        <v>1</v>
      </c>
      <c r="AW16" s="3">
        <f t="shared" si="17"/>
        <v>0</v>
      </c>
      <c r="AX16" s="3">
        <f t="shared" si="18"/>
        <v>0</v>
      </c>
      <c r="AY16" s="3">
        <f t="shared" si="19"/>
        <v>0</v>
      </c>
      <c r="AZ16" s="3">
        <f t="shared" si="20"/>
        <v>1</v>
      </c>
      <c r="BA16" s="3">
        <f t="shared" si="21"/>
        <v>0</v>
      </c>
      <c r="BB16" s="3">
        <f t="shared" si="22"/>
        <v>0</v>
      </c>
      <c r="BC16" s="3">
        <f t="shared" si="23"/>
        <v>1</v>
      </c>
      <c r="BD16" s="3">
        <f t="shared" si="24"/>
        <v>0</v>
      </c>
      <c r="BE16" s="3">
        <f t="shared" si="25"/>
        <v>1</v>
      </c>
      <c r="BF16" s="3">
        <f t="shared" si="26"/>
        <v>0</v>
      </c>
      <c r="BG16" s="3">
        <f t="shared" si="27"/>
        <v>0</v>
      </c>
      <c r="BH16" s="3">
        <f t="shared" si="28"/>
        <v>0</v>
      </c>
      <c r="BI16" s="3">
        <f t="shared" si="29"/>
        <v>1</v>
      </c>
      <c r="BJ16" s="3">
        <f t="shared" si="30"/>
        <v>1</v>
      </c>
      <c r="BK16" s="3">
        <f t="shared" si="31"/>
        <v>1</v>
      </c>
      <c r="BL16" s="3">
        <f t="shared" si="32"/>
        <v>0</v>
      </c>
      <c r="BM16" s="3">
        <f t="shared" si="33"/>
        <v>0</v>
      </c>
      <c r="BO16" s="3" t="e">
        <f t="shared" si="2"/>
        <v>#N/A</v>
      </c>
      <c r="BP16" s="3">
        <f t="shared" si="3"/>
        <v>1</v>
      </c>
      <c r="BQ16" s="3" t="e">
        <f t="shared" si="4"/>
        <v>#N/A</v>
      </c>
      <c r="BR16" s="3" t="e">
        <f t="shared" si="5"/>
        <v>#N/A</v>
      </c>
    </row>
    <row r="17" spans="1:70" x14ac:dyDescent="0.25">
      <c r="A17" s="8" t="s">
        <v>76</v>
      </c>
      <c r="B17" s="47">
        <v>4</v>
      </c>
      <c r="C17" s="5">
        <f t="shared" si="1"/>
        <v>0</v>
      </c>
      <c r="D17" s="28" t="s">
        <v>129</v>
      </c>
      <c r="E17" s="4" t="s">
        <v>129</v>
      </c>
      <c r="F17" s="4" t="s">
        <v>129</v>
      </c>
      <c r="G17" s="4" t="s">
        <v>129</v>
      </c>
      <c r="H17" s="4" t="s">
        <v>129</v>
      </c>
      <c r="I17" s="4" t="s">
        <v>129</v>
      </c>
      <c r="J17" s="4" t="s">
        <v>129</v>
      </c>
      <c r="K17" s="4" t="s">
        <v>129</v>
      </c>
      <c r="L17" s="4" t="s">
        <v>129</v>
      </c>
      <c r="M17" s="4" t="s">
        <v>129</v>
      </c>
      <c r="N17" s="4" t="s">
        <v>129</v>
      </c>
      <c r="O17" s="4" t="s">
        <v>129</v>
      </c>
      <c r="P17" s="4" t="s">
        <v>129</v>
      </c>
      <c r="Q17" s="4" t="s">
        <v>129</v>
      </c>
      <c r="R17" s="4" t="s">
        <v>129</v>
      </c>
      <c r="S17" s="4" t="s">
        <v>129</v>
      </c>
      <c r="T17" s="4" t="s">
        <v>129</v>
      </c>
      <c r="U17" s="4" t="s">
        <v>129</v>
      </c>
      <c r="V17" s="4" t="s">
        <v>129</v>
      </c>
      <c r="W17" s="4" t="s">
        <v>129</v>
      </c>
      <c r="X17" s="4" t="s">
        <v>129</v>
      </c>
      <c r="Y17" s="4" t="s">
        <v>129</v>
      </c>
      <c r="Z17" s="4" t="s">
        <v>129</v>
      </c>
      <c r="AA17" s="4" t="s">
        <v>129</v>
      </c>
      <c r="AB17" s="4" t="s">
        <v>129</v>
      </c>
      <c r="AC17" s="4" t="s">
        <v>129</v>
      </c>
      <c r="AD17" s="4" t="s">
        <v>129</v>
      </c>
      <c r="AE17" s="4" t="s">
        <v>129</v>
      </c>
      <c r="AG17" s="39" t="s">
        <v>129</v>
      </c>
      <c r="AH17" s="39" t="s">
        <v>129</v>
      </c>
      <c r="AI17" s="39" t="s">
        <v>129</v>
      </c>
      <c r="AJ17" s="39" t="s">
        <v>129</v>
      </c>
      <c r="AL17" s="3">
        <f t="shared" si="6"/>
        <v>0</v>
      </c>
      <c r="AM17" s="3">
        <f t="shared" si="7"/>
        <v>0</v>
      </c>
      <c r="AN17" s="3">
        <f t="shared" si="8"/>
        <v>0</v>
      </c>
      <c r="AO17" s="3">
        <f t="shared" si="9"/>
        <v>0</v>
      </c>
      <c r="AP17" s="3">
        <f t="shared" si="10"/>
        <v>0</v>
      </c>
      <c r="AQ17" s="3">
        <f t="shared" si="11"/>
        <v>0</v>
      </c>
      <c r="AR17" s="3">
        <f t="shared" si="12"/>
        <v>0</v>
      </c>
      <c r="AS17" s="3">
        <f t="shared" si="13"/>
        <v>0</v>
      </c>
      <c r="AT17" s="3">
        <f t="shared" si="14"/>
        <v>0</v>
      </c>
      <c r="AU17" s="3">
        <f t="shared" si="15"/>
        <v>0</v>
      </c>
      <c r="AV17" s="3">
        <f t="shared" si="16"/>
        <v>0</v>
      </c>
      <c r="AW17" s="3">
        <f t="shared" si="17"/>
        <v>0</v>
      </c>
      <c r="AX17" s="3">
        <f t="shared" si="18"/>
        <v>0</v>
      </c>
      <c r="AY17" s="3">
        <f t="shared" si="19"/>
        <v>0</v>
      </c>
      <c r="AZ17" s="3">
        <f t="shared" si="20"/>
        <v>0</v>
      </c>
      <c r="BA17" s="3">
        <f t="shared" si="21"/>
        <v>0</v>
      </c>
      <c r="BB17" s="3">
        <f t="shared" si="22"/>
        <v>0</v>
      </c>
      <c r="BC17" s="3">
        <f t="shared" si="23"/>
        <v>0</v>
      </c>
      <c r="BD17" s="3">
        <f t="shared" si="24"/>
        <v>0</v>
      </c>
      <c r="BE17" s="3">
        <f t="shared" si="25"/>
        <v>0</v>
      </c>
      <c r="BF17" s="3">
        <f t="shared" si="26"/>
        <v>0</v>
      </c>
      <c r="BG17" s="3">
        <f t="shared" si="27"/>
        <v>0</v>
      </c>
      <c r="BH17" s="3">
        <f t="shared" si="28"/>
        <v>0</v>
      </c>
      <c r="BI17" s="3">
        <f t="shared" si="29"/>
        <v>0</v>
      </c>
      <c r="BJ17" s="3">
        <f t="shared" si="30"/>
        <v>0</v>
      </c>
      <c r="BK17" s="3">
        <f t="shared" si="31"/>
        <v>0</v>
      </c>
      <c r="BL17" s="3">
        <f t="shared" si="32"/>
        <v>0</v>
      </c>
      <c r="BM17" s="3">
        <f t="shared" si="33"/>
        <v>0</v>
      </c>
      <c r="BO17" s="3" t="e">
        <f t="shared" si="2"/>
        <v>#N/A</v>
      </c>
      <c r="BP17" s="3" t="e">
        <f t="shared" si="3"/>
        <v>#N/A</v>
      </c>
      <c r="BQ17" s="3" t="e">
        <f t="shared" si="4"/>
        <v>#N/A</v>
      </c>
      <c r="BR17" s="3" t="e">
        <f t="shared" si="5"/>
        <v>#N/A</v>
      </c>
    </row>
    <row r="18" spans="1:70" x14ac:dyDescent="0.25">
      <c r="A18" s="8" t="s">
        <v>77</v>
      </c>
      <c r="B18" s="4">
        <f t="shared" si="0"/>
        <v>13</v>
      </c>
      <c r="C18" s="5">
        <f t="shared" si="1"/>
        <v>2</v>
      </c>
      <c r="D18" s="28" t="s">
        <v>118</v>
      </c>
      <c r="E18" s="4" t="s">
        <v>509</v>
      </c>
      <c r="F18" s="4" t="s">
        <v>510</v>
      </c>
      <c r="G18" s="4" t="s">
        <v>508</v>
      </c>
      <c r="H18" s="4" t="s">
        <v>382</v>
      </c>
      <c r="I18" s="4" t="s">
        <v>511</v>
      </c>
      <c r="J18" s="4" t="s">
        <v>514</v>
      </c>
      <c r="K18" s="4" t="s">
        <v>515</v>
      </c>
      <c r="L18" s="4" t="s">
        <v>525</v>
      </c>
      <c r="M18" s="4" t="s">
        <v>526</v>
      </c>
      <c r="N18" s="4" t="s">
        <v>527</v>
      </c>
      <c r="O18" s="4" t="s">
        <v>378</v>
      </c>
      <c r="P18" s="4" t="s">
        <v>517</v>
      </c>
      <c r="Q18" s="4" t="s">
        <v>322</v>
      </c>
      <c r="R18" s="4" t="s">
        <v>451</v>
      </c>
      <c r="S18" s="4" t="s">
        <v>291</v>
      </c>
      <c r="T18" s="4" t="s">
        <v>519</v>
      </c>
      <c r="U18" s="4" t="s">
        <v>520</v>
      </c>
      <c r="V18" s="4" t="s">
        <v>333</v>
      </c>
      <c r="W18" s="4" t="s">
        <v>521</v>
      </c>
      <c r="X18" s="4" t="s">
        <v>529</v>
      </c>
      <c r="Y18" s="4" t="s">
        <v>522</v>
      </c>
      <c r="Z18" s="4" t="s">
        <v>523</v>
      </c>
      <c r="AA18" s="4" t="s">
        <v>358</v>
      </c>
      <c r="AB18" s="4" t="s">
        <v>466</v>
      </c>
      <c r="AC18" s="4" t="s">
        <v>524</v>
      </c>
      <c r="AD18" s="4" t="s">
        <v>531</v>
      </c>
      <c r="AE18" s="4" t="s">
        <v>289</v>
      </c>
      <c r="AG18" s="39" t="s">
        <v>522</v>
      </c>
      <c r="AH18" s="39" t="s">
        <v>523</v>
      </c>
      <c r="AI18" s="4" t="s">
        <v>521</v>
      </c>
      <c r="AJ18" s="4" t="s">
        <v>535</v>
      </c>
      <c r="AL18" s="3">
        <f t="shared" si="6"/>
        <v>0</v>
      </c>
      <c r="AM18" s="3">
        <f t="shared" si="7"/>
        <v>1</v>
      </c>
      <c r="AN18" s="3">
        <f t="shared" si="8"/>
        <v>1</v>
      </c>
      <c r="AO18" s="3">
        <f t="shared" si="9"/>
        <v>1</v>
      </c>
      <c r="AP18" s="3">
        <f t="shared" si="10"/>
        <v>0</v>
      </c>
      <c r="AQ18" s="3">
        <f t="shared" si="11"/>
        <v>0</v>
      </c>
      <c r="AR18" s="3">
        <f t="shared" si="12"/>
        <v>0</v>
      </c>
      <c r="AS18" s="3">
        <f t="shared" si="13"/>
        <v>1</v>
      </c>
      <c r="AT18" s="3">
        <f t="shared" si="14"/>
        <v>1</v>
      </c>
      <c r="AU18" s="3">
        <f t="shared" si="15"/>
        <v>0</v>
      </c>
      <c r="AV18" s="3">
        <f t="shared" si="16"/>
        <v>0</v>
      </c>
      <c r="AW18" s="3">
        <f t="shared" si="17"/>
        <v>0</v>
      </c>
      <c r="AX18" s="3">
        <f t="shared" si="18"/>
        <v>0</v>
      </c>
      <c r="AY18" s="3">
        <f t="shared" si="19"/>
        <v>1</v>
      </c>
      <c r="AZ18" s="3">
        <f t="shared" si="20"/>
        <v>1</v>
      </c>
      <c r="BA18" s="3">
        <f t="shared" si="21"/>
        <v>0</v>
      </c>
      <c r="BB18" s="3">
        <f t="shared" si="22"/>
        <v>0</v>
      </c>
      <c r="BC18" s="3">
        <f t="shared" si="23"/>
        <v>1</v>
      </c>
      <c r="BD18" s="3">
        <f t="shared" si="24"/>
        <v>1</v>
      </c>
      <c r="BE18" s="3">
        <f t="shared" si="25"/>
        <v>1</v>
      </c>
      <c r="BF18" s="3">
        <f t="shared" si="26"/>
        <v>1</v>
      </c>
      <c r="BG18" s="3">
        <f t="shared" si="27"/>
        <v>0</v>
      </c>
      <c r="BH18" s="3">
        <f t="shared" si="28"/>
        <v>0</v>
      </c>
      <c r="BI18" s="3">
        <f t="shared" si="29"/>
        <v>1</v>
      </c>
      <c r="BJ18" s="3">
        <f t="shared" si="30"/>
        <v>0</v>
      </c>
      <c r="BK18" s="3">
        <f t="shared" si="31"/>
        <v>1</v>
      </c>
      <c r="BL18" s="3">
        <f t="shared" si="32"/>
        <v>0</v>
      </c>
      <c r="BM18" s="3">
        <f t="shared" si="33"/>
        <v>0</v>
      </c>
      <c r="BO18" s="3" t="e">
        <f t="shared" si="2"/>
        <v>#N/A</v>
      </c>
      <c r="BP18" s="3" t="e">
        <f t="shared" si="3"/>
        <v>#N/A</v>
      </c>
      <c r="BQ18" s="3">
        <f t="shared" si="4"/>
        <v>1</v>
      </c>
      <c r="BR18" s="3">
        <f t="shared" si="5"/>
        <v>1</v>
      </c>
    </row>
    <row r="19" spans="1:70" x14ac:dyDescent="0.25">
      <c r="A19" s="8" t="s">
        <v>78</v>
      </c>
      <c r="B19" s="4">
        <f t="shared" si="0"/>
        <v>6</v>
      </c>
      <c r="C19" s="5">
        <f t="shared" si="1"/>
        <v>2</v>
      </c>
      <c r="D19" s="28" t="s">
        <v>118</v>
      </c>
      <c r="E19" s="4" t="s">
        <v>509</v>
      </c>
      <c r="F19" s="4" t="s">
        <v>510</v>
      </c>
      <c r="G19" s="4" t="s">
        <v>508</v>
      </c>
      <c r="H19" s="4" t="s">
        <v>382</v>
      </c>
      <c r="I19" s="4" t="s">
        <v>511</v>
      </c>
      <c r="J19" s="4" t="s">
        <v>514</v>
      </c>
      <c r="K19" s="4" t="s">
        <v>276</v>
      </c>
      <c r="L19" s="4" t="s">
        <v>272</v>
      </c>
      <c r="M19" s="4" t="s">
        <v>526</v>
      </c>
      <c r="N19" s="4" t="s">
        <v>527</v>
      </c>
      <c r="O19" s="4" t="s">
        <v>378</v>
      </c>
      <c r="P19" s="4" t="s">
        <v>194</v>
      </c>
      <c r="Q19" s="4" t="s">
        <v>528</v>
      </c>
      <c r="R19" s="4" t="s">
        <v>518</v>
      </c>
      <c r="S19" s="4" t="s">
        <v>291</v>
      </c>
      <c r="T19" s="4" t="s">
        <v>519</v>
      </c>
      <c r="U19" s="4" t="s">
        <v>178</v>
      </c>
      <c r="V19" s="4" t="s">
        <v>277</v>
      </c>
      <c r="W19" s="4" t="s">
        <v>245</v>
      </c>
      <c r="X19" s="4" t="s">
        <v>267</v>
      </c>
      <c r="Y19" s="4" t="s">
        <v>289</v>
      </c>
      <c r="Z19" s="4" t="s">
        <v>523</v>
      </c>
      <c r="AA19" s="4" t="s">
        <v>530</v>
      </c>
      <c r="AB19" s="4" t="s">
        <v>466</v>
      </c>
      <c r="AC19" s="4" t="s">
        <v>290</v>
      </c>
      <c r="AD19" s="4" t="s">
        <v>347</v>
      </c>
      <c r="AE19" s="4" t="s">
        <v>289</v>
      </c>
      <c r="AG19" s="4" t="s">
        <v>289</v>
      </c>
      <c r="AH19" s="39" t="s">
        <v>523</v>
      </c>
      <c r="AI19" s="4" t="s">
        <v>194</v>
      </c>
      <c r="AJ19" s="39" t="s">
        <v>289</v>
      </c>
      <c r="AL19" s="3">
        <f t="shared" si="6"/>
        <v>0</v>
      </c>
      <c r="AM19" s="3">
        <f t="shared" si="7"/>
        <v>1</v>
      </c>
      <c r="AN19" s="3">
        <f t="shared" si="8"/>
        <v>1</v>
      </c>
      <c r="AO19" s="3">
        <f t="shared" si="9"/>
        <v>1</v>
      </c>
      <c r="AP19" s="3">
        <f t="shared" si="10"/>
        <v>0</v>
      </c>
      <c r="AQ19" s="3">
        <f t="shared" si="11"/>
        <v>0</v>
      </c>
      <c r="AR19" s="3">
        <f t="shared" si="12"/>
        <v>0</v>
      </c>
      <c r="AS19" s="3">
        <f t="shared" si="13"/>
        <v>0</v>
      </c>
      <c r="AT19" s="3">
        <f t="shared" si="14"/>
        <v>0</v>
      </c>
      <c r="AU19" s="3">
        <f t="shared" si="15"/>
        <v>0</v>
      </c>
      <c r="AV19" s="3">
        <f t="shared" si="16"/>
        <v>0</v>
      </c>
      <c r="AW19" s="3">
        <f t="shared" si="17"/>
        <v>0</v>
      </c>
      <c r="AX19" s="3">
        <f t="shared" si="18"/>
        <v>1</v>
      </c>
      <c r="AY19" s="3">
        <f t="shared" si="19"/>
        <v>0</v>
      </c>
      <c r="AZ19" s="3">
        <f t="shared" si="20"/>
        <v>0</v>
      </c>
      <c r="BA19" s="3">
        <f t="shared" si="21"/>
        <v>0</v>
      </c>
      <c r="BB19" s="3">
        <f t="shared" si="22"/>
        <v>0</v>
      </c>
      <c r="BC19" s="3">
        <f t="shared" si="23"/>
        <v>0</v>
      </c>
      <c r="BD19" s="3">
        <f t="shared" si="24"/>
        <v>0</v>
      </c>
      <c r="BE19" s="3">
        <f t="shared" si="25"/>
        <v>0</v>
      </c>
      <c r="BF19" s="3">
        <f t="shared" si="26"/>
        <v>0</v>
      </c>
      <c r="BG19" s="3">
        <f t="shared" si="27"/>
        <v>1</v>
      </c>
      <c r="BH19" s="3">
        <f t="shared" si="28"/>
        <v>0</v>
      </c>
      <c r="BI19" s="3">
        <f t="shared" si="29"/>
        <v>0</v>
      </c>
      <c r="BJ19" s="3">
        <f t="shared" si="30"/>
        <v>0</v>
      </c>
      <c r="BK19" s="3">
        <f t="shared" si="31"/>
        <v>0</v>
      </c>
      <c r="BL19" s="3">
        <f t="shared" si="32"/>
        <v>1</v>
      </c>
      <c r="BM19" s="3">
        <f t="shared" si="33"/>
        <v>0</v>
      </c>
      <c r="BO19" s="3">
        <f t="shared" si="2"/>
        <v>1</v>
      </c>
      <c r="BP19" s="3" t="e">
        <f t="shared" si="3"/>
        <v>#N/A</v>
      </c>
      <c r="BQ19" s="3">
        <f t="shared" si="4"/>
        <v>1</v>
      </c>
      <c r="BR19" s="3" t="e">
        <f t="shared" si="5"/>
        <v>#N/A</v>
      </c>
    </row>
    <row r="20" spans="1:70" x14ac:dyDescent="0.25">
      <c r="A20" s="8" t="s">
        <v>79</v>
      </c>
      <c r="B20" s="4">
        <f t="shared" si="0"/>
        <v>11</v>
      </c>
      <c r="C20" s="5">
        <f t="shared" si="1"/>
        <v>1</v>
      </c>
      <c r="D20" s="28" t="s">
        <v>118</v>
      </c>
      <c r="E20" s="4" t="s">
        <v>102</v>
      </c>
      <c r="F20" s="4" t="s">
        <v>117</v>
      </c>
      <c r="G20" s="4" t="s">
        <v>508</v>
      </c>
      <c r="H20" s="4" t="s">
        <v>382</v>
      </c>
      <c r="I20" s="4" t="s">
        <v>511</v>
      </c>
      <c r="J20" s="4" t="s">
        <v>533</v>
      </c>
      <c r="K20" s="4" t="s">
        <v>515</v>
      </c>
      <c r="L20" s="4" t="s">
        <v>272</v>
      </c>
      <c r="M20" s="4" t="s">
        <v>526</v>
      </c>
      <c r="N20" s="4" t="s">
        <v>527</v>
      </c>
      <c r="O20" s="4" t="s">
        <v>441</v>
      </c>
      <c r="P20" s="4" t="s">
        <v>517</v>
      </c>
      <c r="Q20" s="4" t="s">
        <v>528</v>
      </c>
      <c r="R20" s="4" t="s">
        <v>451</v>
      </c>
      <c r="S20" s="4" t="s">
        <v>291</v>
      </c>
      <c r="T20" s="4" t="s">
        <v>519</v>
      </c>
      <c r="U20" s="4" t="s">
        <v>520</v>
      </c>
      <c r="V20" s="4" t="s">
        <v>333</v>
      </c>
      <c r="W20" s="4" t="s">
        <v>521</v>
      </c>
      <c r="X20" s="4" t="s">
        <v>267</v>
      </c>
      <c r="Y20" s="4" t="s">
        <v>522</v>
      </c>
      <c r="Z20" s="4" t="s">
        <v>523</v>
      </c>
      <c r="AA20" s="4" t="s">
        <v>530</v>
      </c>
      <c r="AB20" s="4" t="s">
        <v>466</v>
      </c>
      <c r="AC20" s="4" t="s">
        <v>524</v>
      </c>
      <c r="AD20" s="4" t="s">
        <v>347</v>
      </c>
      <c r="AE20" s="4" t="s">
        <v>535</v>
      </c>
      <c r="AG20" s="39" t="s">
        <v>522</v>
      </c>
      <c r="AH20" s="39" t="s">
        <v>523</v>
      </c>
      <c r="AI20" s="39" t="s">
        <v>466</v>
      </c>
      <c r="AJ20" s="4" t="s">
        <v>535</v>
      </c>
      <c r="AL20" s="3">
        <f t="shared" si="6"/>
        <v>0</v>
      </c>
      <c r="AM20" s="3">
        <f t="shared" si="7"/>
        <v>0</v>
      </c>
      <c r="AN20" s="3">
        <f t="shared" si="8"/>
        <v>0</v>
      </c>
      <c r="AO20" s="3">
        <f t="shared" si="9"/>
        <v>1</v>
      </c>
      <c r="AP20" s="3">
        <f t="shared" si="10"/>
        <v>0</v>
      </c>
      <c r="AQ20" s="3">
        <f t="shared" si="11"/>
        <v>0</v>
      </c>
      <c r="AR20" s="3">
        <f t="shared" si="12"/>
        <v>1</v>
      </c>
      <c r="AS20" s="3">
        <f t="shared" si="13"/>
        <v>1</v>
      </c>
      <c r="AT20" s="3">
        <f t="shared" si="14"/>
        <v>0</v>
      </c>
      <c r="AU20" s="3">
        <f t="shared" si="15"/>
        <v>0</v>
      </c>
      <c r="AV20" s="3">
        <f t="shared" si="16"/>
        <v>0</v>
      </c>
      <c r="AW20" s="3">
        <f t="shared" si="17"/>
        <v>1</v>
      </c>
      <c r="AX20" s="3">
        <f t="shared" si="18"/>
        <v>0</v>
      </c>
      <c r="AY20" s="3">
        <f t="shared" si="19"/>
        <v>0</v>
      </c>
      <c r="AZ20" s="3">
        <f t="shared" si="20"/>
        <v>1</v>
      </c>
      <c r="BA20" s="3">
        <f t="shared" si="21"/>
        <v>0</v>
      </c>
      <c r="BB20" s="3">
        <f t="shared" si="22"/>
        <v>0</v>
      </c>
      <c r="BC20" s="3">
        <f t="shared" si="23"/>
        <v>1</v>
      </c>
      <c r="BD20" s="3">
        <f t="shared" si="24"/>
        <v>1</v>
      </c>
      <c r="BE20" s="3">
        <f t="shared" si="25"/>
        <v>1</v>
      </c>
      <c r="BF20" s="3">
        <f t="shared" si="26"/>
        <v>0</v>
      </c>
      <c r="BG20" s="3">
        <f t="shared" si="27"/>
        <v>0</v>
      </c>
      <c r="BH20" s="3">
        <f t="shared" si="28"/>
        <v>0</v>
      </c>
      <c r="BI20" s="3">
        <f t="shared" si="29"/>
        <v>0</v>
      </c>
      <c r="BJ20" s="3">
        <f t="shared" si="30"/>
        <v>0</v>
      </c>
      <c r="BK20" s="3">
        <f t="shared" si="31"/>
        <v>1</v>
      </c>
      <c r="BL20" s="3">
        <f t="shared" si="32"/>
        <v>1</v>
      </c>
      <c r="BM20" s="3">
        <f t="shared" si="33"/>
        <v>1</v>
      </c>
      <c r="BO20" s="3" t="e">
        <f t="shared" si="2"/>
        <v>#N/A</v>
      </c>
      <c r="BP20" s="3" t="e">
        <f t="shared" si="3"/>
        <v>#N/A</v>
      </c>
      <c r="BQ20" s="3" t="e">
        <f t="shared" si="4"/>
        <v>#N/A</v>
      </c>
      <c r="BR20" s="3">
        <f t="shared" si="5"/>
        <v>1</v>
      </c>
    </row>
    <row r="21" spans="1:70" x14ac:dyDescent="0.25">
      <c r="A21" s="8" t="s">
        <v>80</v>
      </c>
      <c r="B21" s="4">
        <f t="shared" si="0"/>
        <v>10</v>
      </c>
      <c r="C21" s="5">
        <f t="shared" si="1"/>
        <v>2</v>
      </c>
      <c r="D21" s="28" t="s">
        <v>118</v>
      </c>
      <c r="E21" s="4" t="s">
        <v>102</v>
      </c>
      <c r="F21" s="4" t="s">
        <v>117</v>
      </c>
      <c r="G21" s="4" t="s">
        <v>508</v>
      </c>
      <c r="H21" s="4" t="s">
        <v>382</v>
      </c>
      <c r="I21" s="4" t="s">
        <v>511</v>
      </c>
      <c r="J21" s="4" t="s">
        <v>514</v>
      </c>
      <c r="K21" s="4" t="s">
        <v>515</v>
      </c>
      <c r="L21" s="4" t="s">
        <v>272</v>
      </c>
      <c r="M21" s="4" t="s">
        <v>526</v>
      </c>
      <c r="N21" s="4" t="s">
        <v>491</v>
      </c>
      <c r="O21" s="4" t="s">
        <v>378</v>
      </c>
      <c r="P21" s="4" t="s">
        <v>517</v>
      </c>
      <c r="Q21" s="4" t="s">
        <v>528</v>
      </c>
      <c r="R21" s="4" t="s">
        <v>451</v>
      </c>
      <c r="S21" s="4" t="s">
        <v>291</v>
      </c>
      <c r="T21" s="4" t="s">
        <v>519</v>
      </c>
      <c r="U21" s="4" t="s">
        <v>520</v>
      </c>
      <c r="V21" s="4" t="s">
        <v>277</v>
      </c>
      <c r="W21" s="4" t="s">
        <v>521</v>
      </c>
      <c r="X21" s="4" t="s">
        <v>529</v>
      </c>
      <c r="Y21" s="4" t="s">
        <v>289</v>
      </c>
      <c r="Z21" s="4" t="s">
        <v>523</v>
      </c>
      <c r="AA21" s="4" t="s">
        <v>358</v>
      </c>
      <c r="AB21" s="4" t="s">
        <v>466</v>
      </c>
      <c r="AC21" s="4" t="s">
        <v>524</v>
      </c>
      <c r="AD21" s="4" t="s">
        <v>531</v>
      </c>
      <c r="AE21" s="4" t="s">
        <v>289</v>
      </c>
      <c r="AG21" s="4" t="s">
        <v>289</v>
      </c>
      <c r="AH21" s="39" t="s">
        <v>466</v>
      </c>
      <c r="AI21" s="4" t="s">
        <v>521</v>
      </c>
      <c r="AJ21" s="39" t="s">
        <v>289</v>
      </c>
      <c r="AL21" s="3">
        <f t="shared" si="6"/>
        <v>0</v>
      </c>
      <c r="AM21" s="3">
        <f t="shared" si="7"/>
        <v>0</v>
      </c>
      <c r="AN21" s="3">
        <f t="shared" si="8"/>
        <v>0</v>
      </c>
      <c r="AO21" s="3">
        <f t="shared" si="9"/>
        <v>1</v>
      </c>
      <c r="AP21" s="3">
        <f t="shared" si="10"/>
        <v>0</v>
      </c>
      <c r="AQ21" s="3">
        <f t="shared" si="11"/>
        <v>0</v>
      </c>
      <c r="AR21" s="3">
        <f t="shared" si="12"/>
        <v>0</v>
      </c>
      <c r="AS21" s="3">
        <f t="shared" si="13"/>
        <v>1</v>
      </c>
      <c r="AT21" s="3">
        <f t="shared" si="14"/>
        <v>0</v>
      </c>
      <c r="AU21" s="3">
        <f t="shared" si="15"/>
        <v>0</v>
      </c>
      <c r="AV21" s="3">
        <f t="shared" si="16"/>
        <v>1</v>
      </c>
      <c r="AW21" s="3">
        <f t="shared" si="17"/>
        <v>0</v>
      </c>
      <c r="AX21" s="3">
        <f t="shared" si="18"/>
        <v>0</v>
      </c>
      <c r="AY21" s="3">
        <f t="shared" si="19"/>
        <v>0</v>
      </c>
      <c r="AZ21" s="3">
        <f t="shared" si="20"/>
        <v>1</v>
      </c>
      <c r="BA21" s="3">
        <f t="shared" si="21"/>
        <v>0</v>
      </c>
      <c r="BB21" s="3">
        <f t="shared" si="22"/>
        <v>0</v>
      </c>
      <c r="BC21" s="3">
        <f t="shared" si="23"/>
        <v>1</v>
      </c>
      <c r="BD21" s="3">
        <f t="shared" si="24"/>
        <v>0</v>
      </c>
      <c r="BE21" s="3">
        <f t="shared" si="25"/>
        <v>1</v>
      </c>
      <c r="BF21" s="3">
        <f t="shared" si="26"/>
        <v>1</v>
      </c>
      <c r="BG21" s="3">
        <f t="shared" si="27"/>
        <v>1</v>
      </c>
      <c r="BH21" s="3">
        <f t="shared" si="28"/>
        <v>0</v>
      </c>
      <c r="BI21" s="3">
        <f t="shared" si="29"/>
        <v>1</v>
      </c>
      <c r="BJ21" s="3">
        <f t="shared" si="30"/>
        <v>0</v>
      </c>
      <c r="BK21" s="3">
        <f t="shared" si="31"/>
        <v>1</v>
      </c>
      <c r="BL21" s="3">
        <f t="shared" si="32"/>
        <v>0</v>
      </c>
      <c r="BM21" s="3">
        <f t="shared" si="33"/>
        <v>0</v>
      </c>
      <c r="BO21" s="3">
        <f t="shared" si="2"/>
        <v>1</v>
      </c>
      <c r="BP21" s="3" t="e">
        <f t="shared" si="3"/>
        <v>#N/A</v>
      </c>
      <c r="BQ21" s="3">
        <f t="shared" si="4"/>
        <v>1</v>
      </c>
      <c r="BR21" s="3" t="e">
        <f t="shared" si="5"/>
        <v>#N/A</v>
      </c>
    </row>
    <row r="22" spans="1:70" x14ac:dyDescent="0.25">
      <c r="A22" s="8" t="s">
        <v>141</v>
      </c>
      <c r="B22" s="4">
        <f t="shared" si="0"/>
        <v>13</v>
      </c>
      <c r="C22" s="5">
        <f t="shared" si="1"/>
        <v>1</v>
      </c>
      <c r="D22" s="28" t="s">
        <v>118</v>
      </c>
      <c r="E22" s="4" t="s">
        <v>509</v>
      </c>
      <c r="F22" s="4" t="s">
        <v>510</v>
      </c>
      <c r="G22" s="4" t="s">
        <v>156</v>
      </c>
      <c r="H22" s="4" t="s">
        <v>382</v>
      </c>
      <c r="I22" s="4" t="s">
        <v>511</v>
      </c>
      <c r="J22" s="4" t="s">
        <v>514</v>
      </c>
      <c r="K22" s="4" t="s">
        <v>276</v>
      </c>
      <c r="L22" s="4" t="s">
        <v>525</v>
      </c>
      <c r="M22" s="4" t="s">
        <v>516</v>
      </c>
      <c r="N22" s="4" t="s">
        <v>491</v>
      </c>
      <c r="O22" s="4" t="s">
        <v>378</v>
      </c>
      <c r="P22" s="4" t="s">
        <v>194</v>
      </c>
      <c r="Q22" s="4" t="s">
        <v>322</v>
      </c>
      <c r="R22" s="4" t="s">
        <v>451</v>
      </c>
      <c r="S22" s="4" t="s">
        <v>291</v>
      </c>
      <c r="T22" s="4" t="s">
        <v>519</v>
      </c>
      <c r="U22" s="4" t="s">
        <v>520</v>
      </c>
      <c r="V22" s="4" t="s">
        <v>333</v>
      </c>
      <c r="W22" s="4" t="s">
        <v>521</v>
      </c>
      <c r="X22" s="4" t="s">
        <v>267</v>
      </c>
      <c r="Y22" s="4" t="s">
        <v>289</v>
      </c>
      <c r="Z22" s="4" t="s">
        <v>523</v>
      </c>
      <c r="AA22" s="4" t="s">
        <v>530</v>
      </c>
      <c r="AB22" s="4" t="s">
        <v>466</v>
      </c>
      <c r="AC22" s="4" t="s">
        <v>524</v>
      </c>
      <c r="AD22" s="4" t="s">
        <v>531</v>
      </c>
      <c r="AE22" s="4" t="s">
        <v>289</v>
      </c>
      <c r="AG22" s="39" t="s">
        <v>523</v>
      </c>
      <c r="AH22" s="39" t="s">
        <v>245</v>
      </c>
      <c r="AI22" s="4" t="s">
        <v>289</v>
      </c>
      <c r="AJ22" s="39" t="s">
        <v>289</v>
      </c>
      <c r="AL22" s="3">
        <f t="shared" si="6"/>
        <v>0</v>
      </c>
      <c r="AM22" s="3">
        <f t="shared" si="7"/>
        <v>1</v>
      </c>
      <c r="AN22" s="3">
        <f t="shared" si="8"/>
        <v>1</v>
      </c>
      <c r="AO22" s="3">
        <f t="shared" si="9"/>
        <v>0</v>
      </c>
      <c r="AP22" s="3">
        <f t="shared" si="10"/>
        <v>0</v>
      </c>
      <c r="AQ22" s="3">
        <f t="shared" si="11"/>
        <v>0</v>
      </c>
      <c r="AR22" s="3">
        <f t="shared" si="12"/>
        <v>0</v>
      </c>
      <c r="AS22" s="3">
        <f t="shared" si="13"/>
        <v>0</v>
      </c>
      <c r="AT22" s="3">
        <f t="shared" si="14"/>
        <v>1</v>
      </c>
      <c r="AU22" s="3">
        <f t="shared" si="15"/>
        <v>1</v>
      </c>
      <c r="AV22" s="3">
        <f t="shared" si="16"/>
        <v>1</v>
      </c>
      <c r="AW22" s="3">
        <f t="shared" si="17"/>
        <v>0</v>
      </c>
      <c r="AX22" s="3">
        <f t="shared" si="18"/>
        <v>1</v>
      </c>
      <c r="AY22" s="3">
        <f t="shared" si="19"/>
        <v>1</v>
      </c>
      <c r="AZ22" s="3">
        <f t="shared" si="20"/>
        <v>1</v>
      </c>
      <c r="BA22" s="3">
        <f t="shared" si="21"/>
        <v>0</v>
      </c>
      <c r="BB22" s="3">
        <f t="shared" si="22"/>
        <v>0</v>
      </c>
      <c r="BC22" s="3">
        <f t="shared" si="23"/>
        <v>1</v>
      </c>
      <c r="BD22" s="3">
        <f t="shared" si="24"/>
        <v>1</v>
      </c>
      <c r="BE22" s="3">
        <f t="shared" si="25"/>
        <v>1</v>
      </c>
      <c r="BF22" s="3">
        <f t="shared" si="26"/>
        <v>0</v>
      </c>
      <c r="BG22" s="3">
        <f t="shared" si="27"/>
        <v>1</v>
      </c>
      <c r="BH22" s="3">
        <f t="shared" si="28"/>
        <v>0</v>
      </c>
      <c r="BI22" s="3">
        <f t="shared" si="29"/>
        <v>0</v>
      </c>
      <c r="BJ22" s="3">
        <f t="shared" si="30"/>
        <v>0</v>
      </c>
      <c r="BK22" s="3">
        <f t="shared" si="31"/>
        <v>1</v>
      </c>
      <c r="BL22" s="3">
        <f t="shared" si="32"/>
        <v>0</v>
      </c>
      <c r="BM22" s="3">
        <f t="shared" si="33"/>
        <v>0</v>
      </c>
      <c r="BO22" s="3" t="e">
        <f t="shared" si="2"/>
        <v>#N/A</v>
      </c>
      <c r="BP22" s="3" t="e">
        <f t="shared" si="3"/>
        <v>#N/A</v>
      </c>
      <c r="BQ22" s="3">
        <f t="shared" si="4"/>
        <v>1</v>
      </c>
      <c r="BR22" s="3" t="e">
        <f t="shared" si="5"/>
        <v>#N/A</v>
      </c>
    </row>
    <row r="23" spans="1:70" x14ac:dyDescent="0.25">
      <c r="A23" s="8" t="s">
        <v>81</v>
      </c>
      <c r="B23" s="4">
        <f t="shared" si="0"/>
        <v>8</v>
      </c>
      <c r="C23" s="5">
        <f t="shared" si="1"/>
        <v>2</v>
      </c>
      <c r="D23" s="28" t="s">
        <v>129</v>
      </c>
      <c r="E23" s="4" t="s">
        <v>102</v>
      </c>
      <c r="F23" s="4" t="s">
        <v>510</v>
      </c>
      <c r="G23" s="4" t="s">
        <v>156</v>
      </c>
      <c r="H23" s="4" t="s">
        <v>188</v>
      </c>
      <c r="I23" s="4" t="s">
        <v>511</v>
      </c>
      <c r="J23" s="4" t="s">
        <v>514</v>
      </c>
      <c r="K23" s="4" t="s">
        <v>276</v>
      </c>
      <c r="L23" s="4" t="s">
        <v>272</v>
      </c>
      <c r="M23" s="4" t="s">
        <v>526</v>
      </c>
      <c r="N23" s="4" t="s">
        <v>527</v>
      </c>
      <c r="O23" s="4" t="s">
        <v>378</v>
      </c>
      <c r="P23" s="4" t="s">
        <v>517</v>
      </c>
      <c r="Q23" s="4" t="s">
        <v>528</v>
      </c>
      <c r="R23" s="4" t="s">
        <v>518</v>
      </c>
      <c r="S23" s="4" t="s">
        <v>532</v>
      </c>
      <c r="T23" s="4" t="s">
        <v>519</v>
      </c>
      <c r="U23" s="4" t="s">
        <v>520</v>
      </c>
      <c r="V23" s="4" t="s">
        <v>277</v>
      </c>
      <c r="W23" s="4" t="s">
        <v>245</v>
      </c>
      <c r="X23" s="4" t="s">
        <v>529</v>
      </c>
      <c r="Y23" s="4" t="s">
        <v>522</v>
      </c>
      <c r="Z23" s="4" t="s">
        <v>523</v>
      </c>
      <c r="AA23" s="4" t="s">
        <v>358</v>
      </c>
      <c r="AB23" s="4" t="s">
        <v>466</v>
      </c>
      <c r="AC23" s="4" t="s">
        <v>524</v>
      </c>
      <c r="AD23" s="4" t="s">
        <v>531</v>
      </c>
      <c r="AE23" s="4" t="s">
        <v>535</v>
      </c>
      <c r="AG23" s="39" t="s">
        <v>523</v>
      </c>
      <c r="AH23" s="39" t="s">
        <v>518</v>
      </c>
      <c r="AI23" s="4" t="s">
        <v>358</v>
      </c>
      <c r="AJ23" s="4" t="s">
        <v>535</v>
      </c>
      <c r="AL23" s="3">
        <f t="shared" si="6"/>
        <v>0</v>
      </c>
      <c r="AM23" s="3">
        <f t="shared" si="7"/>
        <v>0</v>
      </c>
      <c r="AN23" s="3">
        <f t="shared" si="8"/>
        <v>1</v>
      </c>
      <c r="AO23" s="3">
        <f t="shared" si="9"/>
        <v>0</v>
      </c>
      <c r="AP23" s="3">
        <f t="shared" si="10"/>
        <v>1</v>
      </c>
      <c r="AQ23" s="3">
        <f t="shared" si="11"/>
        <v>0</v>
      </c>
      <c r="AR23" s="3">
        <f t="shared" si="12"/>
        <v>0</v>
      </c>
      <c r="AS23" s="3">
        <f t="shared" si="13"/>
        <v>0</v>
      </c>
      <c r="AT23" s="3">
        <f t="shared" si="14"/>
        <v>0</v>
      </c>
      <c r="AU23" s="3">
        <f t="shared" si="15"/>
        <v>0</v>
      </c>
      <c r="AV23" s="3">
        <f t="shared" si="16"/>
        <v>0</v>
      </c>
      <c r="AW23" s="3">
        <f t="shared" si="17"/>
        <v>0</v>
      </c>
      <c r="AX23" s="3">
        <f t="shared" si="18"/>
        <v>0</v>
      </c>
      <c r="AY23" s="3">
        <f t="shared" si="19"/>
        <v>0</v>
      </c>
      <c r="AZ23" s="3">
        <f t="shared" si="20"/>
        <v>0</v>
      </c>
      <c r="BA23" s="3">
        <f t="shared" si="21"/>
        <v>1</v>
      </c>
      <c r="BB23" s="3">
        <f t="shared" si="22"/>
        <v>0</v>
      </c>
      <c r="BC23" s="3">
        <f t="shared" si="23"/>
        <v>1</v>
      </c>
      <c r="BD23" s="3">
        <f t="shared" si="24"/>
        <v>0</v>
      </c>
      <c r="BE23" s="3">
        <f t="shared" si="25"/>
        <v>0</v>
      </c>
      <c r="BF23" s="3">
        <f t="shared" si="26"/>
        <v>1</v>
      </c>
      <c r="BG23" s="3">
        <f t="shared" si="27"/>
        <v>0</v>
      </c>
      <c r="BH23" s="3">
        <f t="shared" si="28"/>
        <v>0</v>
      </c>
      <c r="BI23" s="3">
        <f t="shared" si="29"/>
        <v>1</v>
      </c>
      <c r="BJ23" s="3">
        <f t="shared" si="30"/>
        <v>0</v>
      </c>
      <c r="BK23" s="3">
        <f t="shared" si="31"/>
        <v>1</v>
      </c>
      <c r="BL23" s="3">
        <f t="shared" si="32"/>
        <v>0</v>
      </c>
      <c r="BM23" s="3">
        <f t="shared" si="33"/>
        <v>1</v>
      </c>
      <c r="BO23" s="3" t="e">
        <f t="shared" si="2"/>
        <v>#N/A</v>
      </c>
      <c r="BP23" s="3" t="e">
        <f t="shared" si="3"/>
        <v>#N/A</v>
      </c>
      <c r="BQ23" s="3">
        <f t="shared" si="4"/>
        <v>1</v>
      </c>
      <c r="BR23" s="3">
        <f t="shared" ref="BR23:BR33" si="34">HLOOKUP(AJ23,$AE$38:$AE$39,2,FALSE)</f>
        <v>1</v>
      </c>
    </row>
    <row r="24" spans="1:70" x14ac:dyDescent="0.25">
      <c r="A24" s="8" t="s">
        <v>82</v>
      </c>
      <c r="B24" s="47">
        <v>4</v>
      </c>
      <c r="C24" s="5">
        <f t="shared" si="1"/>
        <v>0</v>
      </c>
      <c r="D24" s="28" t="s">
        <v>129</v>
      </c>
      <c r="E24" s="4" t="s">
        <v>129</v>
      </c>
      <c r="F24" s="4" t="s">
        <v>129</v>
      </c>
      <c r="G24" s="4" t="s">
        <v>129</v>
      </c>
      <c r="H24" s="4" t="s">
        <v>129</v>
      </c>
      <c r="I24" s="4" t="s">
        <v>129</v>
      </c>
      <c r="J24" s="4" t="s">
        <v>129</v>
      </c>
      <c r="K24" s="4" t="s">
        <v>129</v>
      </c>
      <c r="L24" s="4" t="s">
        <v>129</v>
      </c>
      <c r="M24" s="4" t="s">
        <v>129</v>
      </c>
      <c r="N24" s="4" t="s">
        <v>129</v>
      </c>
      <c r="O24" s="4" t="s">
        <v>129</v>
      </c>
      <c r="P24" s="4" t="s">
        <v>129</v>
      </c>
      <c r="Q24" s="4" t="s">
        <v>129</v>
      </c>
      <c r="R24" s="4" t="s">
        <v>129</v>
      </c>
      <c r="S24" s="4" t="s">
        <v>129</v>
      </c>
      <c r="T24" s="4" t="s">
        <v>129</v>
      </c>
      <c r="U24" s="4" t="s">
        <v>129</v>
      </c>
      <c r="V24" s="4" t="s">
        <v>129</v>
      </c>
      <c r="W24" s="4" t="s">
        <v>129</v>
      </c>
      <c r="X24" s="4" t="s">
        <v>129</v>
      </c>
      <c r="Y24" s="4" t="s">
        <v>129</v>
      </c>
      <c r="Z24" s="4" t="s">
        <v>129</v>
      </c>
      <c r="AA24" s="4" t="s">
        <v>129</v>
      </c>
      <c r="AB24" s="4" t="s">
        <v>129</v>
      </c>
      <c r="AC24" s="4" t="s">
        <v>129</v>
      </c>
      <c r="AD24" s="4" t="s">
        <v>129</v>
      </c>
      <c r="AE24" s="4" t="s">
        <v>129</v>
      </c>
      <c r="AG24" s="39" t="s">
        <v>129</v>
      </c>
      <c r="AH24" s="39" t="s">
        <v>129</v>
      </c>
      <c r="AI24" s="39" t="s">
        <v>129</v>
      </c>
      <c r="AJ24" s="39" t="s">
        <v>129</v>
      </c>
      <c r="AL24" s="3">
        <f t="shared" si="6"/>
        <v>0</v>
      </c>
      <c r="AM24" s="3">
        <f t="shared" si="7"/>
        <v>0</v>
      </c>
      <c r="AN24" s="3">
        <f t="shared" si="8"/>
        <v>0</v>
      </c>
      <c r="AO24" s="3">
        <f t="shared" si="9"/>
        <v>0</v>
      </c>
      <c r="AP24" s="3">
        <f t="shared" si="10"/>
        <v>0</v>
      </c>
      <c r="AQ24" s="3">
        <f t="shared" si="11"/>
        <v>0</v>
      </c>
      <c r="AR24" s="3">
        <f t="shared" si="12"/>
        <v>0</v>
      </c>
      <c r="AS24" s="3">
        <f t="shared" si="13"/>
        <v>0</v>
      </c>
      <c r="AT24" s="3">
        <f t="shared" si="14"/>
        <v>0</v>
      </c>
      <c r="AU24" s="3">
        <f t="shared" si="15"/>
        <v>0</v>
      </c>
      <c r="AV24" s="3">
        <f t="shared" si="16"/>
        <v>0</v>
      </c>
      <c r="AW24" s="3">
        <f t="shared" si="17"/>
        <v>0</v>
      </c>
      <c r="AX24" s="3">
        <f t="shared" si="18"/>
        <v>0</v>
      </c>
      <c r="AY24" s="3">
        <f t="shared" si="19"/>
        <v>0</v>
      </c>
      <c r="AZ24" s="3">
        <f t="shared" si="20"/>
        <v>0</v>
      </c>
      <c r="BA24" s="3">
        <f t="shared" si="21"/>
        <v>0</v>
      </c>
      <c r="BB24" s="3">
        <f t="shared" si="22"/>
        <v>0</v>
      </c>
      <c r="BC24" s="3">
        <f t="shared" si="23"/>
        <v>0</v>
      </c>
      <c r="BD24" s="3">
        <f t="shared" si="24"/>
        <v>0</v>
      </c>
      <c r="BE24" s="3">
        <f t="shared" si="25"/>
        <v>0</v>
      </c>
      <c r="BF24" s="3">
        <f t="shared" si="26"/>
        <v>0</v>
      </c>
      <c r="BG24" s="3">
        <f t="shared" si="27"/>
        <v>0</v>
      </c>
      <c r="BH24" s="3">
        <f t="shared" si="28"/>
        <v>0</v>
      </c>
      <c r="BI24" s="3">
        <f t="shared" si="29"/>
        <v>0</v>
      </c>
      <c r="BJ24" s="3">
        <f t="shared" si="30"/>
        <v>0</v>
      </c>
      <c r="BK24" s="3">
        <f t="shared" si="31"/>
        <v>0</v>
      </c>
      <c r="BL24" s="3">
        <f t="shared" si="32"/>
        <v>0</v>
      </c>
      <c r="BM24" s="3">
        <f t="shared" si="33"/>
        <v>0</v>
      </c>
      <c r="BO24" s="3" t="e">
        <f t="shared" si="2"/>
        <v>#N/A</v>
      </c>
      <c r="BP24" s="3" t="e">
        <f t="shared" si="3"/>
        <v>#N/A</v>
      </c>
      <c r="BQ24" s="3" t="e">
        <f t="shared" si="4"/>
        <v>#N/A</v>
      </c>
      <c r="BR24" s="3" t="e">
        <f t="shared" si="34"/>
        <v>#N/A</v>
      </c>
    </row>
    <row r="25" spans="1:70" x14ac:dyDescent="0.25">
      <c r="A25" s="8" t="s">
        <v>83</v>
      </c>
      <c r="B25" s="4">
        <f t="shared" si="0"/>
        <v>10</v>
      </c>
      <c r="C25" s="5">
        <f t="shared" si="1"/>
        <v>0</v>
      </c>
      <c r="D25" s="28" t="s">
        <v>118</v>
      </c>
      <c r="E25" s="4" t="s">
        <v>509</v>
      </c>
      <c r="F25" s="4" t="s">
        <v>510</v>
      </c>
      <c r="G25" s="4" t="s">
        <v>508</v>
      </c>
      <c r="H25" s="4" t="s">
        <v>382</v>
      </c>
      <c r="I25" s="4" t="s">
        <v>511</v>
      </c>
      <c r="J25" s="4" t="s">
        <v>514</v>
      </c>
      <c r="K25" s="4" t="s">
        <v>515</v>
      </c>
      <c r="L25" s="4" t="s">
        <v>272</v>
      </c>
      <c r="M25" s="4" t="s">
        <v>526</v>
      </c>
      <c r="N25" s="4" t="s">
        <v>527</v>
      </c>
      <c r="O25" s="4" t="s">
        <v>378</v>
      </c>
      <c r="P25" s="4" t="s">
        <v>517</v>
      </c>
      <c r="Q25" s="4" t="s">
        <v>528</v>
      </c>
      <c r="R25" s="4" t="s">
        <v>518</v>
      </c>
      <c r="S25" s="4" t="s">
        <v>291</v>
      </c>
      <c r="T25" s="4" t="s">
        <v>519</v>
      </c>
      <c r="U25" s="4" t="s">
        <v>520</v>
      </c>
      <c r="V25" s="4" t="s">
        <v>333</v>
      </c>
      <c r="W25" s="4" t="s">
        <v>521</v>
      </c>
      <c r="X25" s="4" t="s">
        <v>529</v>
      </c>
      <c r="Y25" s="4" t="s">
        <v>522</v>
      </c>
      <c r="Z25" s="4" t="s">
        <v>523</v>
      </c>
      <c r="AA25" s="4" t="s">
        <v>358</v>
      </c>
      <c r="AB25" s="4" t="s">
        <v>466</v>
      </c>
      <c r="AC25" s="4" t="s">
        <v>524</v>
      </c>
      <c r="AD25" s="4" t="s">
        <v>531</v>
      </c>
      <c r="AE25" s="4" t="s">
        <v>289</v>
      </c>
      <c r="AG25" s="39" t="s">
        <v>522</v>
      </c>
      <c r="AH25" s="39" t="s">
        <v>518</v>
      </c>
      <c r="AI25" s="39" t="s">
        <v>272</v>
      </c>
      <c r="AJ25" s="39" t="s">
        <v>289</v>
      </c>
      <c r="AL25" s="3">
        <f t="shared" si="6"/>
        <v>0</v>
      </c>
      <c r="AM25" s="3">
        <f t="shared" si="7"/>
        <v>1</v>
      </c>
      <c r="AN25" s="3">
        <f t="shared" si="8"/>
        <v>1</v>
      </c>
      <c r="AO25" s="3">
        <f t="shared" si="9"/>
        <v>1</v>
      </c>
      <c r="AP25" s="3">
        <f t="shared" si="10"/>
        <v>0</v>
      </c>
      <c r="AQ25" s="3">
        <f t="shared" si="11"/>
        <v>0</v>
      </c>
      <c r="AR25" s="3">
        <f t="shared" si="12"/>
        <v>0</v>
      </c>
      <c r="AS25" s="3">
        <f t="shared" si="13"/>
        <v>1</v>
      </c>
      <c r="AT25" s="3">
        <f t="shared" si="14"/>
        <v>0</v>
      </c>
      <c r="AU25" s="3">
        <f t="shared" si="15"/>
        <v>0</v>
      </c>
      <c r="AV25" s="3">
        <f t="shared" si="16"/>
        <v>0</v>
      </c>
      <c r="AW25" s="3">
        <f t="shared" si="17"/>
        <v>0</v>
      </c>
      <c r="AX25" s="3">
        <f t="shared" si="18"/>
        <v>0</v>
      </c>
      <c r="AY25" s="3">
        <f t="shared" si="19"/>
        <v>0</v>
      </c>
      <c r="AZ25" s="3">
        <f t="shared" si="20"/>
        <v>0</v>
      </c>
      <c r="BA25" s="3">
        <f t="shared" si="21"/>
        <v>0</v>
      </c>
      <c r="BB25" s="3">
        <f t="shared" si="22"/>
        <v>0</v>
      </c>
      <c r="BC25" s="3">
        <f t="shared" si="23"/>
        <v>1</v>
      </c>
      <c r="BD25" s="3">
        <f t="shared" si="24"/>
        <v>1</v>
      </c>
      <c r="BE25" s="3">
        <f t="shared" si="25"/>
        <v>1</v>
      </c>
      <c r="BF25" s="3">
        <f t="shared" si="26"/>
        <v>1</v>
      </c>
      <c r="BG25" s="3">
        <f t="shared" si="27"/>
        <v>0</v>
      </c>
      <c r="BH25" s="3">
        <f t="shared" si="28"/>
        <v>0</v>
      </c>
      <c r="BI25" s="3">
        <f t="shared" si="29"/>
        <v>1</v>
      </c>
      <c r="BJ25" s="3">
        <f t="shared" si="30"/>
        <v>0</v>
      </c>
      <c r="BK25" s="3">
        <f t="shared" si="31"/>
        <v>1</v>
      </c>
      <c r="BL25" s="3">
        <f t="shared" si="32"/>
        <v>0</v>
      </c>
      <c r="BM25" s="3">
        <f t="shared" si="33"/>
        <v>0</v>
      </c>
      <c r="BO25" s="3" t="e">
        <f t="shared" si="2"/>
        <v>#N/A</v>
      </c>
      <c r="BP25" s="3" t="e">
        <f t="shared" si="3"/>
        <v>#N/A</v>
      </c>
      <c r="BQ25" s="3" t="e">
        <f t="shared" si="4"/>
        <v>#N/A</v>
      </c>
      <c r="BR25" s="3" t="e">
        <f t="shared" si="34"/>
        <v>#N/A</v>
      </c>
    </row>
    <row r="26" spans="1:70" x14ac:dyDescent="0.25">
      <c r="A26" s="8" t="s">
        <v>84</v>
      </c>
      <c r="B26" s="4">
        <f t="shared" si="0"/>
        <v>5</v>
      </c>
      <c r="C26" s="5">
        <f t="shared" si="1"/>
        <v>1</v>
      </c>
      <c r="D26" s="28" t="s">
        <v>118</v>
      </c>
      <c r="E26" s="4" t="s">
        <v>102</v>
      </c>
      <c r="F26" s="4" t="s">
        <v>510</v>
      </c>
      <c r="G26" s="4" t="s">
        <v>156</v>
      </c>
      <c r="H26" s="4" t="s">
        <v>382</v>
      </c>
      <c r="I26" s="4" t="s">
        <v>511</v>
      </c>
      <c r="J26" s="4" t="s">
        <v>514</v>
      </c>
      <c r="K26" s="4" t="s">
        <v>276</v>
      </c>
      <c r="L26" s="4" t="s">
        <v>272</v>
      </c>
      <c r="M26" s="4" t="s">
        <v>526</v>
      </c>
      <c r="N26" s="4" t="s">
        <v>527</v>
      </c>
      <c r="O26" s="4" t="s">
        <v>378</v>
      </c>
      <c r="P26" s="4" t="s">
        <v>517</v>
      </c>
      <c r="Q26" s="4" t="s">
        <v>528</v>
      </c>
      <c r="R26" s="4" t="s">
        <v>518</v>
      </c>
      <c r="S26" s="4" t="s">
        <v>291</v>
      </c>
      <c r="T26" s="4" t="s">
        <v>519</v>
      </c>
      <c r="U26" s="4" t="s">
        <v>520</v>
      </c>
      <c r="V26" s="4" t="s">
        <v>277</v>
      </c>
      <c r="W26" s="4" t="s">
        <v>521</v>
      </c>
      <c r="X26" s="4" t="s">
        <v>267</v>
      </c>
      <c r="Y26" s="4" t="s">
        <v>522</v>
      </c>
      <c r="Z26" s="4" t="s">
        <v>523</v>
      </c>
      <c r="AA26" s="4" t="s">
        <v>358</v>
      </c>
      <c r="AB26" s="4" t="s">
        <v>466</v>
      </c>
      <c r="AC26" s="4" t="s">
        <v>524</v>
      </c>
      <c r="AD26" s="4" t="s">
        <v>531</v>
      </c>
      <c r="AE26" s="4" t="s">
        <v>289</v>
      </c>
      <c r="AG26" s="39" t="s">
        <v>523</v>
      </c>
      <c r="AH26" s="4" t="s">
        <v>358</v>
      </c>
      <c r="AI26" s="39" t="s">
        <v>528</v>
      </c>
      <c r="AJ26" s="39" t="s">
        <v>289</v>
      </c>
      <c r="AL26" s="3">
        <f t="shared" si="6"/>
        <v>0</v>
      </c>
      <c r="AM26" s="3">
        <f t="shared" si="7"/>
        <v>0</v>
      </c>
      <c r="AN26" s="3">
        <f t="shared" si="8"/>
        <v>1</v>
      </c>
      <c r="AO26" s="3">
        <f t="shared" si="9"/>
        <v>0</v>
      </c>
      <c r="AP26" s="3">
        <f t="shared" si="10"/>
        <v>0</v>
      </c>
      <c r="AQ26" s="3">
        <f t="shared" si="11"/>
        <v>0</v>
      </c>
      <c r="AR26" s="3">
        <f t="shared" si="12"/>
        <v>0</v>
      </c>
      <c r="AS26" s="3">
        <f t="shared" si="13"/>
        <v>0</v>
      </c>
      <c r="AT26" s="3">
        <f t="shared" si="14"/>
        <v>0</v>
      </c>
      <c r="AU26" s="3">
        <f t="shared" si="15"/>
        <v>0</v>
      </c>
      <c r="AV26" s="3">
        <f t="shared" si="16"/>
        <v>0</v>
      </c>
      <c r="AW26" s="3">
        <f t="shared" si="17"/>
        <v>0</v>
      </c>
      <c r="AX26" s="3">
        <f t="shared" si="18"/>
        <v>0</v>
      </c>
      <c r="AY26" s="3">
        <f t="shared" si="19"/>
        <v>0</v>
      </c>
      <c r="AZ26" s="3">
        <f t="shared" si="20"/>
        <v>0</v>
      </c>
      <c r="BA26" s="3">
        <f t="shared" si="21"/>
        <v>0</v>
      </c>
      <c r="BB26" s="3">
        <f t="shared" si="22"/>
        <v>0</v>
      </c>
      <c r="BC26" s="3">
        <f t="shared" si="23"/>
        <v>1</v>
      </c>
      <c r="BD26" s="3">
        <f t="shared" si="24"/>
        <v>0</v>
      </c>
      <c r="BE26" s="3">
        <f t="shared" si="25"/>
        <v>1</v>
      </c>
      <c r="BF26" s="3">
        <f t="shared" si="26"/>
        <v>0</v>
      </c>
      <c r="BG26" s="3">
        <f t="shared" si="27"/>
        <v>0</v>
      </c>
      <c r="BH26" s="3">
        <f t="shared" si="28"/>
        <v>0</v>
      </c>
      <c r="BI26" s="3">
        <f t="shared" si="29"/>
        <v>1</v>
      </c>
      <c r="BJ26" s="3">
        <f t="shared" si="30"/>
        <v>0</v>
      </c>
      <c r="BK26" s="3">
        <f t="shared" si="31"/>
        <v>1</v>
      </c>
      <c r="BL26" s="3">
        <f t="shared" si="32"/>
        <v>0</v>
      </c>
      <c r="BM26" s="3">
        <f t="shared" si="33"/>
        <v>0</v>
      </c>
      <c r="BO26" s="3" t="e">
        <f t="shared" si="2"/>
        <v>#N/A</v>
      </c>
      <c r="BP26" s="3">
        <f t="shared" si="3"/>
        <v>1</v>
      </c>
      <c r="BQ26" s="3" t="e">
        <f t="shared" si="4"/>
        <v>#N/A</v>
      </c>
      <c r="BR26" s="3" t="e">
        <f t="shared" si="34"/>
        <v>#N/A</v>
      </c>
    </row>
    <row r="27" spans="1:70" x14ac:dyDescent="0.25">
      <c r="A27" s="8" t="s">
        <v>86</v>
      </c>
      <c r="B27" s="4">
        <f t="shared" si="0"/>
        <v>12</v>
      </c>
      <c r="C27" s="5">
        <f t="shared" si="1"/>
        <v>2</v>
      </c>
      <c r="D27" s="28" t="s">
        <v>512</v>
      </c>
      <c r="E27" s="4" t="s">
        <v>509</v>
      </c>
      <c r="F27" s="4" t="s">
        <v>510</v>
      </c>
      <c r="G27" s="4" t="s">
        <v>508</v>
      </c>
      <c r="H27" s="4" t="s">
        <v>382</v>
      </c>
      <c r="I27" s="4" t="s">
        <v>511</v>
      </c>
      <c r="J27" s="4" t="s">
        <v>514</v>
      </c>
      <c r="K27" s="4" t="s">
        <v>515</v>
      </c>
      <c r="L27" s="4" t="s">
        <v>272</v>
      </c>
      <c r="M27" s="4" t="s">
        <v>526</v>
      </c>
      <c r="N27" s="4" t="s">
        <v>527</v>
      </c>
      <c r="O27" s="4" t="s">
        <v>378</v>
      </c>
      <c r="P27" s="4" t="s">
        <v>517</v>
      </c>
      <c r="Q27" s="4" t="s">
        <v>528</v>
      </c>
      <c r="R27" s="4" t="s">
        <v>451</v>
      </c>
      <c r="S27" s="4" t="s">
        <v>291</v>
      </c>
      <c r="T27" s="4" t="s">
        <v>519</v>
      </c>
      <c r="U27" s="4" t="s">
        <v>520</v>
      </c>
      <c r="V27" s="4" t="s">
        <v>277</v>
      </c>
      <c r="W27" s="4" t="s">
        <v>521</v>
      </c>
      <c r="X27" s="4" t="s">
        <v>529</v>
      </c>
      <c r="Y27" s="4" t="s">
        <v>522</v>
      </c>
      <c r="Z27" s="4" t="s">
        <v>523</v>
      </c>
      <c r="AA27" s="4" t="s">
        <v>358</v>
      </c>
      <c r="AB27" s="4" t="s">
        <v>466</v>
      </c>
      <c r="AC27" s="4" t="s">
        <v>524</v>
      </c>
      <c r="AD27" s="4" t="s">
        <v>531</v>
      </c>
      <c r="AE27" s="4" t="s">
        <v>535</v>
      </c>
      <c r="AG27" s="39" t="s">
        <v>523</v>
      </c>
      <c r="AH27" s="4" t="s">
        <v>451</v>
      </c>
      <c r="AI27" s="39" t="s">
        <v>129</v>
      </c>
      <c r="AJ27" s="4" t="s">
        <v>535</v>
      </c>
      <c r="AL27" s="3">
        <f t="shared" si="6"/>
        <v>1</v>
      </c>
      <c r="AM27" s="3">
        <f t="shared" si="7"/>
        <v>1</v>
      </c>
      <c r="AN27" s="3">
        <f t="shared" si="8"/>
        <v>1</v>
      </c>
      <c r="AO27" s="3">
        <f t="shared" si="9"/>
        <v>1</v>
      </c>
      <c r="AP27" s="3">
        <f t="shared" si="10"/>
        <v>0</v>
      </c>
      <c r="AQ27" s="3">
        <f t="shared" si="11"/>
        <v>0</v>
      </c>
      <c r="AR27" s="3">
        <f t="shared" si="12"/>
        <v>0</v>
      </c>
      <c r="AS27" s="3">
        <f t="shared" si="13"/>
        <v>1</v>
      </c>
      <c r="AT27" s="3">
        <f t="shared" si="14"/>
        <v>0</v>
      </c>
      <c r="AU27" s="3">
        <f t="shared" si="15"/>
        <v>0</v>
      </c>
      <c r="AV27" s="3">
        <f t="shared" si="16"/>
        <v>0</v>
      </c>
      <c r="AW27" s="3">
        <f t="shared" si="17"/>
        <v>0</v>
      </c>
      <c r="AX27" s="3">
        <f t="shared" si="18"/>
        <v>0</v>
      </c>
      <c r="AY27" s="3">
        <f t="shared" si="19"/>
        <v>0</v>
      </c>
      <c r="AZ27" s="3">
        <f t="shared" si="20"/>
        <v>1</v>
      </c>
      <c r="BA27" s="3">
        <f t="shared" si="21"/>
        <v>0</v>
      </c>
      <c r="BB27" s="3">
        <f t="shared" si="22"/>
        <v>0</v>
      </c>
      <c r="BC27" s="3">
        <f t="shared" si="23"/>
        <v>1</v>
      </c>
      <c r="BD27" s="3">
        <f t="shared" si="24"/>
        <v>0</v>
      </c>
      <c r="BE27" s="3">
        <f t="shared" si="25"/>
        <v>1</v>
      </c>
      <c r="BF27" s="3">
        <f t="shared" si="26"/>
        <v>1</v>
      </c>
      <c r="BG27" s="3">
        <f t="shared" si="27"/>
        <v>0</v>
      </c>
      <c r="BH27" s="3">
        <f t="shared" si="28"/>
        <v>0</v>
      </c>
      <c r="BI27" s="3">
        <f t="shared" si="29"/>
        <v>1</v>
      </c>
      <c r="BJ27" s="3">
        <f t="shared" si="30"/>
        <v>0</v>
      </c>
      <c r="BK27" s="3">
        <f t="shared" si="31"/>
        <v>1</v>
      </c>
      <c r="BL27" s="3">
        <f t="shared" si="32"/>
        <v>0</v>
      </c>
      <c r="BM27" s="3">
        <f t="shared" si="33"/>
        <v>1</v>
      </c>
      <c r="BO27" s="3" t="e">
        <f t="shared" si="2"/>
        <v>#N/A</v>
      </c>
      <c r="BP27" s="3">
        <f t="shared" si="3"/>
        <v>1</v>
      </c>
      <c r="BQ27" s="3" t="e">
        <f t="shared" si="4"/>
        <v>#N/A</v>
      </c>
      <c r="BR27" s="3">
        <f t="shared" si="34"/>
        <v>1</v>
      </c>
    </row>
    <row r="28" spans="1:70" x14ac:dyDescent="0.25">
      <c r="A28" s="8" t="s">
        <v>87</v>
      </c>
      <c r="B28" s="4">
        <f t="shared" si="0"/>
        <v>12</v>
      </c>
      <c r="C28" s="5">
        <f t="shared" si="1"/>
        <v>1</v>
      </c>
      <c r="D28" s="28" t="s">
        <v>512</v>
      </c>
      <c r="E28" s="4" t="s">
        <v>509</v>
      </c>
      <c r="F28" s="4" t="s">
        <v>510</v>
      </c>
      <c r="G28" s="4" t="s">
        <v>508</v>
      </c>
      <c r="H28" s="4" t="s">
        <v>382</v>
      </c>
      <c r="I28" s="4" t="s">
        <v>511</v>
      </c>
      <c r="J28" s="4" t="s">
        <v>514</v>
      </c>
      <c r="K28" s="4" t="s">
        <v>276</v>
      </c>
      <c r="L28" s="4" t="s">
        <v>525</v>
      </c>
      <c r="M28" s="4" t="s">
        <v>526</v>
      </c>
      <c r="N28" s="4" t="s">
        <v>527</v>
      </c>
      <c r="O28" s="4" t="s">
        <v>378</v>
      </c>
      <c r="P28" s="4" t="s">
        <v>517</v>
      </c>
      <c r="Q28" s="4" t="s">
        <v>528</v>
      </c>
      <c r="R28" s="4" t="s">
        <v>451</v>
      </c>
      <c r="S28" s="4" t="s">
        <v>291</v>
      </c>
      <c r="T28" s="4" t="s">
        <v>519</v>
      </c>
      <c r="U28" s="4" t="s">
        <v>178</v>
      </c>
      <c r="V28" s="4" t="s">
        <v>333</v>
      </c>
      <c r="W28" s="4" t="s">
        <v>521</v>
      </c>
      <c r="X28" s="4" t="s">
        <v>529</v>
      </c>
      <c r="Y28" s="4" t="s">
        <v>289</v>
      </c>
      <c r="Z28" s="4" t="s">
        <v>523</v>
      </c>
      <c r="AA28" s="4" t="s">
        <v>358</v>
      </c>
      <c r="AB28" s="4" t="s">
        <v>466</v>
      </c>
      <c r="AC28" s="4" t="s">
        <v>524</v>
      </c>
      <c r="AD28" s="4" t="s">
        <v>531</v>
      </c>
      <c r="AE28" s="4" t="s">
        <v>289</v>
      </c>
      <c r="AG28" s="39" t="s">
        <v>523</v>
      </c>
      <c r="AH28" s="39" t="s">
        <v>466</v>
      </c>
      <c r="AI28" s="4" t="s">
        <v>521</v>
      </c>
      <c r="AJ28" s="39" t="s">
        <v>289</v>
      </c>
      <c r="AL28" s="3">
        <f t="shared" si="6"/>
        <v>1</v>
      </c>
      <c r="AM28" s="3">
        <f t="shared" si="7"/>
        <v>1</v>
      </c>
      <c r="AN28" s="3">
        <f t="shared" si="8"/>
        <v>1</v>
      </c>
      <c r="AO28" s="3">
        <f t="shared" si="9"/>
        <v>1</v>
      </c>
      <c r="AP28" s="3">
        <f t="shared" si="10"/>
        <v>0</v>
      </c>
      <c r="AQ28" s="3">
        <f t="shared" si="11"/>
        <v>0</v>
      </c>
      <c r="AR28" s="3">
        <f t="shared" si="12"/>
        <v>0</v>
      </c>
      <c r="AS28" s="3">
        <f t="shared" si="13"/>
        <v>0</v>
      </c>
      <c r="AT28" s="3">
        <f t="shared" si="14"/>
        <v>1</v>
      </c>
      <c r="AU28" s="3">
        <f t="shared" si="15"/>
        <v>0</v>
      </c>
      <c r="AV28" s="3">
        <f t="shared" si="16"/>
        <v>0</v>
      </c>
      <c r="AW28" s="3">
        <f t="shared" si="17"/>
        <v>0</v>
      </c>
      <c r="AX28" s="3">
        <f t="shared" si="18"/>
        <v>0</v>
      </c>
      <c r="AY28" s="3">
        <f t="shared" si="19"/>
        <v>0</v>
      </c>
      <c r="AZ28" s="3">
        <f t="shared" si="20"/>
        <v>1</v>
      </c>
      <c r="BA28" s="3">
        <f t="shared" si="21"/>
        <v>0</v>
      </c>
      <c r="BB28" s="3">
        <f t="shared" si="22"/>
        <v>0</v>
      </c>
      <c r="BC28" s="3">
        <f t="shared" si="23"/>
        <v>0</v>
      </c>
      <c r="BD28" s="3">
        <f t="shared" si="24"/>
        <v>1</v>
      </c>
      <c r="BE28" s="3">
        <f t="shared" si="25"/>
        <v>1</v>
      </c>
      <c r="BF28" s="3">
        <f t="shared" si="26"/>
        <v>1</v>
      </c>
      <c r="BG28" s="3">
        <f t="shared" si="27"/>
        <v>1</v>
      </c>
      <c r="BH28" s="3">
        <f t="shared" si="28"/>
        <v>0</v>
      </c>
      <c r="BI28" s="3">
        <f t="shared" si="29"/>
        <v>1</v>
      </c>
      <c r="BJ28" s="3">
        <f t="shared" si="30"/>
        <v>0</v>
      </c>
      <c r="BK28" s="3">
        <f t="shared" si="31"/>
        <v>1</v>
      </c>
      <c r="BL28" s="3">
        <f t="shared" si="32"/>
        <v>0</v>
      </c>
      <c r="BM28" s="3">
        <f t="shared" si="33"/>
        <v>0</v>
      </c>
      <c r="BO28" s="3" t="e">
        <f t="shared" si="2"/>
        <v>#N/A</v>
      </c>
      <c r="BP28" s="3" t="e">
        <f t="shared" si="3"/>
        <v>#N/A</v>
      </c>
      <c r="BQ28" s="3">
        <f t="shared" si="4"/>
        <v>1</v>
      </c>
      <c r="BR28" s="3" t="e">
        <f t="shared" si="34"/>
        <v>#N/A</v>
      </c>
    </row>
    <row r="29" spans="1:70" x14ac:dyDescent="0.25">
      <c r="A29" s="8" t="s">
        <v>88</v>
      </c>
      <c r="B29" s="4">
        <f t="shared" si="0"/>
        <v>14</v>
      </c>
      <c r="C29" s="5">
        <f t="shared" si="1"/>
        <v>2</v>
      </c>
      <c r="D29" s="28" t="s">
        <v>118</v>
      </c>
      <c r="E29" s="4" t="s">
        <v>102</v>
      </c>
      <c r="F29" s="4" t="s">
        <v>510</v>
      </c>
      <c r="G29" s="4" t="s">
        <v>508</v>
      </c>
      <c r="H29" s="4" t="s">
        <v>382</v>
      </c>
      <c r="I29" s="4" t="s">
        <v>511</v>
      </c>
      <c r="J29" s="4" t="s">
        <v>533</v>
      </c>
      <c r="K29" s="4" t="s">
        <v>515</v>
      </c>
      <c r="L29" s="4" t="s">
        <v>525</v>
      </c>
      <c r="M29" s="4" t="s">
        <v>516</v>
      </c>
      <c r="N29" s="4" t="s">
        <v>527</v>
      </c>
      <c r="O29" s="4" t="s">
        <v>378</v>
      </c>
      <c r="P29" s="4" t="s">
        <v>517</v>
      </c>
      <c r="Q29" s="4" t="s">
        <v>528</v>
      </c>
      <c r="R29" s="4" t="s">
        <v>451</v>
      </c>
      <c r="S29" s="4" t="s">
        <v>291</v>
      </c>
      <c r="T29" s="4" t="s">
        <v>519</v>
      </c>
      <c r="U29" s="4" t="s">
        <v>520</v>
      </c>
      <c r="V29" s="4" t="s">
        <v>333</v>
      </c>
      <c r="W29" s="4" t="s">
        <v>521</v>
      </c>
      <c r="X29" s="4" t="s">
        <v>529</v>
      </c>
      <c r="Y29" s="4" t="s">
        <v>522</v>
      </c>
      <c r="Z29" s="4" t="s">
        <v>523</v>
      </c>
      <c r="AA29" s="4" t="s">
        <v>358</v>
      </c>
      <c r="AB29" s="4" t="s">
        <v>466</v>
      </c>
      <c r="AC29" s="4" t="s">
        <v>524</v>
      </c>
      <c r="AD29" s="4" t="s">
        <v>347</v>
      </c>
      <c r="AE29" s="4" t="s">
        <v>289</v>
      </c>
      <c r="AG29" s="4" t="s">
        <v>289</v>
      </c>
      <c r="AH29" s="39" t="s">
        <v>511</v>
      </c>
      <c r="AI29" s="39" t="s">
        <v>267</v>
      </c>
      <c r="AJ29" s="4" t="s">
        <v>535</v>
      </c>
      <c r="AL29" s="3">
        <f t="shared" si="6"/>
        <v>0</v>
      </c>
      <c r="AM29" s="3">
        <f t="shared" si="7"/>
        <v>0</v>
      </c>
      <c r="AN29" s="3">
        <f t="shared" si="8"/>
        <v>1</v>
      </c>
      <c r="AO29" s="3">
        <f t="shared" si="9"/>
        <v>1</v>
      </c>
      <c r="AP29" s="3">
        <f t="shared" si="10"/>
        <v>0</v>
      </c>
      <c r="AQ29" s="3">
        <f t="shared" si="11"/>
        <v>0</v>
      </c>
      <c r="AR29" s="3">
        <f t="shared" si="12"/>
        <v>1</v>
      </c>
      <c r="AS29" s="3">
        <f t="shared" si="13"/>
        <v>1</v>
      </c>
      <c r="AT29" s="3">
        <f t="shared" si="14"/>
        <v>1</v>
      </c>
      <c r="AU29" s="3">
        <f t="shared" si="15"/>
        <v>1</v>
      </c>
      <c r="AV29" s="3">
        <f t="shared" si="16"/>
        <v>0</v>
      </c>
      <c r="AW29" s="3">
        <f t="shared" si="17"/>
        <v>0</v>
      </c>
      <c r="AX29" s="3">
        <f t="shared" si="18"/>
        <v>0</v>
      </c>
      <c r="AY29" s="3">
        <f t="shared" si="19"/>
        <v>0</v>
      </c>
      <c r="AZ29" s="3">
        <f t="shared" si="20"/>
        <v>1</v>
      </c>
      <c r="BA29" s="3">
        <f t="shared" si="21"/>
        <v>0</v>
      </c>
      <c r="BB29" s="3">
        <f t="shared" si="22"/>
        <v>0</v>
      </c>
      <c r="BC29" s="3">
        <f t="shared" si="23"/>
        <v>1</v>
      </c>
      <c r="BD29" s="3">
        <f t="shared" si="24"/>
        <v>1</v>
      </c>
      <c r="BE29" s="3">
        <f t="shared" si="25"/>
        <v>1</v>
      </c>
      <c r="BF29" s="3">
        <f t="shared" si="26"/>
        <v>1</v>
      </c>
      <c r="BG29" s="3">
        <f t="shared" si="27"/>
        <v>0</v>
      </c>
      <c r="BH29" s="3">
        <f t="shared" si="28"/>
        <v>0</v>
      </c>
      <c r="BI29" s="3">
        <f t="shared" si="29"/>
        <v>1</v>
      </c>
      <c r="BJ29" s="3">
        <f t="shared" si="30"/>
        <v>0</v>
      </c>
      <c r="BK29" s="3">
        <f t="shared" si="31"/>
        <v>1</v>
      </c>
      <c r="BL29" s="3">
        <f t="shared" si="32"/>
        <v>1</v>
      </c>
      <c r="BM29" s="3">
        <f t="shared" si="33"/>
        <v>0</v>
      </c>
      <c r="BO29" s="3">
        <f t="shared" si="2"/>
        <v>1</v>
      </c>
      <c r="BP29" s="3" t="e">
        <f t="shared" si="3"/>
        <v>#N/A</v>
      </c>
      <c r="BQ29" s="3" t="e">
        <f t="shared" si="4"/>
        <v>#N/A</v>
      </c>
      <c r="BR29" s="3">
        <f t="shared" si="34"/>
        <v>1</v>
      </c>
    </row>
    <row r="30" spans="1:70" x14ac:dyDescent="0.25">
      <c r="A30" s="52" t="s">
        <v>89</v>
      </c>
      <c r="B30" s="4">
        <f t="shared" si="0"/>
        <v>12</v>
      </c>
      <c r="C30" s="5">
        <f t="shared" si="1"/>
        <v>2</v>
      </c>
      <c r="D30" s="28" t="s">
        <v>512</v>
      </c>
      <c r="E30" s="4" t="s">
        <v>509</v>
      </c>
      <c r="F30" s="4" t="s">
        <v>510</v>
      </c>
      <c r="G30" s="4" t="s">
        <v>508</v>
      </c>
      <c r="H30" s="4" t="s">
        <v>382</v>
      </c>
      <c r="I30" s="4" t="s">
        <v>513</v>
      </c>
      <c r="J30" s="4" t="s">
        <v>514</v>
      </c>
      <c r="K30" s="4" t="s">
        <v>515</v>
      </c>
      <c r="L30" s="4" t="s">
        <v>272</v>
      </c>
      <c r="M30" s="4" t="s">
        <v>526</v>
      </c>
      <c r="N30" s="4" t="s">
        <v>527</v>
      </c>
      <c r="O30" s="4" t="s">
        <v>378</v>
      </c>
      <c r="P30" s="4" t="s">
        <v>517</v>
      </c>
      <c r="Q30" s="4" t="s">
        <v>528</v>
      </c>
      <c r="R30" s="4" t="s">
        <v>518</v>
      </c>
      <c r="S30" s="4" t="s">
        <v>532</v>
      </c>
      <c r="T30" s="4" t="s">
        <v>129</v>
      </c>
      <c r="U30" s="4" t="s">
        <v>520</v>
      </c>
      <c r="V30" s="4" t="s">
        <v>277</v>
      </c>
      <c r="W30" s="4" t="s">
        <v>521</v>
      </c>
      <c r="X30" s="4" t="s">
        <v>529</v>
      </c>
      <c r="Y30" s="4" t="s">
        <v>522</v>
      </c>
      <c r="Z30" s="4" t="s">
        <v>129</v>
      </c>
      <c r="AA30" s="4" t="s">
        <v>358</v>
      </c>
      <c r="AB30" s="4" t="s">
        <v>466</v>
      </c>
      <c r="AC30" s="4" t="s">
        <v>524</v>
      </c>
      <c r="AD30" s="4" t="s">
        <v>531</v>
      </c>
      <c r="AE30" s="4" t="s">
        <v>289</v>
      </c>
      <c r="AG30" s="39" t="s">
        <v>129</v>
      </c>
      <c r="AH30" s="48" t="s">
        <v>524</v>
      </c>
      <c r="AI30" s="4" t="s">
        <v>521</v>
      </c>
      <c r="AJ30" s="39" t="s">
        <v>289</v>
      </c>
      <c r="AL30" s="3">
        <f t="shared" si="6"/>
        <v>1</v>
      </c>
      <c r="AM30" s="3">
        <f t="shared" si="7"/>
        <v>1</v>
      </c>
      <c r="AN30" s="3">
        <f t="shared" si="8"/>
        <v>1</v>
      </c>
      <c r="AO30" s="3">
        <f t="shared" si="9"/>
        <v>1</v>
      </c>
      <c r="AP30" s="3">
        <f t="shared" si="10"/>
        <v>0</v>
      </c>
      <c r="AQ30" s="3">
        <f t="shared" si="11"/>
        <v>1</v>
      </c>
      <c r="AR30" s="3">
        <f t="shared" si="12"/>
        <v>0</v>
      </c>
      <c r="AS30" s="3">
        <f t="shared" si="13"/>
        <v>1</v>
      </c>
      <c r="AT30" s="3">
        <f t="shared" si="14"/>
        <v>0</v>
      </c>
      <c r="AU30" s="3">
        <f t="shared" si="15"/>
        <v>0</v>
      </c>
      <c r="AV30" s="3">
        <f t="shared" si="16"/>
        <v>0</v>
      </c>
      <c r="AW30" s="3">
        <f t="shared" si="17"/>
        <v>0</v>
      </c>
      <c r="AX30" s="3">
        <f t="shared" si="18"/>
        <v>0</v>
      </c>
      <c r="AY30" s="3">
        <f t="shared" si="19"/>
        <v>0</v>
      </c>
      <c r="AZ30" s="3">
        <f t="shared" si="20"/>
        <v>0</v>
      </c>
      <c r="BA30" s="3">
        <f t="shared" si="21"/>
        <v>1</v>
      </c>
      <c r="BB30" s="3">
        <f t="shared" si="22"/>
        <v>0</v>
      </c>
      <c r="BC30" s="3">
        <f t="shared" si="23"/>
        <v>1</v>
      </c>
      <c r="BD30" s="3">
        <f t="shared" si="24"/>
        <v>0</v>
      </c>
      <c r="BE30" s="3">
        <f t="shared" si="25"/>
        <v>1</v>
      </c>
      <c r="BF30" s="3">
        <f t="shared" si="26"/>
        <v>1</v>
      </c>
      <c r="BG30" s="3">
        <f t="shared" si="27"/>
        <v>0</v>
      </c>
      <c r="BH30" s="3">
        <f t="shared" si="28"/>
        <v>0</v>
      </c>
      <c r="BI30" s="3">
        <f t="shared" si="29"/>
        <v>1</v>
      </c>
      <c r="BJ30" s="3">
        <f t="shared" si="30"/>
        <v>0</v>
      </c>
      <c r="BK30" s="3">
        <f t="shared" si="31"/>
        <v>1</v>
      </c>
      <c r="BL30" s="3">
        <f t="shared" si="32"/>
        <v>0</v>
      </c>
      <c r="BM30" s="3">
        <f t="shared" si="33"/>
        <v>0</v>
      </c>
      <c r="BO30" s="3" t="e">
        <f t="shared" si="2"/>
        <v>#N/A</v>
      </c>
      <c r="BP30" s="3">
        <f t="shared" si="3"/>
        <v>1</v>
      </c>
      <c r="BQ30" s="3">
        <f t="shared" si="4"/>
        <v>1</v>
      </c>
      <c r="BR30" s="3" t="e">
        <f t="shared" si="34"/>
        <v>#N/A</v>
      </c>
    </row>
    <row r="31" spans="1:70" x14ac:dyDescent="0.25">
      <c r="A31" s="8" t="s">
        <v>145</v>
      </c>
      <c r="B31" s="4">
        <f t="shared" si="0"/>
        <v>10</v>
      </c>
      <c r="C31" s="5">
        <f t="shared" si="1"/>
        <v>1</v>
      </c>
      <c r="D31" s="28" t="s">
        <v>118</v>
      </c>
      <c r="E31" s="4" t="s">
        <v>509</v>
      </c>
      <c r="F31" s="4" t="s">
        <v>510</v>
      </c>
      <c r="G31" s="4" t="s">
        <v>508</v>
      </c>
      <c r="H31" s="4" t="s">
        <v>382</v>
      </c>
      <c r="I31" s="4" t="s">
        <v>511</v>
      </c>
      <c r="J31" s="4" t="s">
        <v>514</v>
      </c>
      <c r="K31" s="4" t="s">
        <v>515</v>
      </c>
      <c r="L31" s="4" t="s">
        <v>525</v>
      </c>
      <c r="M31" s="4" t="s">
        <v>526</v>
      </c>
      <c r="N31" s="4" t="s">
        <v>527</v>
      </c>
      <c r="O31" s="4" t="s">
        <v>378</v>
      </c>
      <c r="P31" s="4" t="s">
        <v>517</v>
      </c>
      <c r="Q31" s="4" t="s">
        <v>322</v>
      </c>
      <c r="R31" s="4" t="s">
        <v>518</v>
      </c>
      <c r="S31" s="4" t="s">
        <v>291</v>
      </c>
      <c r="T31" s="4" t="s">
        <v>519</v>
      </c>
      <c r="U31" s="4" t="s">
        <v>520</v>
      </c>
      <c r="V31" s="4" t="s">
        <v>333</v>
      </c>
      <c r="W31" s="4" t="s">
        <v>245</v>
      </c>
      <c r="X31" s="4" t="s">
        <v>267</v>
      </c>
      <c r="Y31" s="4" t="s">
        <v>522</v>
      </c>
      <c r="Z31" s="4" t="s">
        <v>523</v>
      </c>
      <c r="AA31" s="4" t="s">
        <v>358</v>
      </c>
      <c r="AB31" s="4" t="s">
        <v>466</v>
      </c>
      <c r="AC31" s="4" t="s">
        <v>524</v>
      </c>
      <c r="AD31" s="4" t="s">
        <v>531</v>
      </c>
      <c r="AE31" s="4" t="s">
        <v>289</v>
      </c>
      <c r="AG31" s="39" t="s">
        <v>523</v>
      </c>
      <c r="AH31" s="39" t="s">
        <v>518</v>
      </c>
      <c r="AI31" s="4" t="s">
        <v>524</v>
      </c>
      <c r="AJ31" s="39" t="s">
        <v>289</v>
      </c>
      <c r="AL31" s="3">
        <f t="shared" si="6"/>
        <v>0</v>
      </c>
      <c r="AM31" s="3">
        <f t="shared" si="7"/>
        <v>1</v>
      </c>
      <c r="AN31" s="3">
        <f t="shared" si="8"/>
        <v>1</v>
      </c>
      <c r="AO31" s="3">
        <f t="shared" si="9"/>
        <v>1</v>
      </c>
      <c r="AP31" s="3">
        <f t="shared" si="10"/>
        <v>0</v>
      </c>
      <c r="AQ31" s="3">
        <f t="shared" si="11"/>
        <v>0</v>
      </c>
      <c r="AR31" s="3">
        <f t="shared" si="12"/>
        <v>0</v>
      </c>
      <c r="AS31" s="3">
        <f t="shared" si="13"/>
        <v>1</v>
      </c>
      <c r="AT31" s="3">
        <f t="shared" si="14"/>
        <v>1</v>
      </c>
      <c r="AU31" s="3">
        <f t="shared" si="15"/>
        <v>0</v>
      </c>
      <c r="AV31" s="3">
        <f t="shared" si="16"/>
        <v>0</v>
      </c>
      <c r="AW31" s="3">
        <f t="shared" si="17"/>
        <v>0</v>
      </c>
      <c r="AX31" s="3">
        <f t="shared" si="18"/>
        <v>0</v>
      </c>
      <c r="AY31" s="3">
        <f t="shared" si="19"/>
        <v>1</v>
      </c>
      <c r="AZ31" s="3">
        <f t="shared" si="20"/>
        <v>0</v>
      </c>
      <c r="BA31" s="3">
        <f t="shared" si="21"/>
        <v>0</v>
      </c>
      <c r="BB31" s="3">
        <f t="shared" si="22"/>
        <v>0</v>
      </c>
      <c r="BC31" s="3">
        <f t="shared" si="23"/>
        <v>1</v>
      </c>
      <c r="BD31" s="3">
        <f t="shared" si="24"/>
        <v>1</v>
      </c>
      <c r="BE31" s="3">
        <f t="shared" si="25"/>
        <v>0</v>
      </c>
      <c r="BF31" s="3">
        <f t="shared" si="26"/>
        <v>0</v>
      </c>
      <c r="BG31" s="3">
        <f t="shared" si="27"/>
        <v>0</v>
      </c>
      <c r="BH31" s="3">
        <f t="shared" si="28"/>
        <v>0</v>
      </c>
      <c r="BI31" s="3">
        <f t="shared" si="29"/>
        <v>1</v>
      </c>
      <c r="BJ31" s="3">
        <f t="shared" si="30"/>
        <v>0</v>
      </c>
      <c r="BK31" s="3">
        <f t="shared" si="31"/>
        <v>1</v>
      </c>
      <c r="BL31" s="3">
        <f t="shared" si="32"/>
        <v>0</v>
      </c>
      <c r="BM31" s="3">
        <f t="shared" si="33"/>
        <v>0</v>
      </c>
      <c r="BO31" s="3" t="e">
        <f t="shared" si="2"/>
        <v>#N/A</v>
      </c>
      <c r="BP31" s="3" t="e">
        <f t="shared" si="3"/>
        <v>#N/A</v>
      </c>
      <c r="BQ31" s="3">
        <f t="shared" si="4"/>
        <v>1</v>
      </c>
      <c r="BR31" s="3" t="e">
        <f t="shared" si="34"/>
        <v>#N/A</v>
      </c>
    </row>
    <row r="32" spans="1:70" x14ac:dyDescent="0.25">
      <c r="A32" s="8" t="s">
        <v>90</v>
      </c>
      <c r="B32" s="4">
        <f t="shared" si="0"/>
        <v>9</v>
      </c>
      <c r="C32" s="5">
        <f t="shared" si="1"/>
        <v>1</v>
      </c>
      <c r="D32" s="28" t="s">
        <v>129</v>
      </c>
      <c r="E32" s="4" t="s">
        <v>102</v>
      </c>
      <c r="F32" s="4" t="s">
        <v>510</v>
      </c>
      <c r="G32" s="4" t="s">
        <v>156</v>
      </c>
      <c r="H32" s="4" t="s">
        <v>188</v>
      </c>
      <c r="I32" s="4" t="s">
        <v>511</v>
      </c>
      <c r="J32" s="4" t="s">
        <v>514</v>
      </c>
      <c r="K32" s="4" t="s">
        <v>515</v>
      </c>
      <c r="L32" s="4" t="s">
        <v>272</v>
      </c>
      <c r="M32" s="4" t="s">
        <v>526</v>
      </c>
      <c r="N32" s="4" t="s">
        <v>491</v>
      </c>
      <c r="O32" s="4" t="s">
        <v>378</v>
      </c>
      <c r="P32" s="4" t="s">
        <v>194</v>
      </c>
      <c r="Q32" s="4" t="s">
        <v>528</v>
      </c>
      <c r="R32" s="4" t="s">
        <v>518</v>
      </c>
      <c r="S32" s="4" t="s">
        <v>291</v>
      </c>
      <c r="T32" s="4" t="s">
        <v>519</v>
      </c>
      <c r="U32" s="4" t="s">
        <v>178</v>
      </c>
      <c r="V32" s="4" t="s">
        <v>277</v>
      </c>
      <c r="W32" s="4" t="s">
        <v>521</v>
      </c>
      <c r="X32" s="4" t="s">
        <v>267</v>
      </c>
      <c r="Y32" s="4" t="s">
        <v>289</v>
      </c>
      <c r="Z32" s="4" t="s">
        <v>523</v>
      </c>
      <c r="AA32" s="4" t="s">
        <v>358</v>
      </c>
      <c r="AB32" s="4" t="s">
        <v>466</v>
      </c>
      <c r="AC32" s="4" t="s">
        <v>524</v>
      </c>
      <c r="AD32" s="4" t="s">
        <v>531</v>
      </c>
      <c r="AE32" s="4" t="s">
        <v>289</v>
      </c>
      <c r="AG32" s="39" t="s">
        <v>129</v>
      </c>
      <c r="AH32" s="39" t="s">
        <v>519</v>
      </c>
      <c r="AI32" s="4" t="s">
        <v>521</v>
      </c>
      <c r="AJ32" s="39" t="s">
        <v>289</v>
      </c>
      <c r="AL32" s="3">
        <f t="shared" si="6"/>
        <v>0</v>
      </c>
      <c r="AM32" s="3">
        <f t="shared" si="7"/>
        <v>0</v>
      </c>
      <c r="AN32" s="3">
        <f t="shared" si="8"/>
        <v>1</v>
      </c>
      <c r="AO32" s="3">
        <f t="shared" si="9"/>
        <v>0</v>
      </c>
      <c r="AP32" s="3">
        <f t="shared" si="10"/>
        <v>1</v>
      </c>
      <c r="AQ32" s="3">
        <f t="shared" si="11"/>
        <v>0</v>
      </c>
      <c r="AR32" s="3">
        <f t="shared" si="12"/>
        <v>0</v>
      </c>
      <c r="AS32" s="3">
        <f t="shared" si="13"/>
        <v>1</v>
      </c>
      <c r="AT32" s="3">
        <f t="shared" si="14"/>
        <v>0</v>
      </c>
      <c r="AU32" s="3">
        <f t="shared" si="15"/>
        <v>0</v>
      </c>
      <c r="AV32" s="3">
        <f t="shared" si="16"/>
        <v>1</v>
      </c>
      <c r="AW32" s="3">
        <f t="shared" si="17"/>
        <v>0</v>
      </c>
      <c r="AX32" s="3">
        <f t="shared" si="18"/>
        <v>1</v>
      </c>
      <c r="AY32" s="3">
        <f t="shared" si="19"/>
        <v>0</v>
      </c>
      <c r="AZ32" s="3">
        <f t="shared" si="20"/>
        <v>0</v>
      </c>
      <c r="BA32" s="3">
        <f t="shared" si="21"/>
        <v>0</v>
      </c>
      <c r="BB32" s="3">
        <f t="shared" si="22"/>
        <v>0</v>
      </c>
      <c r="BC32" s="3">
        <f t="shared" si="23"/>
        <v>0</v>
      </c>
      <c r="BD32" s="3">
        <f t="shared" si="24"/>
        <v>0</v>
      </c>
      <c r="BE32" s="3">
        <f t="shared" si="25"/>
        <v>1</v>
      </c>
      <c r="BF32" s="3">
        <f t="shared" si="26"/>
        <v>0</v>
      </c>
      <c r="BG32" s="3">
        <f t="shared" si="27"/>
        <v>1</v>
      </c>
      <c r="BH32" s="3">
        <f t="shared" si="28"/>
        <v>0</v>
      </c>
      <c r="BI32" s="3">
        <f t="shared" si="29"/>
        <v>1</v>
      </c>
      <c r="BJ32" s="3">
        <f t="shared" si="30"/>
        <v>0</v>
      </c>
      <c r="BK32" s="3">
        <f t="shared" si="31"/>
        <v>1</v>
      </c>
      <c r="BL32" s="3">
        <f t="shared" si="32"/>
        <v>0</v>
      </c>
      <c r="BM32" s="3">
        <f t="shared" si="33"/>
        <v>0</v>
      </c>
      <c r="BO32" s="3" t="e">
        <f t="shared" si="2"/>
        <v>#N/A</v>
      </c>
      <c r="BP32" s="3" t="e">
        <f t="shared" si="3"/>
        <v>#N/A</v>
      </c>
      <c r="BQ32" s="3">
        <f t="shared" si="4"/>
        <v>1</v>
      </c>
      <c r="BR32" s="3" t="e">
        <f t="shared" si="34"/>
        <v>#N/A</v>
      </c>
    </row>
    <row r="33" spans="1:70" x14ac:dyDescent="0.25">
      <c r="A33" s="8" t="s">
        <v>91</v>
      </c>
      <c r="B33" s="4">
        <f t="shared" si="0"/>
        <v>9</v>
      </c>
      <c r="C33" s="5">
        <f t="shared" si="1"/>
        <v>0</v>
      </c>
      <c r="D33" s="28" t="s">
        <v>129</v>
      </c>
      <c r="E33" s="4" t="s">
        <v>102</v>
      </c>
      <c r="F33" s="4" t="s">
        <v>117</v>
      </c>
      <c r="G33" s="4" t="s">
        <v>508</v>
      </c>
      <c r="H33" s="4" t="s">
        <v>188</v>
      </c>
      <c r="I33" s="4" t="s">
        <v>511</v>
      </c>
      <c r="J33" s="4" t="s">
        <v>514</v>
      </c>
      <c r="K33" s="4" t="s">
        <v>515</v>
      </c>
      <c r="L33" s="4" t="s">
        <v>272</v>
      </c>
      <c r="M33" s="4" t="s">
        <v>516</v>
      </c>
      <c r="N33" s="4" t="s">
        <v>527</v>
      </c>
      <c r="O33" s="4" t="s">
        <v>378</v>
      </c>
      <c r="P33" s="4" t="s">
        <v>517</v>
      </c>
      <c r="Q33" s="4" t="s">
        <v>528</v>
      </c>
      <c r="R33" s="4" t="s">
        <v>451</v>
      </c>
      <c r="S33" s="4" t="s">
        <v>291</v>
      </c>
      <c r="T33" s="4" t="s">
        <v>519</v>
      </c>
      <c r="U33" s="4" t="s">
        <v>178</v>
      </c>
      <c r="V33" s="4" t="s">
        <v>277</v>
      </c>
      <c r="W33" s="4" t="s">
        <v>521</v>
      </c>
      <c r="X33" s="4" t="s">
        <v>529</v>
      </c>
      <c r="Y33" s="4" t="s">
        <v>522</v>
      </c>
      <c r="Z33" s="4" t="s">
        <v>523</v>
      </c>
      <c r="AA33" s="4" t="s">
        <v>358</v>
      </c>
      <c r="AB33" s="4" t="s">
        <v>466</v>
      </c>
      <c r="AC33" s="4" t="s">
        <v>524</v>
      </c>
      <c r="AD33" s="4" t="s">
        <v>531</v>
      </c>
      <c r="AE33" s="4" t="s">
        <v>289</v>
      </c>
      <c r="AG33" s="39" t="s">
        <v>523</v>
      </c>
      <c r="AH33" s="39" t="s">
        <v>528</v>
      </c>
      <c r="AI33" s="39" t="s">
        <v>527</v>
      </c>
      <c r="AJ33" s="39" t="s">
        <v>289</v>
      </c>
      <c r="AL33" s="3">
        <f t="shared" si="6"/>
        <v>0</v>
      </c>
      <c r="AM33" s="3">
        <f t="shared" si="7"/>
        <v>0</v>
      </c>
      <c r="AN33" s="3">
        <f t="shared" si="8"/>
        <v>0</v>
      </c>
      <c r="AO33" s="3">
        <f t="shared" si="9"/>
        <v>1</v>
      </c>
      <c r="AP33" s="3">
        <f t="shared" si="10"/>
        <v>1</v>
      </c>
      <c r="AQ33" s="3">
        <f t="shared" si="11"/>
        <v>0</v>
      </c>
      <c r="AR33" s="3">
        <f t="shared" si="12"/>
        <v>0</v>
      </c>
      <c r="AS33" s="3">
        <f t="shared" si="13"/>
        <v>1</v>
      </c>
      <c r="AT33" s="3">
        <f t="shared" si="14"/>
        <v>0</v>
      </c>
      <c r="AU33" s="3">
        <f t="shared" si="15"/>
        <v>1</v>
      </c>
      <c r="AV33" s="3">
        <f t="shared" si="16"/>
        <v>0</v>
      </c>
      <c r="AW33" s="3">
        <f t="shared" si="17"/>
        <v>0</v>
      </c>
      <c r="AX33" s="3">
        <f t="shared" si="18"/>
        <v>0</v>
      </c>
      <c r="AY33" s="3">
        <f t="shared" si="19"/>
        <v>0</v>
      </c>
      <c r="AZ33" s="3">
        <f t="shared" si="20"/>
        <v>1</v>
      </c>
      <c r="BA33" s="3">
        <f t="shared" si="21"/>
        <v>0</v>
      </c>
      <c r="BB33" s="3">
        <f t="shared" si="22"/>
        <v>0</v>
      </c>
      <c r="BC33" s="3">
        <f t="shared" si="23"/>
        <v>0</v>
      </c>
      <c r="BD33" s="3">
        <f t="shared" si="24"/>
        <v>0</v>
      </c>
      <c r="BE33" s="3">
        <f t="shared" si="25"/>
        <v>1</v>
      </c>
      <c r="BF33" s="3">
        <f t="shared" si="26"/>
        <v>1</v>
      </c>
      <c r="BG33" s="3">
        <f t="shared" si="27"/>
        <v>0</v>
      </c>
      <c r="BH33" s="3">
        <f t="shared" si="28"/>
        <v>0</v>
      </c>
      <c r="BI33" s="3">
        <f t="shared" si="29"/>
        <v>1</v>
      </c>
      <c r="BJ33" s="3">
        <f t="shared" si="30"/>
        <v>0</v>
      </c>
      <c r="BK33" s="3">
        <f t="shared" si="31"/>
        <v>1</v>
      </c>
      <c r="BL33" s="3">
        <f t="shared" si="32"/>
        <v>0</v>
      </c>
      <c r="BM33" s="3">
        <f t="shared" si="33"/>
        <v>0</v>
      </c>
      <c r="BO33" s="3" t="e">
        <f t="shared" si="2"/>
        <v>#N/A</v>
      </c>
      <c r="BP33" s="3" t="e">
        <f t="shared" si="3"/>
        <v>#N/A</v>
      </c>
      <c r="BQ33" s="3" t="e">
        <f t="shared" si="4"/>
        <v>#N/A</v>
      </c>
      <c r="BR33" s="3" t="e">
        <f t="shared" si="34"/>
        <v>#N/A</v>
      </c>
    </row>
    <row r="34" spans="1:70" x14ac:dyDescent="0.25">
      <c r="A34" s="8" t="s">
        <v>92</v>
      </c>
      <c r="B34" s="4">
        <f t="shared" si="0"/>
        <v>14</v>
      </c>
      <c r="C34" s="5">
        <f t="shared" si="1"/>
        <v>1</v>
      </c>
      <c r="D34" s="28" t="s">
        <v>118</v>
      </c>
      <c r="E34" s="4" t="s">
        <v>509</v>
      </c>
      <c r="F34" s="4" t="s">
        <v>117</v>
      </c>
      <c r="G34" s="4" t="s">
        <v>508</v>
      </c>
      <c r="H34" s="4" t="s">
        <v>382</v>
      </c>
      <c r="I34" s="4" t="s">
        <v>513</v>
      </c>
      <c r="J34" s="4" t="s">
        <v>514</v>
      </c>
      <c r="K34" s="4" t="s">
        <v>515</v>
      </c>
      <c r="L34" s="4" t="s">
        <v>272</v>
      </c>
      <c r="M34" s="4" t="s">
        <v>526</v>
      </c>
      <c r="N34" s="4" t="s">
        <v>527</v>
      </c>
      <c r="O34" s="4" t="s">
        <v>441</v>
      </c>
      <c r="P34" s="4" t="s">
        <v>194</v>
      </c>
      <c r="Q34" s="4" t="s">
        <v>528</v>
      </c>
      <c r="R34" s="4" t="s">
        <v>518</v>
      </c>
      <c r="S34" s="4" t="s">
        <v>291</v>
      </c>
      <c r="T34" s="4" t="s">
        <v>155</v>
      </c>
      <c r="U34" s="4" t="s">
        <v>520</v>
      </c>
      <c r="V34" s="4" t="s">
        <v>333</v>
      </c>
      <c r="W34" s="4" t="s">
        <v>521</v>
      </c>
      <c r="X34" s="4" t="s">
        <v>529</v>
      </c>
      <c r="Y34" s="4" t="s">
        <v>289</v>
      </c>
      <c r="Z34" s="4" t="s">
        <v>523</v>
      </c>
      <c r="AA34" s="4" t="s">
        <v>358</v>
      </c>
      <c r="AB34" s="4" t="s">
        <v>466</v>
      </c>
      <c r="AC34" s="4" t="s">
        <v>290</v>
      </c>
      <c r="AD34" s="4" t="s">
        <v>531</v>
      </c>
      <c r="AE34" s="4" t="s">
        <v>535</v>
      </c>
      <c r="AG34" s="39" t="s">
        <v>523</v>
      </c>
      <c r="AH34" s="39" t="s">
        <v>272</v>
      </c>
      <c r="AI34" s="39" t="s">
        <v>466</v>
      </c>
      <c r="AJ34" s="4" t="s">
        <v>535</v>
      </c>
      <c r="AL34" s="3">
        <f t="shared" si="6"/>
        <v>0</v>
      </c>
      <c r="AM34" s="3">
        <f t="shared" si="7"/>
        <v>1</v>
      </c>
      <c r="AN34" s="3">
        <f t="shared" si="8"/>
        <v>0</v>
      </c>
      <c r="AO34" s="3">
        <f t="shared" si="9"/>
        <v>1</v>
      </c>
      <c r="AP34" s="3">
        <f t="shared" si="10"/>
        <v>0</v>
      </c>
      <c r="AQ34" s="3">
        <f t="shared" si="11"/>
        <v>1</v>
      </c>
      <c r="AR34" s="3">
        <f t="shared" si="12"/>
        <v>0</v>
      </c>
      <c r="AS34" s="3">
        <f t="shared" si="13"/>
        <v>1</v>
      </c>
      <c r="AT34" s="3">
        <f t="shared" si="14"/>
        <v>0</v>
      </c>
      <c r="AU34" s="3">
        <f t="shared" si="15"/>
        <v>0</v>
      </c>
      <c r="AV34" s="3">
        <f t="shared" si="16"/>
        <v>0</v>
      </c>
      <c r="AW34" s="3">
        <f t="shared" si="17"/>
        <v>1</v>
      </c>
      <c r="AX34" s="3">
        <f t="shared" si="18"/>
        <v>1</v>
      </c>
      <c r="AY34" s="3">
        <f t="shared" si="19"/>
        <v>0</v>
      </c>
      <c r="AZ34" s="3">
        <f t="shared" si="20"/>
        <v>0</v>
      </c>
      <c r="BA34" s="3">
        <f t="shared" si="21"/>
        <v>0</v>
      </c>
      <c r="BB34" s="3">
        <f t="shared" si="22"/>
        <v>1</v>
      </c>
      <c r="BC34" s="3">
        <f t="shared" si="23"/>
        <v>1</v>
      </c>
      <c r="BD34" s="3">
        <f t="shared" si="24"/>
        <v>1</v>
      </c>
      <c r="BE34" s="3">
        <f t="shared" si="25"/>
        <v>1</v>
      </c>
      <c r="BF34" s="3">
        <f t="shared" si="26"/>
        <v>1</v>
      </c>
      <c r="BG34" s="3">
        <f t="shared" si="27"/>
        <v>1</v>
      </c>
      <c r="BH34" s="3">
        <f t="shared" si="28"/>
        <v>0</v>
      </c>
      <c r="BI34" s="3">
        <f t="shared" si="29"/>
        <v>1</v>
      </c>
      <c r="BJ34" s="3">
        <f t="shared" si="30"/>
        <v>0</v>
      </c>
      <c r="BK34" s="3">
        <f t="shared" si="31"/>
        <v>0</v>
      </c>
      <c r="BL34" s="3">
        <f t="shared" si="32"/>
        <v>0</v>
      </c>
      <c r="BM34" s="3">
        <f t="shared" si="33"/>
        <v>1</v>
      </c>
      <c r="BO34" s="3" t="e">
        <f t="shared" si="2"/>
        <v>#N/A</v>
      </c>
      <c r="BP34" s="3" t="e">
        <f t="shared" si="3"/>
        <v>#N/A</v>
      </c>
      <c r="BQ34" s="3" t="e">
        <f t="shared" si="4"/>
        <v>#N/A</v>
      </c>
      <c r="BR34" s="3">
        <f>HLOOKUP(AJ34,$AE$38:$AE$39,2,FALSE)</f>
        <v>1</v>
      </c>
    </row>
    <row r="35" spans="1:70" x14ac:dyDescent="0.25">
      <c r="A35" s="8" t="s">
        <v>131</v>
      </c>
      <c r="B35" s="4">
        <f t="shared" si="0"/>
        <v>6</v>
      </c>
      <c r="C35" s="5">
        <f t="shared" si="1"/>
        <v>1</v>
      </c>
      <c r="D35" s="28" t="s">
        <v>129</v>
      </c>
      <c r="E35" s="4" t="s">
        <v>129</v>
      </c>
      <c r="F35" s="4" t="s">
        <v>129</v>
      </c>
      <c r="G35" s="4" t="s">
        <v>129</v>
      </c>
      <c r="H35" s="4" t="s">
        <v>129</v>
      </c>
      <c r="I35" s="4" t="s">
        <v>129</v>
      </c>
      <c r="J35" s="4" t="s">
        <v>514</v>
      </c>
      <c r="K35" s="4" t="s">
        <v>276</v>
      </c>
      <c r="L35" s="4" t="s">
        <v>272</v>
      </c>
      <c r="M35" s="4" t="s">
        <v>516</v>
      </c>
      <c r="N35" s="4" t="s">
        <v>527</v>
      </c>
      <c r="O35" s="4" t="s">
        <v>378</v>
      </c>
      <c r="P35" s="4" t="s">
        <v>517</v>
      </c>
      <c r="Q35" s="4" t="s">
        <v>528</v>
      </c>
      <c r="R35" s="4" t="s">
        <v>451</v>
      </c>
      <c r="S35" s="4" t="s">
        <v>291</v>
      </c>
      <c r="T35" s="4" t="s">
        <v>519</v>
      </c>
      <c r="U35" s="4" t="s">
        <v>178</v>
      </c>
      <c r="V35" s="4" t="s">
        <v>333</v>
      </c>
      <c r="W35" s="4" t="s">
        <v>521</v>
      </c>
      <c r="X35" s="4" t="s">
        <v>267</v>
      </c>
      <c r="Y35" s="4" t="s">
        <v>522</v>
      </c>
      <c r="Z35" s="4" t="s">
        <v>523</v>
      </c>
      <c r="AA35" s="4" t="s">
        <v>358</v>
      </c>
      <c r="AB35" s="4" t="s">
        <v>466</v>
      </c>
      <c r="AC35" s="4" t="s">
        <v>524</v>
      </c>
      <c r="AD35" s="4" t="s">
        <v>531</v>
      </c>
      <c r="AE35" s="4" t="s">
        <v>129</v>
      </c>
      <c r="AG35" s="39" t="s">
        <v>522</v>
      </c>
      <c r="AH35" s="4" t="s">
        <v>521</v>
      </c>
      <c r="AI35" s="39" t="s">
        <v>517</v>
      </c>
      <c r="AJ35" s="39" t="s">
        <v>129</v>
      </c>
      <c r="AL35" s="3">
        <f t="shared" si="6"/>
        <v>0</v>
      </c>
      <c r="AM35" s="3">
        <f t="shared" si="7"/>
        <v>0</v>
      </c>
      <c r="AN35" s="3">
        <f t="shared" si="8"/>
        <v>0</v>
      </c>
      <c r="AO35" s="3">
        <f t="shared" si="9"/>
        <v>0</v>
      </c>
      <c r="AP35" s="3">
        <f t="shared" si="10"/>
        <v>0</v>
      </c>
      <c r="AQ35" s="3">
        <f t="shared" si="11"/>
        <v>0</v>
      </c>
      <c r="AR35" s="3">
        <f t="shared" si="12"/>
        <v>0</v>
      </c>
      <c r="AS35" s="3">
        <f t="shared" si="13"/>
        <v>0</v>
      </c>
      <c r="AT35" s="3">
        <f t="shared" si="14"/>
        <v>0</v>
      </c>
      <c r="AU35" s="3">
        <f t="shared" si="15"/>
        <v>1</v>
      </c>
      <c r="AV35" s="3">
        <f t="shared" si="16"/>
        <v>0</v>
      </c>
      <c r="AW35" s="3">
        <f t="shared" si="17"/>
        <v>0</v>
      </c>
      <c r="AX35" s="3">
        <f t="shared" si="18"/>
        <v>0</v>
      </c>
      <c r="AY35" s="3">
        <f t="shared" si="19"/>
        <v>0</v>
      </c>
      <c r="AZ35" s="3">
        <f t="shared" si="20"/>
        <v>1</v>
      </c>
      <c r="BA35" s="3">
        <f t="shared" si="21"/>
        <v>0</v>
      </c>
      <c r="BB35" s="3">
        <f t="shared" si="22"/>
        <v>0</v>
      </c>
      <c r="BC35" s="3">
        <f t="shared" si="23"/>
        <v>0</v>
      </c>
      <c r="BD35" s="3">
        <f t="shared" si="24"/>
        <v>1</v>
      </c>
      <c r="BE35" s="3">
        <f t="shared" si="25"/>
        <v>1</v>
      </c>
      <c r="BF35" s="3">
        <f t="shared" si="26"/>
        <v>0</v>
      </c>
      <c r="BG35" s="3">
        <f t="shared" si="27"/>
        <v>0</v>
      </c>
      <c r="BH35" s="3">
        <f t="shared" si="28"/>
        <v>0</v>
      </c>
      <c r="BI35" s="3">
        <f t="shared" si="29"/>
        <v>1</v>
      </c>
      <c r="BJ35" s="3">
        <f t="shared" si="30"/>
        <v>0</v>
      </c>
      <c r="BK35" s="3">
        <f t="shared" si="31"/>
        <v>1</v>
      </c>
      <c r="BL35" s="3">
        <f t="shared" si="32"/>
        <v>0</v>
      </c>
      <c r="BM35" s="3">
        <f t="shared" si="33"/>
        <v>0</v>
      </c>
      <c r="BO35" s="3" t="e">
        <f t="shared" si="2"/>
        <v>#N/A</v>
      </c>
      <c r="BP35" s="3">
        <f t="shared" si="3"/>
        <v>1</v>
      </c>
      <c r="BQ35" s="3" t="e">
        <f t="shared" si="4"/>
        <v>#N/A</v>
      </c>
      <c r="BR35" s="3" t="e">
        <f>HLOOKUP(AJ35,$AE$38:$AE$39,2,FALSE)</f>
        <v>#N/A</v>
      </c>
    </row>
    <row r="36" spans="1:70" ht="15.75" thickBot="1" x14ac:dyDescent="0.3">
      <c r="A36" s="29" t="s">
        <v>60</v>
      </c>
      <c r="B36" s="6">
        <f t="shared" si="0"/>
        <v>10</v>
      </c>
      <c r="C36" s="7">
        <f t="shared" si="1"/>
        <v>1</v>
      </c>
      <c r="D36" s="28" t="s">
        <v>118</v>
      </c>
      <c r="E36" s="4" t="s">
        <v>509</v>
      </c>
      <c r="F36" s="4" t="s">
        <v>510</v>
      </c>
      <c r="G36" s="4" t="s">
        <v>508</v>
      </c>
      <c r="H36" s="4" t="s">
        <v>382</v>
      </c>
      <c r="I36" s="4" t="s">
        <v>511</v>
      </c>
      <c r="J36" s="4" t="s">
        <v>514</v>
      </c>
      <c r="K36" s="4" t="s">
        <v>515</v>
      </c>
      <c r="L36" s="4" t="s">
        <v>272</v>
      </c>
      <c r="M36" s="4" t="s">
        <v>526</v>
      </c>
      <c r="N36" s="4" t="s">
        <v>527</v>
      </c>
      <c r="O36" s="4" t="s">
        <v>378</v>
      </c>
      <c r="P36" s="4" t="s">
        <v>517</v>
      </c>
      <c r="Q36" s="4" t="s">
        <v>528</v>
      </c>
      <c r="R36" s="4" t="s">
        <v>451</v>
      </c>
      <c r="S36" s="4" t="s">
        <v>291</v>
      </c>
      <c r="T36" s="4" t="s">
        <v>519</v>
      </c>
      <c r="U36" s="4" t="s">
        <v>520</v>
      </c>
      <c r="V36" s="4" t="s">
        <v>277</v>
      </c>
      <c r="W36" s="4" t="s">
        <v>521</v>
      </c>
      <c r="X36" s="4" t="s">
        <v>529</v>
      </c>
      <c r="Y36" s="4" t="s">
        <v>522</v>
      </c>
      <c r="Z36" s="4" t="s">
        <v>523</v>
      </c>
      <c r="AA36" s="4" t="s">
        <v>358</v>
      </c>
      <c r="AB36" s="4" t="s">
        <v>466</v>
      </c>
      <c r="AC36" s="4" t="s">
        <v>524</v>
      </c>
      <c r="AD36" s="4" t="s">
        <v>531</v>
      </c>
      <c r="AE36" s="4" t="s">
        <v>289</v>
      </c>
      <c r="AG36" s="39" t="s">
        <v>523</v>
      </c>
      <c r="AH36" s="4" t="s">
        <v>521</v>
      </c>
      <c r="AI36" s="39" t="s">
        <v>466</v>
      </c>
      <c r="AJ36" s="39" t="s">
        <v>289</v>
      </c>
      <c r="AL36" s="3">
        <f t="shared" si="6"/>
        <v>0</v>
      </c>
      <c r="AM36" s="3">
        <f t="shared" si="7"/>
        <v>1</v>
      </c>
      <c r="AN36" s="3">
        <f t="shared" si="8"/>
        <v>1</v>
      </c>
      <c r="AO36" s="3">
        <f t="shared" si="9"/>
        <v>1</v>
      </c>
      <c r="AP36" s="3">
        <f t="shared" si="10"/>
        <v>0</v>
      </c>
      <c r="AQ36" s="3">
        <f t="shared" si="11"/>
        <v>0</v>
      </c>
      <c r="AR36" s="3">
        <f t="shared" si="12"/>
        <v>0</v>
      </c>
      <c r="AS36" s="3">
        <f t="shared" si="13"/>
        <v>1</v>
      </c>
      <c r="AT36" s="3">
        <f t="shared" si="14"/>
        <v>0</v>
      </c>
      <c r="AU36" s="3">
        <f t="shared" si="15"/>
        <v>0</v>
      </c>
      <c r="AV36" s="3">
        <f t="shared" si="16"/>
        <v>0</v>
      </c>
      <c r="AW36" s="3">
        <f t="shared" si="17"/>
        <v>0</v>
      </c>
      <c r="AX36" s="3">
        <f t="shared" si="18"/>
        <v>0</v>
      </c>
      <c r="AY36" s="3">
        <f t="shared" si="19"/>
        <v>0</v>
      </c>
      <c r="AZ36" s="3">
        <f t="shared" si="20"/>
        <v>1</v>
      </c>
      <c r="BA36" s="3">
        <f t="shared" si="21"/>
        <v>0</v>
      </c>
      <c r="BB36" s="3">
        <f t="shared" si="22"/>
        <v>0</v>
      </c>
      <c r="BC36" s="3">
        <f t="shared" si="23"/>
        <v>1</v>
      </c>
      <c r="BD36" s="3">
        <f t="shared" si="24"/>
        <v>0</v>
      </c>
      <c r="BE36" s="3">
        <f t="shared" si="25"/>
        <v>1</v>
      </c>
      <c r="BF36" s="3">
        <f t="shared" si="26"/>
        <v>1</v>
      </c>
      <c r="BG36" s="3">
        <f t="shared" si="27"/>
        <v>0</v>
      </c>
      <c r="BH36" s="3">
        <f t="shared" si="28"/>
        <v>0</v>
      </c>
      <c r="BI36" s="3">
        <f t="shared" si="29"/>
        <v>1</v>
      </c>
      <c r="BJ36" s="3">
        <f t="shared" si="30"/>
        <v>0</v>
      </c>
      <c r="BK36" s="3">
        <f t="shared" si="31"/>
        <v>1</v>
      </c>
      <c r="BL36" s="3">
        <f t="shared" si="32"/>
        <v>0</v>
      </c>
      <c r="BM36" s="3">
        <f t="shared" si="33"/>
        <v>0</v>
      </c>
      <c r="BO36" s="3" t="e">
        <f t="shared" si="2"/>
        <v>#N/A</v>
      </c>
      <c r="BP36" s="3">
        <f t="shared" si="3"/>
        <v>1</v>
      </c>
      <c r="BQ36" s="3" t="e">
        <f t="shared" si="4"/>
        <v>#N/A</v>
      </c>
      <c r="BR36" s="3" t="e">
        <f>HLOOKUP(AJ36,$AE$38:$AE$39,2,FALSE)</f>
        <v>#N/A</v>
      </c>
    </row>
    <row r="37" spans="1:70" x14ac:dyDescent="0.25">
      <c r="A37" s="3" t="s">
        <v>144</v>
      </c>
    </row>
    <row r="38" spans="1:70" x14ac:dyDescent="0.25">
      <c r="D38" s="4" t="s">
        <v>512</v>
      </c>
      <c r="E38" s="4" t="s">
        <v>509</v>
      </c>
      <c r="F38" s="4" t="s">
        <v>510</v>
      </c>
      <c r="G38" s="4" t="s">
        <v>508</v>
      </c>
      <c r="H38" s="4" t="s">
        <v>188</v>
      </c>
      <c r="I38" s="4" t="s">
        <v>513</v>
      </c>
      <c r="J38" s="4" t="s">
        <v>533</v>
      </c>
      <c r="K38" s="4" t="s">
        <v>515</v>
      </c>
      <c r="L38" s="4" t="s">
        <v>525</v>
      </c>
      <c r="M38" s="4" t="s">
        <v>516</v>
      </c>
      <c r="N38" s="4" t="s">
        <v>491</v>
      </c>
      <c r="O38" s="4" t="s">
        <v>441</v>
      </c>
      <c r="P38" s="4" t="s">
        <v>194</v>
      </c>
      <c r="Q38" s="4" t="s">
        <v>322</v>
      </c>
      <c r="R38" s="4" t="s">
        <v>451</v>
      </c>
      <c r="S38" s="4" t="s">
        <v>532</v>
      </c>
      <c r="T38" s="4" t="s">
        <v>155</v>
      </c>
      <c r="U38" s="4" t="s">
        <v>520</v>
      </c>
      <c r="V38" s="4" t="s">
        <v>333</v>
      </c>
      <c r="W38" s="4" t="s">
        <v>521</v>
      </c>
      <c r="X38" s="4" t="s">
        <v>529</v>
      </c>
      <c r="Y38" s="4" t="s">
        <v>289</v>
      </c>
      <c r="Z38" s="4" t="s">
        <v>534</v>
      </c>
      <c r="AA38" s="4" t="s">
        <v>358</v>
      </c>
      <c r="AB38" s="4" t="s">
        <v>501</v>
      </c>
      <c r="AC38" s="4" t="s">
        <v>524</v>
      </c>
      <c r="AD38" s="4" t="s">
        <v>347</v>
      </c>
      <c r="AE38" s="4" t="s">
        <v>535</v>
      </c>
    </row>
    <row r="39" spans="1:70" x14ac:dyDescent="0.25">
      <c r="A39"/>
      <c r="D39" s="3">
        <v>1</v>
      </c>
      <c r="E39" s="3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>
        <v>1</v>
      </c>
      <c r="AE39" s="3">
        <v>1</v>
      </c>
    </row>
  </sheetData>
  <conditionalFormatting sqref="D3:D36">
    <cfRule type="cellIs" dxfId="27" priority="22" operator="notEqual">
      <formula>$D$38</formula>
    </cfRule>
  </conditionalFormatting>
  <conditionalFormatting sqref="E3:E36">
    <cfRule type="cellIs" dxfId="26" priority="23" operator="notEqual">
      <formula>$E$38</formula>
    </cfRule>
  </conditionalFormatting>
  <conditionalFormatting sqref="F3:F36">
    <cfRule type="cellIs" dxfId="25" priority="24" operator="notEqual">
      <formula>$F$38</formula>
    </cfRule>
  </conditionalFormatting>
  <conditionalFormatting sqref="G3:G36">
    <cfRule type="cellIs" dxfId="24" priority="26" operator="notEqual">
      <formula>$G$38</formula>
    </cfRule>
  </conditionalFormatting>
  <conditionalFormatting sqref="H3:H36">
    <cfRule type="cellIs" dxfId="23" priority="27" operator="notEqual">
      <formula>$H$38</formula>
    </cfRule>
  </conditionalFormatting>
  <conditionalFormatting sqref="I3:I36">
    <cfRule type="cellIs" dxfId="22" priority="28" operator="notEqual">
      <formula>$I$38</formula>
    </cfRule>
  </conditionalFormatting>
  <conditionalFormatting sqref="J3:J36">
    <cfRule type="cellIs" dxfId="21" priority="29" operator="notEqual">
      <formula>$J$38</formula>
    </cfRule>
  </conditionalFormatting>
  <conditionalFormatting sqref="T3:T36">
    <cfRule type="cellIs" dxfId="20" priority="31" operator="notEqual">
      <formula>$T$38</formula>
    </cfRule>
  </conditionalFormatting>
  <conditionalFormatting sqref="U3:U36">
    <cfRule type="cellIs" dxfId="19" priority="32" operator="notEqual">
      <formula>$U$38</formula>
    </cfRule>
  </conditionalFormatting>
  <conditionalFormatting sqref="V3:V36">
    <cfRule type="cellIs" dxfId="18" priority="33" operator="notEqual">
      <formula>$V$38</formula>
    </cfRule>
  </conditionalFormatting>
  <conditionalFormatting sqref="W3:W36">
    <cfRule type="cellIs" dxfId="17" priority="36" operator="notEqual">
      <formula>$W$38</formula>
    </cfRule>
  </conditionalFormatting>
  <conditionalFormatting sqref="X3:X36">
    <cfRule type="cellIs" dxfId="16" priority="21" operator="notEqual">
      <formula>$X$38</formula>
    </cfRule>
  </conditionalFormatting>
  <conditionalFormatting sqref="Y3:Y36">
    <cfRule type="cellIs" dxfId="15" priority="20" operator="notEqual">
      <formula>$Y$38</formula>
    </cfRule>
  </conditionalFormatting>
  <conditionalFormatting sqref="Z3:Z36">
    <cfRule type="cellIs" dxfId="14" priority="19" operator="notEqual">
      <formula>$Z$38</formula>
    </cfRule>
  </conditionalFormatting>
  <conditionalFormatting sqref="AA3:AA36">
    <cfRule type="cellIs" dxfId="13" priority="17" operator="notEqual">
      <formula>$AA$38</formula>
    </cfRule>
  </conditionalFormatting>
  <conditionalFormatting sqref="AB3:AB36">
    <cfRule type="cellIs" dxfId="12" priority="16" operator="notEqual">
      <formula>$AB$38</formula>
    </cfRule>
  </conditionalFormatting>
  <conditionalFormatting sqref="AC3:AC36">
    <cfRule type="cellIs" dxfId="11" priority="15" operator="notEqual">
      <formula>$AC$38</formula>
    </cfRule>
  </conditionalFormatting>
  <conditionalFormatting sqref="AD3:AD36">
    <cfRule type="cellIs" dxfId="10" priority="14" operator="notEqual">
      <formula>$AD$38</formula>
    </cfRule>
  </conditionalFormatting>
  <conditionalFormatting sqref="AE3:AE36">
    <cfRule type="cellIs" dxfId="9" priority="13" operator="notEqual">
      <formula>$AE$38</formula>
    </cfRule>
  </conditionalFormatting>
  <conditionalFormatting sqref="S3:S36">
    <cfRule type="cellIs" dxfId="8" priority="9" operator="notEqual">
      <formula>$S$38</formula>
    </cfRule>
  </conditionalFormatting>
  <conditionalFormatting sqref="R3:R36">
    <cfRule type="cellIs" dxfId="7" priority="8" operator="notEqual">
      <formula>$R$38</formula>
    </cfRule>
  </conditionalFormatting>
  <conditionalFormatting sqref="Q3:Q36">
    <cfRule type="cellIs" dxfId="6" priority="7" operator="notEqual">
      <formula>$Q$38</formula>
    </cfRule>
  </conditionalFormatting>
  <conditionalFormatting sqref="P3:P36">
    <cfRule type="cellIs" dxfId="5" priority="6" operator="notEqual">
      <formula>$P$38</formula>
    </cfRule>
  </conditionalFormatting>
  <conditionalFormatting sqref="O3:O36">
    <cfRule type="cellIs" dxfId="4" priority="5" operator="notEqual">
      <formula>$O$38</formula>
    </cfRule>
  </conditionalFormatting>
  <conditionalFormatting sqref="N3:N36">
    <cfRule type="cellIs" dxfId="3" priority="4" operator="notEqual">
      <formula>$N$38</formula>
    </cfRule>
  </conditionalFormatting>
  <conditionalFormatting sqref="M3:M36">
    <cfRule type="cellIs" dxfId="2" priority="3" operator="notEqual">
      <formula>$M$38</formula>
    </cfRule>
  </conditionalFormatting>
  <conditionalFormatting sqref="L3:L36">
    <cfRule type="cellIs" dxfId="1" priority="2" operator="notEqual">
      <formula>$L$38</formula>
    </cfRule>
  </conditionalFormatting>
  <conditionalFormatting sqref="K3:K36">
    <cfRule type="cellIs" dxfId="0" priority="1" operator="notEqual">
      <formula>$K$38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42"/>
  <sheetViews>
    <sheetView workbookViewId="0"/>
  </sheetViews>
  <sheetFormatPr defaultColWidth="8.85546875" defaultRowHeight="15" x14ac:dyDescent="0.25"/>
  <cols>
    <col min="1" max="1" width="4.7109375" bestFit="1" customWidth="1"/>
    <col min="2" max="2" width="19.7109375" bestFit="1" customWidth="1"/>
    <col min="3" max="3" width="7.42578125" bestFit="1" customWidth="1"/>
    <col min="4" max="4" width="5.42578125" bestFit="1" customWidth="1"/>
    <col min="5" max="5" width="7.140625" bestFit="1" customWidth="1"/>
    <col min="6" max="6" width="8.7109375" bestFit="1" customWidth="1"/>
    <col min="7" max="7" width="2.7109375" customWidth="1"/>
    <col min="8" max="8" width="4.7109375" bestFit="1" customWidth="1"/>
    <col min="9" max="9" width="19.7109375" bestFit="1" customWidth="1"/>
    <col min="10" max="10" width="7.42578125" bestFit="1" customWidth="1"/>
    <col min="11" max="11" width="5.42578125" bestFit="1" customWidth="1"/>
    <col min="12" max="12" width="7.140625" bestFit="1" customWidth="1"/>
    <col min="13" max="13" width="8.7109375" bestFit="1" customWidth="1"/>
    <col min="14" max="14" width="2.7109375" customWidth="1"/>
    <col min="15" max="15" width="4.7109375" bestFit="1" customWidth="1"/>
    <col min="16" max="16" width="20" bestFit="1" customWidth="1"/>
    <col min="17" max="17" width="7.42578125" bestFit="1" customWidth="1"/>
    <col min="18" max="18" width="5.42578125" bestFit="1" customWidth="1"/>
    <col min="19" max="19" width="7.140625" bestFit="1" customWidth="1"/>
    <col min="20" max="20" width="8.7109375" bestFit="1" customWidth="1"/>
    <col min="21" max="21" width="2.7109375" customWidth="1"/>
    <col min="22" max="22" width="4.7109375" bestFit="1" customWidth="1"/>
    <col min="23" max="23" width="20" bestFit="1" customWidth="1"/>
    <col min="24" max="24" width="7.42578125" bestFit="1" customWidth="1"/>
    <col min="25" max="25" width="5.42578125" bestFit="1" customWidth="1"/>
    <col min="26" max="26" width="7.140625" bestFit="1" customWidth="1"/>
    <col min="27" max="27" width="8.7109375" bestFit="1" customWidth="1"/>
    <col min="28" max="28" width="2.7109375" customWidth="1"/>
    <col min="29" max="29" width="4.7109375" bestFit="1" customWidth="1"/>
    <col min="30" max="30" width="20" bestFit="1" customWidth="1"/>
    <col min="31" max="31" width="7.42578125" bestFit="1" customWidth="1"/>
    <col min="32" max="32" width="5.42578125" bestFit="1" customWidth="1"/>
    <col min="33" max="33" width="7.140625" bestFit="1" customWidth="1"/>
    <col min="34" max="34" width="8.7109375" bestFit="1" customWidth="1"/>
    <col min="35" max="35" width="2.7109375" customWidth="1"/>
    <col min="36" max="36" width="4.7109375" bestFit="1" customWidth="1"/>
    <col min="37" max="37" width="20" bestFit="1" customWidth="1"/>
    <col min="38" max="38" width="7.42578125" bestFit="1" customWidth="1"/>
    <col min="39" max="39" width="5.42578125" bestFit="1" customWidth="1"/>
    <col min="40" max="40" width="7.140625" bestFit="1" customWidth="1"/>
    <col min="41" max="41" width="8.7109375" bestFit="1" customWidth="1"/>
    <col min="42" max="42" width="2.7109375" customWidth="1"/>
    <col min="43" max="43" width="4.7109375" bestFit="1" customWidth="1"/>
    <col min="44" max="44" width="19.7109375" bestFit="1" customWidth="1"/>
    <col min="45" max="45" width="7.42578125" bestFit="1" customWidth="1"/>
    <col min="46" max="46" width="5.42578125" bestFit="1" customWidth="1"/>
    <col min="47" max="47" width="7.140625" bestFit="1" customWidth="1"/>
    <col min="48" max="48" width="8.7109375" bestFit="1" customWidth="1"/>
    <col min="49" max="49" width="2.7109375" customWidth="1"/>
    <col min="50" max="50" width="4.7109375" bestFit="1" customWidth="1"/>
    <col min="51" max="51" width="20" bestFit="1" customWidth="1"/>
    <col min="52" max="52" width="7.42578125" bestFit="1" customWidth="1"/>
    <col min="53" max="53" width="5.42578125" bestFit="1" customWidth="1"/>
    <col min="54" max="54" width="7.140625" bestFit="1" customWidth="1"/>
    <col min="55" max="55" width="8.7109375" bestFit="1" customWidth="1"/>
    <col min="56" max="56" width="2.7109375" customWidth="1"/>
    <col min="57" max="57" width="4.7109375" bestFit="1" customWidth="1"/>
    <col min="58" max="58" width="20" bestFit="1" customWidth="1"/>
    <col min="59" max="59" width="7.42578125" bestFit="1" customWidth="1"/>
    <col min="60" max="60" width="5.42578125" bestFit="1" customWidth="1"/>
    <col min="61" max="61" width="7.140625" bestFit="1" customWidth="1"/>
    <col min="62" max="62" width="8.7109375" bestFit="1" customWidth="1"/>
    <col min="63" max="63" width="2.7109375" customWidth="1"/>
    <col min="64" max="64" width="4.7109375" bestFit="1" customWidth="1"/>
    <col min="65" max="65" width="21.140625" bestFit="1" customWidth="1"/>
    <col min="66" max="66" width="7.42578125" bestFit="1" customWidth="1"/>
    <col min="67" max="67" width="5.42578125" bestFit="1" customWidth="1"/>
    <col min="68" max="68" width="7.140625" bestFit="1" customWidth="1"/>
    <col min="69" max="69" width="8.7109375" bestFit="1" customWidth="1"/>
    <col min="70" max="70" width="2.7109375" customWidth="1"/>
    <col min="71" max="71" width="3.7109375" bestFit="1" customWidth="1"/>
    <col min="72" max="72" width="21.140625" bestFit="1" customWidth="1"/>
    <col min="73" max="73" width="7.42578125" bestFit="1" customWidth="1"/>
    <col min="74" max="74" width="5.42578125" bestFit="1" customWidth="1"/>
    <col min="75" max="75" width="7.140625" bestFit="1" customWidth="1"/>
    <col min="76" max="76" width="8.7109375" bestFit="1" customWidth="1"/>
    <col min="77" max="77" width="2.7109375" customWidth="1"/>
    <col min="78" max="78" width="3" bestFit="1" customWidth="1"/>
    <col min="79" max="79" width="21.140625" bestFit="1" customWidth="1"/>
    <col min="80" max="80" width="7.42578125" bestFit="1" customWidth="1"/>
    <col min="81" max="81" width="5.42578125" bestFit="1" customWidth="1"/>
    <col min="82" max="82" width="7.140625" bestFit="1" customWidth="1"/>
    <col min="83" max="83" width="8.7109375" bestFit="1" customWidth="1"/>
    <col min="84" max="84" width="2.7109375" customWidth="1"/>
    <col min="85" max="85" width="4.7109375" bestFit="1" customWidth="1"/>
    <col min="86" max="86" width="21.140625" bestFit="1" customWidth="1"/>
    <col min="87" max="87" width="7.42578125" bestFit="1" customWidth="1"/>
    <col min="88" max="88" width="5.42578125" bestFit="1" customWidth="1"/>
    <col min="89" max="89" width="7.140625" bestFit="1" customWidth="1"/>
    <col min="90" max="90" width="8.7109375" bestFit="1" customWidth="1"/>
    <col min="91" max="91" width="2.7109375" customWidth="1"/>
    <col min="92" max="92" width="4.7109375" bestFit="1" customWidth="1"/>
    <col min="93" max="93" width="21.140625" bestFit="1" customWidth="1"/>
    <col min="94" max="94" width="7.42578125" bestFit="1" customWidth="1"/>
    <col min="95" max="95" width="5.42578125" bestFit="1" customWidth="1"/>
    <col min="96" max="96" width="7.140625" bestFit="1" customWidth="1"/>
    <col min="97" max="97" width="8.7109375" bestFit="1" customWidth="1"/>
    <col min="98" max="98" width="2.7109375" customWidth="1"/>
    <col min="99" max="99" width="3" bestFit="1" customWidth="1"/>
    <col min="100" max="100" width="20" bestFit="1" customWidth="1"/>
    <col min="101" max="101" width="7.42578125" bestFit="1" customWidth="1"/>
    <col min="102" max="102" width="5.42578125" bestFit="1" customWidth="1"/>
    <col min="103" max="103" width="7.140625" bestFit="1" customWidth="1"/>
    <col min="104" max="104" width="8.7109375" bestFit="1" customWidth="1"/>
    <col min="105" max="105" width="2.7109375" customWidth="1"/>
    <col min="106" max="106" width="4.7109375" bestFit="1" customWidth="1"/>
    <col min="107" max="107" width="19.7109375" bestFit="1" customWidth="1"/>
    <col min="108" max="108" width="7.42578125" bestFit="1" customWidth="1"/>
    <col min="109" max="109" width="5.42578125" bestFit="1" customWidth="1"/>
    <col min="110" max="110" width="7.140625" bestFit="1" customWidth="1"/>
    <col min="111" max="111" width="8.7109375" bestFit="1" customWidth="1"/>
    <col min="112" max="112" width="2.7109375" customWidth="1"/>
    <col min="113" max="113" width="4.7109375" bestFit="1" customWidth="1"/>
    <col min="114" max="114" width="19.7109375" bestFit="1" customWidth="1"/>
    <col min="115" max="115" width="7.42578125" bestFit="1" customWidth="1"/>
    <col min="116" max="116" width="5.42578125" bestFit="1" customWidth="1"/>
    <col min="117" max="117" width="7.140625" bestFit="1" customWidth="1"/>
    <col min="118" max="118" width="8.7109375" bestFit="1" customWidth="1"/>
    <col min="119" max="119" width="2.7109375" customWidth="1"/>
    <col min="120" max="120" width="4.7109375" bestFit="1" customWidth="1"/>
    <col min="121" max="121" width="19.7109375" bestFit="1" customWidth="1"/>
    <col min="122" max="122" width="7.42578125" bestFit="1" customWidth="1"/>
    <col min="123" max="123" width="5.42578125" bestFit="1" customWidth="1"/>
    <col min="124" max="124" width="7.140625" bestFit="1" customWidth="1"/>
    <col min="125" max="125" width="8.7109375" bestFit="1" customWidth="1"/>
    <col min="126" max="126" width="2.7109375" customWidth="1"/>
    <col min="127" max="127" width="4.7109375" bestFit="1" customWidth="1"/>
    <col min="128" max="128" width="20.42578125" bestFit="1" customWidth="1"/>
    <col min="129" max="129" width="7.42578125" bestFit="1" customWidth="1"/>
    <col min="130" max="130" width="5.42578125" bestFit="1" customWidth="1"/>
    <col min="131" max="131" width="7.140625" bestFit="1" customWidth="1"/>
    <col min="132" max="132" width="8.7109375" bestFit="1" customWidth="1"/>
    <col min="133" max="133" width="2.7109375" customWidth="1"/>
    <col min="134" max="134" width="3" bestFit="1" customWidth="1"/>
    <col min="135" max="135" width="19.7109375" bestFit="1" customWidth="1"/>
    <col min="136" max="136" width="7.42578125" bestFit="1" customWidth="1"/>
    <col min="137" max="137" width="5.42578125" bestFit="1" customWidth="1"/>
    <col min="138" max="138" width="7.140625" bestFit="1" customWidth="1"/>
    <col min="139" max="139" width="13.140625" bestFit="1" customWidth="1"/>
  </cols>
  <sheetData>
    <row r="1" spans="1:139" ht="19.5" thickBot="1" x14ac:dyDescent="0.35">
      <c r="A1" s="31"/>
      <c r="B1" s="22" t="s">
        <v>93</v>
      </c>
      <c r="C1" s="21"/>
      <c r="D1" s="21"/>
      <c r="E1" s="21"/>
      <c r="F1" s="21"/>
      <c r="H1" s="31"/>
      <c r="I1" s="22" t="s">
        <v>146</v>
      </c>
      <c r="J1" s="21"/>
      <c r="K1" s="21"/>
      <c r="L1" s="21"/>
      <c r="M1" s="21"/>
      <c r="O1" s="31"/>
      <c r="P1" s="22" t="s">
        <v>229</v>
      </c>
      <c r="Q1" s="21"/>
      <c r="R1" s="21"/>
      <c r="S1" s="21"/>
      <c r="T1" s="21"/>
      <c r="V1" s="31"/>
      <c r="W1" s="22" t="s">
        <v>230</v>
      </c>
      <c r="X1" s="21"/>
      <c r="Y1" s="21"/>
      <c r="Z1" s="21"/>
      <c r="AA1" s="21"/>
      <c r="AC1" s="31"/>
      <c r="AD1" s="22" t="s">
        <v>296</v>
      </c>
      <c r="AE1" s="21"/>
      <c r="AF1" s="21"/>
      <c r="AG1" s="21"/>
      <c r="AH1" s="21"/>
      <c r="AJ1" s="31"/>
      <c r="AK1" s="22" t="s">
        <v>326</v>
      </c>
      <c r="AL1" s="21"/>
      <c r="AM1" s="21"/>
      <c r="AN1" s="21"/>
      <c r="AO1" s="21"/>
      <c r="AQ1" s="31"/>
      <c r="AR1" s="22" t="s">
        <v>348</v>
      </c>
      <c r="AS1" s="21"/>
      <c r="AT1" s="21"/>
      <c r="AU1" s="21"/>
      <c r="AV1" s="21"/>
      <c r="AX1" s="31"/>
      <c r="AY1" s="22" t="s">
        <v>373</v>
      </c>
      <c r="AZ1" s="21"/>
      <c r="BA1" s="21"/>
      <c r="BB1" s="21"/>
      <c r="BC1" s="21"/>
      <c r="BE1" s="31"/>
      <c r="BF1" s="22" t="s">
        <v>402</v>
      </c>
      <c r="BG1" s="21"/>
      <c r="BH1" s="21"/>
      <c r="BI1" s="21"/>
      <c r="BJ1" s="21"/>
      <c r="BL1" s="31"/>
      <c r="BM1" s="22" t="s">
        <v>49</v>
      </c>
      <c r="BN1" s="21"/>
      <c r="BO1" s="21"/>
      <c r="BP1" s="21"/>
      <c r="BQ1" s="21"/>
      <c r="BS1" s="31"/>
      <c r="BT1" s="22" t="s">
        <v>50</v>
      </c>
      <c r="BU1" s="21"/>
      <c r="BV1" s="21"/>
      <c r="BW1" s="21"/>
      <c r="BX1" s="21"/>
      <c r="BZ1" s="31"/>
      <c r="CA1" s="22" t="s">
        <v>51</v>
      </c>
      <c r="CB1" s="21"/>
      <c r="CC1" s="21"/>
      <c r="CD1" s="21"/>
      <c r="CE1" s="21"/>
      <c r="CG1" s="31"/>
      <c r="CH1" s="22" t="s">
        <v>52</v>
      </c>
      <c r="CI1" s="21"/>
      <c r="CJ1" s="21"/>
      <c r="CK1" s="21"/>
      <c r="CL1" s="21"/>
      <c r="CN1" s="31"/>
      <c r="CO1" s="22" t="s">
        <v>53</v>
      </c>
      <c r="CP1" s="21"/>
      <c r="CQ1" s="21"/>
      <c r="CR1" s="21"/>
      <c r="CS1" s="21"/>
      <c r="CU1" s="31"/>
      <c r="CV1" s="22" t="s">
        <v>536</v>
      </c>
      <c r="CW1" s="21"/>
      <c r="CX1" s="21"/>
      <c r="CY1" s="21"/>
      <c r="CZ1" s="21"/>
      <c r="DA1" s="21"/>
      <c r="DB1" s="31"/>
      <c r="DC1" s="22"/>
      <c r="DD1" s="21"/>
      <c r="DE1" s="21"/>
      <c r="DF1" s="21"/>
      <c r="DG1" s="21"/>
      <c r="DH1" s="21"/>
      <c r="DI1" s="31"/>
      <c r="DJ1" s="22"/>
      <c r="DK1" s="21"/>
      <c r="DL1" s="21"/>
      <c r="DM1" s="21"/>
      <c r="DN1" s="21"/>
      <c r="DP1" s="31"/>
      <c r="DQ1" s="22"/>
      <c r="DR1" s="21"/>
      <c r="DS1" s="21"/>
      <c r="DT1" s="21"/>
      <c r="DU1" s="21"/>
      <c r="DW1" s="31"/>
      <c r="DX1" s="22"/>
      <c r="DY1" s="21"/>
      <c r="DZ1" s="21"/>
      <c r="EA1" s="21"/>
      <c r="EB1" s="21"/>
      <c r="ED1" s="31"/>
      <c r="EE1" s="22"/>
      <c r="EF1" s="21"/>
      <c r="EG1" s="21"/>
      <c r="EH1" s="21"/>
      <c r="EI1" s="21"/>
    </row>
    <row r="2" spans="1:139" x14ac:dyDescent="0.25">
      <c r="A2" s="32"/>
      <c r="B2" s="16" t="s">
        <v>2</v>
      </c>
      <c r="C2" s="9" t="s">
        <v>0</v>
      </c>
      <c r="D2" s="9" t="s">
        <v>3</v>
      </c>
      <c r="E2" s="9" t="s">
        <v>4</v>
      </c>
      <c r="F2" s="10" t="s">
        <v>5</v>
      </c>
      <c r="H2" s="32"/>
      <c r="I2" s="16" t="s">
        <v>2</v>
      </c>
      <c r="J2" s="9" t="s">
        <v>0</v>
      </c>
      <c r="K2" s="9" t="s">
        <v>3</v>
      </c>
      <c r="L2" s="9" t="s">
        <v>4</v>
      </c>
      <c r="M2" s="10" t="s">
        <v>5</v>
      </c>
      <c r="O2" s="32"/>
      <c r="P2" s="16" t="s">
        <v>2</v>
      </c>
      <c r="Q2" s="9" t="s">
        <v>0</v>
      </c>
      <c r="R2" s="9" t="s">
        <v>3</v>
      </c>
      <c r="S2" s="9" t="s">
        <v>4</v>
      </c>
      <c r="T2" s="10" t="s">
        <v>5</v>
      </c>
      <c r="V2" s="32"/>
      <c r="W2" s="16" t="s">
        <v>2</v>
      </c>
      <c r="X2" s="9" t="s">
        <v>0</v>
      </c>
      <c r="Y2" s="9" t="s">
        <v>3</v>
      </c>
      <c r="Z2" s="9" t="s">
        <v>4</v>
      </c>
      <c r="AA2" s="10" t="s">
        <v>5</v>
      </c>
      <c r="AC2" s="32"/>
      <c r="AD2" s="16" t="s">
        <v>2</v>
      </c>
      <c r="AE2" s="9" t="s">
        <v>0</v>
      </c>
      <c r="AF2" s="9" t="s">
        <v>3</v>
      </c>
      <c r="AG2" s="9" t="s">
        <v>4</v>
      </c>
      <c r="AH2" s="10" t="s">
        <v>5</v>
      </c>
      <c r="AJ2" s="32"/>
      <c r="AK2" s="16" t="s">
        <v>2</v>
      </c>
      <c r="AL2" s="9" t="s">
        <v>0</v>
      </c>
      <c r="AM2" s="9" t="s">
        <v>3</v>
      </c>
      <c r="AN2" s="9" t="s">
        <v>4</v>
      </c>
      <c r="AO2" s="10" t="s">
        <v>5</v>
      </c>
      <c r="AQ2" s="32"/>
      <c r="AR2" s="16" t="s">
        <v>2</v>
      </c>
      <c r="AS2" s="9" t="s">
        <v>0</v>
      </c>
      <c r="AT2" s="9" t="s">
        <v>3</v>
      </c>
      <c r="AU2" s="9" t="s">
        <v>4</v>
      </c>
      <c r="AV2" s="10" t="s">
        <v>5</v>
      </c>
      <c r="AX2" s="32"/>
      <c r="AY2" s="16" t="s">
        <v>2</v>
      </c>
      <c r="AZ2" s="9" t="s">
        <v>0</v>
      </c>
      <c r="BA2" s="9" t="s">
        <v>3</v>
      </c>
      <c r="BB2" s="9" t="s">
        <v>4</v>
      </c>
      <c r="BC2" s="10" t="s">
        <v>5</v>
      </c>
      <c r="BE2" s="32"/>
      <c r="BF2" s="16" t="s">
        <v>2</v>
      </c>
      <c r="BG2" s="9" t="s">
        <v>0</v>
      </c>
      <c r="BH2" s="9" t="s">
        <v>3</v>
      </c>
      <c r="BI2" s="9" t="s">
        <v>4</v>
      </c>
      <c r="BJ2" s="10" t="s">
        <v>5</v>
      </c>
      <c r="BL2" s="32"/>
      <c r="BM2" s="16" t="s">
        <v>2</v>
      </c>
      <c r="BN2" s="9" t="s">
        <v>0</v>
      </c>
      <c r="BO2" s="9" t="s">
        <v>3</v>
      </c>
      <c r="BP2" s="9" t="s">
        <v>4</v>
      </c>
      <c r="BQ2" s="10" t="s">
        <v>5</v>
      </c>
      <c r="BS2" s="32"/>
      <c r="BT2" s="16" t="s">
        <v>2</v>
      </c>
      <c r="BU2" s="9" t="s">
        <v>0</v>
      </c>
      <c r="BV2" s="9" t="s">
        <v>3</v>
      </c>
      <c r="BW2" s="9" t="s">
        <v>4</v>
      </c>
      <c r="BX2" s="10" t="s">
        <v>5</v>
      </c>
      <c r="BZ2" s="32"/>
      <c r="CA2" s="16" t="s">
        <v>2</v>
      </c>
      <c r="CB2" s="9" t="s">
        <v>0</v>
      </c>
      <c r="CC2" s="9" t="s">
        <v>3</v>
      </c>
      <c r="CD2" s="9" t="s">
        <v>4</v>
      </c>
      <c r="CE2" s="10" t="s">
        <v>5</v>
      </c>
      <c r="CG2" s="32"/>
      <c r="CH2" s="16" t="s">
        <v>2</v>
      </c>
      <c r="CI2" s="9" t="s">
        <v>0</v>
      </c>
      <c r="CJ2" s="9" t="s">
        <v>3</v>
      </c>
      <c r="CK2" s="9" t="s">
        <v>4</v>
      </c>
      <c r="CL2" s="10" t="s">
        <v>5</v>
      </c>
      <c r="CN2" s="32"/>
      <c r="CO2" s="16" t="s">
        <v>2</v>
      </c>
      <c r="CP2" s="9" t="s">
        <v>0</v>
      </c>
      <c r="CQ2" s="9" t="s">
        <v>3</v>
      </c>
      <c r="CR2" s="9" t="s">
        <v>4</v>
      </c>
      <c r="CS2" s="10" t="s">
        <v>5</v>
      </c>
      <c r="CU2" s="32"/>
      <c r="CV2" s="16" t="s">
        <v>2</v>
      </c>
      <c r="CW2" s="9" t="s">
        <v>0</v>
      </c>
      <c r="CX2" s="9" t="s">
        <v>3</v>
      </c>
      <c r="CY2" s="9" t="s">
        <v>4</v>
      </c>
      <c r="CZ2" s="10" t="s">
        <v>5</v>
      </c>
      <c r="DA2" s="2"/>
      <c r="DB2" s="32"/>
      <c r="DC2" s="16"/>
      <c r="DD2" s="9"/>
      <c r="DE2" s="9"/>
      <c r="DF2" s="9"/>
      <c r="DG2" s="10"/>
      <c r="DH2" s="2"/>
      <c r="DI2" s="32"/>
      <c r="DJ2" s="16"/>
      <c r="DK2" s="9"/>
      <c r="DL2" s="9"/>
      <c r="DM2" s="9"/>
      <c r="DN2" s="10"/>
      <c r="DP2" s="32"/>
      <c r="DQ2" s="16"/>
      <c r="DR2" s="9"/>
      <c r="DS2" s="9"/>
      <c r="DT2" s="9"/>
      <c r="DU2" s="10"/>
      <c r="DW2" s="32"/>
      <c r="DX2" s="16"/>
      <c r="DY2" s="9"/>
      <c r="DZ2" s="9"/>
      <c r="EA2" s="9"/>
      <c r="EB2" s="10"/>
      <c r="ED2" s="32"/>
      <c r="EE2" s="16"/>
      <c r="EF2" s="9"/>
      <c r="EG2" s="9"/>
      <c r="EH2" s="9"/>
      <c r="EI2" s="10"/>
    </row>
    <row r="3" spans="1:139" x14ac:dyDescent="0.25">
      <c r="A3" s="31" t="s">
        <v>133</v>
      </c>
      <c r="B3" s="17" t="s">
        <v>66</v>
      </c>
      <c r="C3" s="4">
        <v>12.5</v>
      </c>
      <c r="D3" s="4">
        <v>17</v>
      </c>
      <c r="E3" s="11">
        <v>0.73529411764705888</v>
      </c>
      <c r="F3" s="5">
        <v>2</v>
      </c>
      <c r="H3" s="31">
        <v>1</v>
      </c>
      <c r="I3" s="17" t="s">
        <v>66</v>
      </c>
      <c r="J3" s="4">
        <v>21.5</v>
      </c>
      <c r="K3" s="4">
        <v>34</v>
      </c>
      <c r="L3" s="11">
        <v>0.63235294117647056</v>
      </c>
      <c r="M3" s="5">
        <v>2</v>
      </c>
      <c r="O3" s="31" t="s">
        <v>133</v>
      </c>
      <c r="P3" s="17" t="s">
        <v>131</v>
      </c>
      <c r="Q3" s="4">
        <v>34.5</v>
      </c>
      <c r="R3" s="4">
        <v>54</v>
      </c>
      <c r="S3" s="11">
        <v>0.63888888888888884</v>
      </c>
      <c r="T3" s="5">
        <v>3</v>
      </c>
      <c r="V3" s="31" t="s">
        <v>133</v>
      </c>
      <c r="W3" s="17" t="s">
        <v>131</v>
      </c>
      <c r="X3" s="4">
        <v>40.5</v>
      </c>
      <c r="Y3" s="4">
        <v>74</v>
      </c>
      <c r="Z3" s="11">
        <v>0.54729729729729726</v>
      </c>
      <c r="AA3" s="5">
        <v>3</v>
      </c>
      <c r="AC3" s="31">
        <v>1</v>
      </c>
      <c r="AD3" s="17" t="s">
        <v>75</v>
      </c>
      <c r="AE3" s="4">
        <v>49.5</v>
      </c>
      <c r="AF3" s="4">
        <v>94</v>
      </c>
      <c r="AG3" s="11">
        <v>0.52659574468085102</v>
      </c>
      <c r="AH3" s="5">
        <v>6</v>
      </c>
      <c r="AJ3" s="31">
        <v>1</v>
      </c>
      <c r="AK3" s="17" t="s">
        <v>131</v>
      </c>
      <c r="AL3" s="4">
        <v>62</v>
      </c>
      <c r="AM3" s="4">
        <v>115</v>
      </c>
      <c r="AN3" s="11">
        <v>0.53913043478260869</v>
      </c>
      <c r="AO3" s="5">
        <v>5</v>
      </c>
      <c r="AQ3" s="31">
        <v>1</v>
      </c>
      <c r="AR3" s="17" t="s">
        <v>131</v>
      </c>
      <c r="AS3" s="4">
        <v>69.5</v>
      </c>
      <c r="AT3" s="4">
        <v>130</v>
      </c>
      <c r="AU3" s="11">
        <v>0.5346153846153846</v>
      </c>
      <c r="AV3" s="5">
        <v>7</v>
      </c>
      <c r="AX3" s="31">
        <v>1</v>
      </c>
      <c r="AY3" s="17" t="s">
        <v>131</v>
      </c>
      <c r="AZ3" s="4">
        <v>80.5</v>
      </c>
      <c r="BA3" s="4">
        <v>146</v>
      </c>
      <c r="BB3" s="11">
        <v>0.55136986301369861</v>
      </c>
      <c r="BC3" s="5">
        <v>8</v>
      </c>
      <c r="BE3" s="31">
        <v>1</v>
      </c>
      <c r="BF3" s="17" t="s">
        <v>141</v>
      </c>
      <c r="BG3" s="4">
        <v>95</v>
      </c>
      <c r="BH3" s="4">
        <v>168</v>
      </c>
      <c r="BI3" s="11">
        <v>0.56547619047619047</v>
      </c>
      <c r="BJ3" s="5">
        <v>11</v>
      </c>
      <c r="BL3" s="31">
        <v>1</v>
      </c>
      <c r="BM3" s="17" t="s">
        <v>141</v>
      </c>
      <c r="BN3" s="4">
        <v>106.5</v>
      </c>
      <c r="BO3" s="4">
        <v>190</v>
      </c>
      <c r="BP3" s="11">
        <v>0.56052631578947365</v>
      </c>
      <c r="BQ3" s="5">
        <v>13</v>
      </c>
      <c r="BS3" s="31">
        <v>1</v>
      </c>
      <c r="BT3" s="17" t="s">
        <v>141</v>
      </c>
      <c r="BU3" s="4">
        <v>117</v>
      </c>
      <c r="BV3" s="4">
        <v>211</v>
      </c>
      <c r="BW3" s="11">
        <v>0.5545023696682464</v>
      </c>
      <c r="BX3" s="5">
        <v>15</v>
      </c>
      <c r="BZ3" s="31">
        <v>1</v>
      </c>
      <c r="CA3" s="17" t="s">
        <v>141</v>
      </c>
      <c r="CB3" s="4">
        <v>129.5</v>
      </c>
      <c r="CC3" s="4">
        <v>233</v>
      </c>
      <c r="CD3" s="11">
        <v>0.55579399141630903</v>
      </c>
      <c r="CE3" s="5">
        <v>15</v>
      </c>
      <c r="CG3" s="31">
        <v>1</v>
      </c>
      <c r="CH3" s="17" t="s">
        <v>66</v>
      </c>
      <c r="CI3" s="4">
        <v>139.5</v>
      </c>
      <c r="CJ3" s="4">
        <v>255</v>
      </c>
      <c r="CK3" s="11">
        <v>0.54705882352941182</v>
      </c>
      <c r="CL3" s="5">
        <v>13</v>
      </c>
      <c r="CN3" s="31">
        <v>1</v>
      </c>
      <c r="CO3" s="17" t="s">
        <v>66</v>
      </c>
      <c r="CP3" s="4">
        <v>143.5</v>
      </c>
      <c r="CQ3" s="4">
        <v>262</v>
      </c>
      <c r="CR3" s="11">
        <v>0.54770992366412219</v>
      </c>
      <c r="CS3" s="5">
        <v>13</v>
      </c>
      <c r="CU3" s="31">
        <v>1</v>
      </c>
      <c r="CV3" s="17" t="s">
        <v>66</v>
      </c>
      <c r="CW3" s="4">
        <v>156.5</v>
      </c>
      <c r="CX3" s="4">
        <v>290</v>
      </c>
      <c r="CY3" s="11">
        <v>0.53965517241379313</v>
      </c>
      <c r="CZ3" s="5">
        <v>14</v>
      </c>
      <c r="DA3" s="3"/>
      <c r="DB3" s="31"/>
      <c r="DC3" s="17"/>
      <c r="DD3" s="4"/>
      <c r="DE3" s="4"/>
      <c r="DF3" s="11"/>
      <c r="DG3" s="5"/>
      <c r="DH3" s="3"/>
      <c r="DI3" s="31"/>
      <c r="DJ3" s="17"/>
      <c r="DK3" s="4"/>
      <c r="DL3" s="4"/>
      <c r="DM3" s="11"/>
      <c r="DN3" s="5"/>
      <c r="DP3" s="31"/>
      <c r="DQ3" s="17"/>
      <c r="DR3" s="4"/>
      <c r="DS3" s="4"/>
      <c r="DT3" s="11"/>
      <c r="DU3" s="5"/>
      <c r="DW3" s="31"/>
      <c r="DX3" s="17"/>
      <c r="DY3" s="4"/>
      <c r="DZ3" s="4"/>
      <c r="EA3" s="11"/>
      <c r="EB3" s="5"/>
      <c r="ED3" s="31"/>
      <c r="EE3" s="17"/>
      <c r="EF3" s="4"/>
      <c r="EG3" s="4"/>
      <c r="EH3" s="11"/>
      <c r="EI3" s="5"/>
    </row>
    <row r="4" spans="1:139" x14ac:dyDescent="0.25">
      <c r="A4" s="31" t="s">
        <v>133</v>
      </c>
      <c r="B4" s="17" t="s">
        <v>141</v>
      </c>
      <c r="C4" s="4">
        <v>12.5</v>
      </c>
      <c r="D4" s="4">
        <v>17</v>
      </c>
      <c r="E4" s="11">
        <v>0.73529411764705888</v>
      </c>
      <c r="F4" s="5">
        <v>2</v>
      </c>
      <c r="H4" s="31">
        <v>2</v>
      </c>
      <c r="I4" s="17" t="s">
        <v>131</v>
      </c>
      <c r="J4" s="4">
        <v>20.5</v>
      </c>
      <c r="K4" s="4">
        <v>34</v>
      </c>
      <c r="L4" s="11">
        <v>0.6029411764705882</v>
      </c>
      <c r="M4" s="5">
        <v>2</v>
      </c>
      <c r="O4" s="31" t="s">
        <v>133</v>
      </c>
      <c r="P4" s="17" t="s">
        <v>79</v>
      </c>
      <c r="Q4" s="4">
        <v>34.5</v>
      </c>
      <c r="R4" s="4">
        <v>54</v>
      </c>
      <c r="S4" s="11">
        <v>0.63888888888888884</v>
      </c>
      <c r="T4" s="5">
        <v>3</v>
      </c>
      <c r="V4" s="31" t="s">
        <v>133</v>
      </c>
      <c r="W4" s="17" t="s">
        <v>77</v>
      </c>
      <c r="X4" s="4">
        <v>40.5</v>
      </c>
      <c r="Y4" s="4">
        <v>74</v>
      </c>
      <c r="Z4" s="11">
        <v>0.54729729729729726</v>
      </c>
      <c r="AA4" s="5">
        <v>3</v>
      </c>
      <c r="AC4" s="31">
        <v>2</v>
      </c>
      <c r="AD4" s="17" t="s">
        <v>66</v>
      </c>
      <c r="AE4" s="4">
        <v>49.5</v>
      </c>
      <c r="AF4" s="4">
        <v>94</v>
      </c>
      <c r="AG4" s="11">
        <v>0.52659574468085102</v>
      </c>
      <c r="AH4" s="5">
        <v>4</v>
      </c>
      <c r="AJ4" s="31">
        <v>2</v>
      </c>
      <c r="AK4" s="17" t="s">
        <v>75</v>
      </c>
      <c r="AL4" s="4">
        <v>61</v>
      </c>
      <c r="AM4" s="4">
        <v>115</v>
      </c>
      <c r="AN4" s="11">
        <v>0.5304347826086957</v>
      </c>
      <c r="AO4" s="5">
        <v>7</v>
      </c>
      <c r="AQ4" s="31">
        <v>2</v>
      </c>
      <c r="AR4" s="17" t="s">
        <v>66</v>
      </c>
      <c r="AS4" s="4">
        <v>69.5</v>
      </c>
      <c r="AT4" s="4">
        <v>130</v>
      </c>
      <c r="AU4" s="11">
        <v>0.5346153846153846</v>
      </c>
      <c r="AV4" s="5">
        <v>6.5</v>
      </c>
      <c r="AX4" s="31">
        <v>2</v>
      </c>
      <c r="AY4" s="17" t="s">
        <v>66</v>
      </c>
      <c r="AZ4" s="4">
        <v>80.5</v>
      </c>
      <c r="BA4" s="4">
        <v>146</v>
      </c>
      <c r="BB4" s="11">
        <v>0.55136986301369861</v>
      </c>
      <c r="BC4" s="5">
        <v>7.5</v>
      </c>
      <c r="BE4" s="31">
        <v>2</v>
      </c>
      <c r="BF4" s="17" t="s">
        <v>131</v>
      </c>
      <c r="BG4" s="4">
        <v>92</v>
      </c>
      <c r="BH4" s="4">
        <v>168</v>
      </c>
      <c r="BI4" s="11">
        <v>0.54761904761904767</v>
      </c>
      <c r="BJ4" s="5">
        <v>9.5</v>
      </c>
      <c r="BL4" s="31">
        <v>2</v>
      </c>
      <c r="BM4" s="17" t="s">
        <v>131</v>
      </c>
      <c r="BN4" s="4">
        <v>102.5</v>
      </c>
      <c r="BO4" s="4">
        <v>190</v>
      </c>
      <c r="BP4" s="11">
        <v>0.53947368421052633</v>
      </c>
      <c r="BQ4" s="5">
        <v>11.5</v>
      </c>
      <c r="BS4" s="31">
        <v>2</v>
      </c>
      <c r="BT4" s="17" t="s">
        <v>66</v>
      </c>
      <c r="BU4" s="4">
        <v>116</v>
      </c>
      <c r="BV4" s="4">
        <v>211</v>
      </c>
      <c r="BW4" s="11">
        <v>0.54976303317535546</v>
      </c>
      <c r="BX4" s="5">
        <v>12</v>
      </c>
      <c r="BZ4" s="31">
        <v>2</v>
      </c>
      <c r="CA4" s="17" t="s">
        <v>66</v>
      </c>
      <c r="CB4" s="4">
        <v>126.5</v>
      </c>
      <c r="CC4" s="4">
        <v>233</v>
      </c>
      <c r="CD4" s="11">
        <v>0.5429184549356223</v>
      </c>
      <c r="CE4" s="5">
        <v>12</v>
      </c>
      <c r="CG4" s="31">
        <v>2</v>
      </c>
      <c r="CH4" s="17" t="s">
        <v>141</v>
      </c>
      <c r="CI4" s="4">
        <v>136.5</v>
      </c>
      <c r="CJ4" s="4">
        <v>255</v>
      </c>
      <c r="CK4" s="11">
        <v>0.53529411764705881</v>
      </c>
      <c r="CL4" s="5">
        <v>17</v>
      </c>
      <c r="CN4" s="31">
        <v>2</v>
      </c>
      <c r="CO4" s="17" t="s">
        <v>141</v>
      </c>
      <c r="CP4" s="4">
        <v>139.5</v>
      </c>
      <c r="CQ4" s="4">
        <v>262</v>
      </c>
      <c r="CR4" s="11">
        <v>0.53244274809160308</v>
      </c>
      <c r="CS4" s="5">
        <v>18</v>
      </c>
      <c r="CU4" s="31">
        <v>2</v>
      </c>
      <c r="CV4" s="17" t="s">
        <v>141</v>
      </c>
      <c r="CW4" s="4">
        <v>152.5</v>
      </c>
      <c r="CX4" s="4">
        <v>290</v>
      </c>
      <c r="CY4" s="11">
        <v>0.52586206896551724</v>
      </c>
      <c r="CZ4" s="5">
        <v>19</v>
      </c>
      <c r="DA4" s="3"/>
      <c r="DB4" s="31"/>
      <c r="DC4" s="17"/>
      <c r="DD4" s="4"/>
      <c r="DE4" s="4"/>
      <c r="DF4" s="11"/>
      <c r="DG4" s="5"/>
      <c r="DH4" s="3"/>
      <c r="DI4" s="31"/>
      <c r="DJ4" s="17"/>
      <c r="DK4" s="4"/>
      <c r="DL4" s="4"/>
      <c r="DM4" s="11"/>
      <c r="DN4" s="5"/>
      <c r="DP4" s="31"/>
      <c r="DQ4" s="17"/>
      <c r="DR4" s="4"/>
      <c r="DS4" s="4"/>
      <c r="DT4" s="11"/>
      <c r="DU4" s="5"/>
      <c r="DW4" s="31"/>
      <c r="DX4" s="17"/>
      <c r="DY4" s="4"/>
      <c r="DZ4" s="4"/>
      <c r="EA4" s="11"/>
      <c r="EB4" s="5"/>
      <c r="ED4" s="31"/>
      <c r="EE4" s="17"/>
      <c r="EF4" s="4"/>
      <c r="EG4" s="4"/>
      <c r="EH4" s="11"/>
      <c r="EI4" s="5"/>
    </row>
    <row r="5" spans="1:139" x14ac:dyDescent="0.25">
      <c r="A5" s="31" t="s">
        <v>133</v>
      </c>
      <c r="B5" s="17" t="s">
        <v>131</v>
      </c>
      <c r="C5" s="4">
        <v>12.5</v>
      </c>
      <c r="D5" s="4">
        <v>17</v>
      </c>
      <c r="E5" s="11">
        <v>0.73529411764705888</v>
      </c>
      <c r="F5" s="5">
        <v>2</v>
      </c>
      <c r="H5" s="31">
        <v>3</v>
      </c>
      <c r="I5" s="17" t="s">
        <v>75</v>
      </c>
      <c r="J5" s="4">
        <v>19.5</v>
      </c>
      <c r="K5" s="4">
        <v>34</v>
      </c>
      <c r="L5" s="11">
        <v>0.57352941176470584</v>
      </c>
      <c r="M5" s="5">
        <v>3</v>
      </c>
      <c r="O5" s="31">
        <v>3</v>
      </c>
      <c r="P5" s="17" t="s">
        <v>68</v>
      </c>
      <c r="Q5" s="4">
        <v>33.5</v>
      </c>
      <c r="R5" s="4">
        <v>54</v>
      </c>
      <c r="S5" s="11">
        <v>0.62037037037037035</v>
      </c>
      <c r="T5" s="5">
        <v>5</v>
      </c>
      <c r="V5" s="31">
        <v>3</v>
      </c>
      <c r="W5" s="17" t="s">
        <v>68</v>
      </c>
      <c r="X5" s="4">
        <v>39.5</v>
      </c>
      <c r="Y5" s="4">
        <v>74</v>
      </c>
      <c r="Z5" s="11">
        <v>0.53378378378378377</v>
      </c>
      <c r="AA5" s="5">
        <v>6</v>
      </c>
      <c r="AC5" s="31">
        <v>3</v>
      </c>
      <c r="AD5" s="17" t="s">
        <v>79</v>
      </c>
      <c r="AE5" s="4">
        <v>48.5</v>
      </c>
      <c r="AF5" s="4">
        <v>94</v>
      </c>
      <c r="AG5" s="11">
        <v>0.51595744680851063</v>
      </c>
      <c r="AH5" s="5">
        <v>3</v>
      </c>
      <c r="AJ5" s="31">
        <v>3</v>
      </c>
      <c r="AK5" s="17" t="s">
        <v>68</v>
      </c>
      <c r="AL5" s="4">
        <v>60</v>
      </c>
      <c r="AM5" s="4">
        <v>115</v>
      </c>
      <c r="AN5" s="11">
        <v>0.52173913043478259</v>
      </c>
      <c r="AO5" s="5">
        <v>8</v>
      </c>
      <c r="AQ5" s="31">
        <v>3</v>
      </c>
      <c r="AR5" s="17" t="s">
        <v>75</v>
      </c>
      <c r="AS5" s="4">
        <v>68.5</v>
      </c>
      <c r="AT5" s="4">
        <v>130</v>
      </c>
      <c r="AU5" s="11">
        <v>0.52692307692307694</v>
      </c>
      <c r="AV5" s="5">
        <v>7.5</v>
      </c>
      <c r="AX5" s="31">
        <v>3</v>
      </c>
      <c r="AY5" s="17" t="s">
        <v>141</v>
      </c>
      <c r="AZ5" s="4">
        <v>79.5</v>
      </c>
      <c r="BA5" s="4">
        <v>146</v>
      </c>
      <c r="BB5" s="11">
        <v>0.54452054794520544</v>
      </c>
      <c r="BC5" s="5">
        <v>10</v>
      </c>
      <c r="BE5" s="31">
        <v>3</v>
      </c>
      <c r="BF5" s="17" t="s">
        <v>66</v>
      </c>
      <c r="BG5" s="4">
        <v>91</v>
      </c>
      <c r="BH5" s="4">
        <v>168</v>
      </c>
      <c r="BI5" s="11">
        <v>0.54166666666666663</v>
      </c>
      <c r="BJ5" s="5">
        <v>9.5</v>
      </c>
      <c r="BL5" s="31">
        <v>3</v>
      </c>
      <c r="BM5" s="17" t="s">
        <v>66</v>
      </c>
      <c r="BN5" s="4">
        <v>102.5</v>
      </c>
      <c r="BO5" s="4">
        <v>190</v>
      </c>
      <c r="BP5" s="11">
        <v>0.53947368421052633</v>
      </c>
      <c r="BQ5" s="5">
        <v>10.5</v>
      </c>
      <c r="BS5" s="31">
        <v>3</v>
      </c>
      <c r="BT5" s="17" t="s">
        <v>131</v>
      </c>
      <c r="BU5" s="4">
        <v>113</v>
      </c>
      <c r="BV5" s="4">
        <v>211</v>
      </c>
      <c r="BW5" s="11">
        <v>0.53554502369668244</v>
      </c>
      <c r="BX5" s="5">
        <v>12.5</v>
      </c>
      <c r="BZ5" s="31">
        <v>3</v>
      </c>
      <c r="CA5" s="17" t="s">
        <v>131</v>
      </c>
      <c r="CB5" s="4">
        <v>123.5</v>
      </c>
      <c r="CC5" s="4">
        <v>233</v>
      </c>
      <c r="CD5" s="11">
        <v>0.53004291845493567</v>
      </c>
      <c r="CE5" s="5">
        <v>13.5</v>
      </c>
      <c r="CG5" s="31">
        <v>3</v>
      </c>
      <c r="CH5" s="17" t="s">
        <v>75</v>
      </c>
      <c r="CI5" s="4">
        <v>136.5</v>
      </c>
      <c r="CJ5" s="4">
        <v>255</v>
      </c>
      <c r="CK5" s="11">
        <v>0.53529411764705881</v>
      </c>
      <c r="CL5" s="5">
        <v>12.5</v>
      </c>
      <c r="CN5" s="31">
        <v>3</v>
      </c>
      <c r="CO5" s="17" t="s">
        <v>75</v>
      </c>
      <c r="CP5" s="4">
        <v>139.5</v>
      </c>
      <c r="CQ5" s="4">
        <v>262</v>
      </c>
      <c r="CR5" s="11">
        <v>0.53244274809160308</v>
      </c>
      <c r="CS5" s="5">
        <v>12.5</v>
      </c>
      <c r="CU5" s="31">
        <v>3</v>
      </c>
      <c r="CV5" s="17" t="s">
        <v>75</v>
      </c>
      <c r="CW5" s="4">
        <v>150.5</v>
      </c>
      <c r="CX5" s="4">
        <v>290</v>
      </c>
      <c r="CY5" s="11">
        <v>0.51896551724137929</v>
      </c>
      <c r="CZ5" s="5">
        <v>13.5</v>
      </c>
      <c r="DA5" s="3"/>
      <c r="DB5" s="31"/>
      <c r="DC5" s="17"/>
      <c r="DD5" s="4"/>
      <c r="DE5" s="4"/>
      <c r="DF5" s="11"/>
      <c r="DG5" s="5"/>
      <c r="DH5" s="3"/>
      <c r="DI5" s="31"/>
      <c r="DJ5" s="17"/>
      <c r="DK5" s="4"/>
      <c r="DL5" s="4"/>
      <c r="DM5" s="11"/>
      <c r="DN5" s="5"/>
      <c r="DP5" s="31"/>
      <c r="DQ5" s="17"/>
      <c r="DR5" s="4"/>
      <c r="DS5" s="4"/>
      <c r="DT5" s="11"/>
      <c r="DU5" s="5"/>
      <c r="DW5" s="31"/>
      <c r="DX5" s="17"/>
      <c r="DY5" s="4"/>
      <c r="DZ5" s="4"/>
      <c r="EA5" s="11"/>
      <c r="EB5" s="5"/>
      <c r="ED5" s="31"/>
      <c r="EE5" s="17"/>
      <c r="EF5" s="4"/>
      <c r="EG5" s="4"/>
      <c r="EH5" s="11"/>
      <c r="EI5" s="5"/>
    </row>
    <row r="6" spans="1:139" x14ac:dyDescent="0.25">
      <c r="A6" s="31" t="s">
        <v>134</v>
      </c>
      <c r="B6" s="17" t="s">
        <v>65</v>
      </c>
      <c r="C6" s="4">
        <v>11.5</v>
      </c>
      <c r="D6" s="4">
        <v>17</v>
      </c>
      <c r="E6" s="11">
        <v>0.67647058823529416</v>
      </c>
      <c r="F6" s="5">
        <v>2</v>
      </c>
      <c r="H6" s="31" t="s">
        <v>134</v>
      </c>
      <c r="I6" s="17" t="s">
        <v>85</v>
      </c>
      <c r="J6" s="4">
        <v>19.5</v>
      </c>
      <c r="K6" s="4">
        <v>34</v>
      </c>
      <c r="L6" s="11">
        <v>0.57352941176470584</v>
      </c>
      <c r="M6" s="5">
        <v>2</v>
      </c>
      <c r="O6" s="31">
        <v>4</v>
      </c>
      <c r="P6" s="17" t="s">
        <v>72</v>
      </c>
      <c r="Q6" s="4">
        <v>33.5</v>
      </c>
      <c r="R6" s="4">
        <v>54</v>
      </c>
      <c r="S6" s="11">
        <v>0.62037037037037035</v>
      </c>
      <c r="T6" s="5">
        <v>3</v>
      </c>
      <c r="V6" s="31" t="s">
        <v>134</v>
      </c>
      <c r="W6" s="17" t="s">
        <v>72</v>
      </c>
      <c r="X6" s="4">
        <v>39.5</v>
      </c>
      <c r="Y6" s="4">
        <v>74</v>
      </c>
      <c r="Z6" s="11">
        <v>0.53378378378378377</v>
      </c>
      <c r="AA6" s="5">
        <v>5</v>
      </c>
      <c r="AC6" s="31" t="s">
        <v>134</v>
      </c>
      <c r="AD6" s="17" t="s">
        <v>68</v>
      </c>
      <c r="AE6" s="4">
        <v>47.5</v>
      </c>
      <c r="AF6" s="4">
        <v>94</v>
      </c>
      <c r="AG6" s="11">
        <v>0.50531914893617025</v>
      </c>
      <c r="AH6" s="5">
        <v>6</v>
      </c>
      <c r="AJ6" s="31">
        <v>4</v>
      </c>
      <c r="AK6" s="17" t="s">
        <v>66</v>
      </c>
      <c r="AL6" s="4">
        <v>60</v>
      </c>
      <c r="AM6" s="4">
        <v>115</v>
      </c>
      <c r="AN6" s="11">
        <v>0.52173913043478259</v>
      </c>
      <c r="AO6" s="5">
        <v>5</v>
      </c>
      <c r="AQ6" s="31">
        <v>4</v>
      </c>
      <c r="AR6" s="17" t="s">
        <v>141</v>
      </c>
      <c r="AS6" s="4">
        <v>67.5</v>
      </c>
      <c r="AT6" s="4">
        <v>130</v>
      </c>
      <c r="AU6" s="11">
        <v>0.51923076923076927</v>
      </c>
      <c r="AV6" s="5">
        <v>8</v>
      </c>
      <c r="AX6" s="31">
        <v>4</v>
      </c>
      <c r="AY6" s="17" t="s">
        <v>82</v>
      </c>
      <c r="AZ6" s="4">
        <v>78.5</v>
      </c>
      <c r="BA6" s="4">
        <v>146</v>
      </c>
      <c r="BB6" s="11">
        <v>0.53767123287671237</v>
      </c>
      <c r="BC6" s="5">
        <v>8</v>
      </c>
      <c r="BE6" s="31">
        <v>4</v>
      </c>
      <c r="BF6" s="17" t="s">
        <v>82</v>
      </c>
      <c r="BG6" s="4">
        <v>90</v>
      </c>
      <c r="BH6" s="4">
        <v>168</v>
      </c>
      <c r="BI6" s="11">
        <v>0.5357142857142857</v>
      </c>
      <c r="BJ6" s="5">
        <v>9</v>
      </c>
      <c r="BL6" s="31">
        <v>4</v>
      </c>
      <c r="BM6" s="17" t="s">
        <v>82</v>
      </c>
      <c r="BN6" s="4">
        <v>101.5</v>
      </c>
      <c r="BO6" s="4">
        <v>190</v>
      </c>
      <c r="BP6" s="11">
        <v>0.53421052631578947</v>
      </c>
      <c r="BQ6" s="5">
        <v>10.5</v>
      </c>
      <c r="BS6" s="31">
        <v>4</v>
      </c>
      <c r="BT6" s="17" t="s">
        <v>75</v>
      </c>
      <c r="BU6" s="4">
        <v>112</v>
      </c>
      <c r="BV6" s="4">
        <v>211</v>
      </c>
      <c r="BW6" s="11">
        <v>0.53080568720379151</v>
      </c>
      <c r="BX6" s="5">
        <v>11.5</v>
      </c>
      <c r="BZ6" s="31">
        <v>4</v>
      </c>
      <c r="CA6" s="17" t="s">
        <v>68</v>
      </c>
      <c r="CB6" s="4">
        <v>122.5</v>
      </c>
      <c r="CC6" s="4">
        <v>233</v>
      </c>
      <c r="CD6" s="11">
        <v>0.52575107296137336</v>
      </c>
      <c r="CE6" s="5">
        <v>15</v>
      </c>
      <c r="CG6" s="31">
        <v>4</v>
      </c>
      <c r="CH6" s="17" t="s">
        <v>131</v>
      </c>
      <c r="CI6" s="4">
        <v>133.5</v>
      </c>
      <c r="CJ6" s="4">
        <v>255</v>
      </c>
      <c r="CK6" s="11">
        <v>0.52352941176470591</v>
      </c>
      <c r="CL6" s="5">
        <v>14.5</v>
      </c>
      <c r="CN6" s="31">
        <v>4</v>
      </c>
      <c r="CO6" s="17" t="s">
        <v>131</v>
      </c>
      <c r="CP6" s="4">
        <v>137.5</v>
      </c>
      <c r="CQ6" s="4">
        <v>262</v>
      </c>
      <c r="CR6" s="11">
        <v>0.52480916030534353</v>
      </c>
      <c r="CS6" s="5">
        <v>15.5</v>
      </c>
      <c r="CU6" s="31">
        <v>4</v>
      </c>
      <c r="CV6" s="17" t="s">
        <v>68</v>
      </c>
      <c r="CW6" s="4">
        <v>146.5</v>
      </c>
      <c r="CX6" s="4">
        <v>290</v>
      </c>
      <c r="CY6" s="11">
        <v>0.5051724137931034</v>
      </c>
      <c r="CZ6" s="5">
        <v>20</v>
      </c>
      <c r="DA6" s="3"/>
      <c r="DB6" s="31"/>
      <c r="DC6" s="17"/>
      <c r="DD6" s="4"/>
      <c r="DE6" s="4"/>
      <c r="DF6" s="11"/>
      <c r="DG6" s="5"/>
      <c r="DH6" s="3"/>
      <c r="DI6" s="31"/>
      <c r="DJ6" s="17"/>
      <c r="DK6" s="4"/>
      <c r="DL6" s="4"/>
      <c r="DM6" s="11"/>
      <c r="DN6" s="5"/>
      <c r="DP6" s="31"/>
      <c r="DQ6" s="17"/>
      <c r="DR6" s="4"/>
      <c r="DS6" s="4"/>
      <c r="DT6" s="11"/>
      <c r="DU6" s="5"/>
      <c r="DW6" s="31"/>
      <c r="DX6" s="17"/>
      <c r="DY6" s="4"/>
      <c r="DZ6" s="4"/>
      <c r="EA6" s="11"/>
      <c r="EB6" s="5"/>
      <c r="ED6" s="31"/>
      <c r="EE6" s="17"/>
      <c r="EF6" s="4"/>
      <c r="EG6" s="4"/>
      <c r="EH6" s="11"/>
      <c r="EI6" s="5"/>
    </row>
    <row r="7" spans="1:139" x14ac:dyDescent="0.25">
      <c r="A7" s="31" t="s">
        <v>134</v>
      </c>
      <c r="B7" s="17" t="s">
        <v>74</v>
      </c>
      <c r="C7" s="4">
        <v>11.5</v>
      </c>
      <c r="D7" s="4">
        <v>17</v>
      </c>
      <c r="E7" s="11">
        <v>0.67647058823529416</v>
      </c>
      <c r="F7" s="5">
        <v>2</v>
      </c>
      <c r="H7" s="31" t="s">
        <v>134</v>
      </c>
      <c r="I7" s="17" t="s">
        <v>88</v>
      </c>
      <c r="J7" s="4">
        <v>19.5</v>
      </c>
      <c r="K7" s="4">
        <v>34</v>
      </c>
      <c r="L7" s="11">
        <v>0.57352941176470584</v>
      </c>
      <c r="M7" s="5">
        <v>2</v>
      </c>
      <c r="O7" s="31">
        <v>5</v>
      </c>
      <c r="P7" s="17" t="s">
        <v>64</v>
      </c>
      <c r="Q7" s="4">
        <v>32.5</v>
      </c>
      <c r="R7" s="4">
        <v>54</v>
      </c>
      <c r="S7" s="11">
        <v>0.60185185185185186</v>
      </c>
      <c r="T7" s="5">
        <v>4</v>
      </c>
      <c r="V7" s="31" t="s">
        <v>134</v>
      </c>
      <c r="W7" s="17" t="s">
        <v>75</v>
      </c>
      <c r="X7" s="4">
        <v>39.5</v>
      </c>
      <c r="Y7" s="4">
        <v>74</v>
      </c>
      <c r="Z7" s="11">
        <v>0.53378378378378377</v>
      </c>
      <c r="AA7" s="5">
        <v>5</v>
      </c>
      <c r="AC7" s="31" t="s">
        <v>134</v>
      </c>
      <c r="AD7" s="17" t="s">
        <v>72</v>
      </c>
      <c r="AE7" s="4">
        <v>47.5</v>
      </c>
      <c r="AF7" s="4">
        <v>94</v>
      </c>
      <c r="AG7" s="11">
        <v>0.50531914893617025</v>
      </c>
      <c r="AH7" s="5">
        <v>6</v>
      </c>
      <c r="AJ7" s="31">
        <v>5</v>
      </c>
      <c r="AK7" s="17" t="s">
        <v>74</v>
      </c>
      <c r="AL7" s="4">
        <v>60</v>
      </c>
      <c r="AM7" s="4">
        <v>115</v>
      </c>
      <c r="AN7" s="11">
        <v>0.52173913043478259</v>
      </c>
      <c r="AO7" s="5">
        <v>4</v>
      </c>
      <c r="AQ7" s="31">
        <v>5</v>
      </c>
      <c r="AR7" s="17" t="s">
        <v>82</v>
      </c>
      <c r="AS7" s="4">
        <v>67.5</v>
      </c>
      <c r="AT7" s="4">
        <v>130</v>
      </c>
      <c r="AU7" s="11">
        <v>0.51923076923076927</v>
      </c>
      <c r="AV7" s="5">
        <v>7</v>
      </c>
      <c r="AX7" s="31">
        <v>5</v>
      </c>
      <c r="AY7" s="17" t="s">
        <v>65</v>
      </c>
      <c r="AZ7" s="4">
        <v>77.5</v>
      </c>
      <c r="BA7" s="4">
        <v>146</v>
      </c>
      <c r="BB7" s="11">
        <v>0.53082191780821919</v>
      </c>
      <c r="BC7" s="5">
        <v>10</v>
      </c>
      <c r="BE7" s="31">
        <v>5</v>
      </c>
      <c r="BF7" s="17" t="s">
        <v>75</v>
      </c>
      <c r="BG7" s="4">
        <v>89</v>
      </c>
      <c r="BH7" s="4">
        <v>168</v>
      </c>
      <c r="BI7" s="11">
        <v>0.52976190476190477</v>
      </c>
      <c r="BJ7" s="5">
        <v>10</v>
      </c>
      <c r="BL7" s="31">
        <v>5</v>
      </c>
      <c r="BM7" s="17" t="s">
        <v>75</v>
      </c>
      <c r="BN7" s="4">
        <v>100.5</v>
      </c>
      <c r="BO7" s="4">
        <v>190</v>
      </c>
      <c r="BP7" s="11">
        <v>0.52894736842105261</v>
      </c>
      <c r="BQ7" s="5">
        <v>10</v>
      </c>
      <c r="BS7" s="31" t="s">
        <v>452</v>
      </c>
      <c r="BT7" s="17" t="s">
        <v>84</v>
      </c>
      <c r="BU7" s="4">
        <v>111</v>
      </c>
      <c r="BV7" s="4">
        <v>211</v>
      </c>
      <c r="BW7" s="11">
        <v>0.52606635071090047</v>
      </c>
      <c r="BX7" s="5">
        <v>14</v>
      </c>
      <c r="BZ7" s="31">
        <v>5</v>
      </c>
      <c r="CA7" s="17" t="s">
        <v>75</v>
      </c>
      <c r="CB7" s="4">
        <v>122.5</v>
      </c>
      <c r="CC7" s="4">
        <v>233</v>
      </c>
      <c r="CD7" s="11">
        <v>0.52575107296137336</v>
      </c>
      <c r="CE7" s="5">
        <v>12.5</v>
      </c>
      <c r="CG7" s="31">
        <v>5</v>
      </c>
      <c r="CH7" s="17" t="s">
        <v>84</v>
      </c>
      <c r="CI7" s="4">
        <v>132.5</v>
      </c>
      <c r="CJ7" s="4">
        <v>255</v>
      </c>
      <c r="CK7" s="11">
        <v>0.51960784313725494</v>
      </c>
      <c r="CL7" s="5">
        <v>16.5</v>
      </c>
      <c r="CN7" s="31">
        <v>5</v>
      </c>
      <c r="CO7" s="17" t="s">
        <v>84</v>
      </c>
      <c r="CP7" s="4">
        <v>136.5</v>
      </c>
      <c r="CQ7" s="4">
        <v>262</v>
      </c>
      <c r="CR7" s="11">
        <v>0.52099236641221369</v>
      </c>
      <c r="CS7" s="5">
        <v>16.5</v>
      </c>
      <c r="CU7" s="31">
        <v>5</v>
      </c>
      <c r="CV7" s="17" t="s">
        <v>77</v>
      </c>
      <c r="CW7" s="4">
        <v>146.5</v>
      </c>
      <c r="CX7" s="4">
        <v>290</v>
      </c>
      <c r="CY7" s="11">
        <v>0.5051724137931034</v>
      </c>
      <c r="CZ7" s="5">
        <v>15</v>
      </c>
      <c r="DA7" s="3"/>
      <c r="DB7" s="31"/>
      <c r="DC7" s="17"/>
      <c r="DD7" s="4"/>
      <c r="DE7" s="4"/>
      <c r="DF7" s="11"/>
      <c r="DG7" s="5"/>
      <c r="DH7" s="3"/>
      <c r="DI7" s="31"/>
      <c r="DJ7" s="17"/>
      <c r="DK7" s="4"/>
      <c r="DL7" s="4"/>
      <c r="DM7" s="11"/>
      <c r="DN7" s="5"/>
      <c r="DP7" s="31"/>
      <c r="DQ7" s="17"/>
      <c r="DR7" s="4"/>
      <c r="DS7" s="4"/>
      <c r="DT7" s="11"/>
      <c r="DU7" s="5"/>
      <c r="DW7" s="31"/>
      <c r="DX7" s="17"/>
      <c r="DY7" s="4"/>
      <c r="DZ7" s="4"/>
      <c r="EA7" s="11"/>
      <c r="EB7" s="5"/>
      <c r="ED7" s="31"/>
      <c r="EE7" s="17"/>
      <c r="EF7" s="4"/>
      <c r="EG7" s="4"/>
      <c r="EH7" s="11"/>
      <c r="EI7" s="5"/>
    </row>
    <row r="8" spans="1:139" x14ac:dyDescent="0.25">
      <c r="A8" s="31" t="s">
        <v>134</v>
      </c>
      <c r="B8" s="17" t="s">
        <v>82</v>
      </c>
      <c r="C8" s="4">
        <v>11.5</v>
      </c>
      <c r="D8" s="4">
        <v>17</v>
      </c>
      <c r="E8" s="11">
        <v>0.67647058823529416</v>
      </c>
      <c r="F8" s="5">
        <v>2</v>
      </c>
      <c r="H8" s="31" t="s">
        <v>134</v>
      </c>
      <c r="I8" s="17" t="s">
        <v>79</v>
      </c>
      <c r="J8" s="4">
        <v>19.5</v>
      </c>
      <c r="K8" s="4">
        <v>34</v>
      </c>
      <c r="L8" s="11">
        <v>0.57352941176470584</v>
      </c>
      <c r="M8" s="5">
        <v>2</v>
      </c>
      <c r="O8" s="31" t="s">
        <v>224</v>
      </c>
      <c r="P8" s="17" t="s">
        <v>66</v>
      </c>
      <c r="Q8" s="4">
        <v>31.5</v>
      </c>
      <c r="R8" s="4">
        <v>54</v>
      </c>
      <c r="S8" s="11">
        <v>0.58333333333333337</v>
      </c>
      <c r="T8" s="5">
        <v>4</v>
      </c>
      <c r="V8" s="31" t="s">
        <v>224</v>
      </c>
      <c r="W8" s="17" t="s">
        <v>64</v>
      </c>
      <c r="X8" s="4">
        <v>39.5</v>
      </c>
      <c r="Y8" s="4">
        <v>74</v>
      </c>
      <c r="Z8" s="11">
        <v>0.53378378378378377</v>
      </c>
      <c r="AA8" s="5">
        <v>4</v>
      </c>
      <c r="AC8" s="31" t="s">
        <v>224</v>
      </c>
      <c r="AD8" s="17" t="s">
        <v>64</v>
      </c>
      <c r="AE8" s="4">
        <v>47.5</v>
      </c>
      <c r="AF8" s="4">
        <v>94</v>
      </c>
      <c r="AG8" s="11">
        <v>0.50531914893617025</v>
      </c>
      <c r="AH8" s="5">
        <v>6</v>
      </c>
      <c r="AJ8" s="31" t="s">
        <v>224</v>
      </c>
      <c r="AK8" s="17" t="s">
        <v>64</v>
      </c>
      <c r="AL8" s="4">
        <v>59</v>
      </c>
      <c r="AM8" s="4">
        <v>115</v>
      </c>
      <c r="AN8" s="11">
        <v>0.5130434782608696</v>
      </c>
      <c r="AO8" s="5">
        <v>7</v>
      </c>
      <c r="AQ8" s="31">
        <v>6</v>
      </c>
      <c r="AR8" s="17" t="s">
        <v>74</v>
      </c>
      <c r="AS8" s="4">
        <v>67.5</v>
      </c>
      <c r="AT8" s="4">
        <v>130</v>
      </c>
      <c r="AU8" s="11">
        <v>0.51923076923076927</v>
      </c>
      <c r="AV8" s="5">
        <v>5</v>
      </c>
      <c r="AX8" s="31">
        <v>6</v>
      </c>
      <c r="AY8" s="17" t="s">
        <v>75</v>
      </c>
      <c r="AZ8" s="4">
        <v>77.5</v>
      </c>
      <c r="BA8" s="4">
        <v>146</v>
      </c>
      <c r="BB8" s="11">
        <v>0.53082191780821919</v>
      </c>
      <c r="BC8" s="5">
        <v>9.5</v>
      </c>
      <c r="BE8" s="31">
        <v>6</v>
      </c>
      <c r="BF8" s="17" t="s">
        <v>84</v>
      </c>
      <c r="BG8" s="4">
        <v>87</v>
      </c>
      <c r="BH8" s="4">
        <v>168</v>
      </c>
      <c r="BI8" s="11">
        <v>0.5178571428571429</v>
      </c>
      <c r="BJ8" s="5">
        <v>12</v>
      </c>
      <c r="BL8" s="31">
        <v>6</v>
      </c>
      <c r="BM8" s="17" t="s">
        <v>84</v>
      </c>
      <c r="BN8" s="4">
        <v>99.5</v>
      </c>
      <c r="BO8" s="4">
        <v>190</v>
      </c>
      <c r="BP8" s="11">
        <v>0.52368421052631575</v>
      </c>
      <c r="BQ8" s="5">
        <v>13</v>
      </c>
      <c r="BS8" s="31" t="s">
        <v>452</v>
      </c>
      <c r="BT8" s="17" t="s">
        <v>68</v>
      </c>
      <c r="BU8" s="4">
        <v>111</v>
      </c>
      <c r="BV8" s="4">
        <v>211</v>
      </c>
      <c r="BW8" s="11">
        <v>0.52606635071090047</v>
      </c>
      <c r="BX8" s="5">
        <v>14</v>
      </c>
      <c r="BZ8" s="31">
        <v>6</v>
      </c>
      <c r="CA8" s="17" t="s">
        <v>84</v>
      </c>
      <c r="CB8" s="4">
        <v>121.5</v>
      </c>
      <c r="CC8" s="4">
        <v>233</v>
      </c>
      <c r="CD8" s="11">
        <v>0.52145922746781115</v>
      </c>
      <c r="CE8" s="5">
        <v>14.5</v>
      </c>
      <c r="CG8" s="31">
        <v>6</v>
      </c>
      <c r="CH8" s="17" t="s">
        <v>74</v>
      </c>
      <c r="CI8" s="4">
        <v>132.5</v>
      </c>
      <c r="CJ8" s="4">
        <v>255</v>
      </c>
      <c r="CK8" s="11">
        <v>0.51960784313725494</v>
      </c>
      <c r="CL8" s="5">
        <v>12</v>
      </c>
      <c r="CN8" s="31">
        <v>6</v>
      </c>
      <c r="CO8" s="17" t="s">
        <v>68</v>
      </c>
      <c r="CP8" s="4">
        <v>135.5</v>
      </c>
      <c r="CQ8" s="4">
        <v>262</v>
      </c>
      <c r="CR8" s="11">
        <v>0.51717557251908397</v>
      </c>
      <c r="CS8" s="5">
        <v>18</v>
      </c>
      <c r="CU8" s="31">
        <v>6</v>
      </c>
      <c r="CV8" s="17" t="s">
        <v>74</v>
      </c>
      <c r="CW8" s="4">
        <v>146.5</v>
      </c>
      <c r="CX8" s="4">
        <v>290</v>
      </c>
      <c r="CY8" s="11">
        <v>0.5051724137931034</v>
      </c>
      <c r="CZ8" s="5">
        <v>14</v>
      </c>
      <c r="DA8" s="3"/>
      <c r="DB8" s="31"/>
      <c r="DC8" s="17"/>
      <c r="DD8" s="4"/>
      <c r="DE8" s="4"/>
      <c r="DF8" s="11"/>
      <c r="DG8" s="5"/>
      <c r="DH8" s="3"/>
      <c r="DI8" s="31"/>
      <c r="DJ8" s="17"/>
      <c r="DK8" s="4"/>
      <c r="DL8" s="4"/>
      <c r="DM8" s="11"/>
      <c r="DN8" s="5"/>
      <c r="DP8" s="31"/>
      <c r="DQ8" s="17"/>
      <c r="DR8" s="4"/>
      <c r="DS8" s="4"/>
      <c r="DT8" s="11"/>
      <c r="DU8" s="5"/>
      <c r="DW8" s="31"/>
      <c r="DX8" s="17"/>
      <c r="DY8" s="4"/>
      <c r="DZ8" s="4"/>
      <c r="EA8" s="11"/>
      <c r="EB8" s="5"/>
      <c r="ED8" s="31"/>
      <c r="EE8" s="17"/>
      <c r="EF8" s="4"/>
      <c r="EG8" s="4"/>
      <c r="EH8" s="11"/>
      <c r="EI8" s="5"/>
    </row>
    <row r="9" spans="1:139" x14ac:dyDescent="0.25">
      <c r="A9" s="31" t="s">
        <v>134</v>
      </c>
      <c r="B9" s="17" t="s">
        <v>85</v>
      </c>
      <c r="C9" s="4">
        <v>11.5</v>
      </c>
      <c r="D9" s="4">
        <v>17</v>
      </c>
      <c r="E9" s="11">
        <v>0.67647058823529416</v>
      </c>
      <c r="F9" s="5">
        <v>2</v>
      </c>
      <c r="H9" s="31">
        <v>7</v>
      </c>
      <c r="I9" s="17" t="s">
        <v>72</v>
      </c>
      <c r="J9" s="4">
        <v>18.5</v>
      </c>
      <c r="K9" s="4">
        <v>34</v>
      </c>
      <c r="L9" s="11">
        <v>0.54411764705882348</v>
      </c>
      <c r="M9" s="5">
        <v>3</v>
      </c>
      <c r="O9" s="31" t="s">
        <v>224</v>
      </c>
      <c r="P9" s="17" t="s">
        <v>85</v>
      </c>
      <c r="Q9" s="4">
        <v>31.5</v>
      </c>
      <c r="R9" s="4">
        <v>54</v>
      </c>
      <c r="S9" s="11">
        <v>0.58333333333333337</v>
      </c>
      <c r="T9" s="5">
        <v>4</v>
      </c>
      <c r="V9" s="31" t="s">
        <v>224</v>
      </c>
      <c r="W9" s="17" t="s">
        <v>66</v>
      </c>
      <c r="X9" s="4">
        <v>39.5</v>
      </c>
      <c r="Y9" s="4">
        <v>74</v>
      </c>
      <c r="Z9" s="11">
        <v>0.53378378378378377</v>
      </c>
      <c r="AA9" s="5">
        <v>4</v>
      </c>
      <c r="AC9" s="31" t="s">
        <v>224</v>
      </c>
      <c r="AD9" s="17" t="s">
        <v>141</v>
      </c>
      <c r="AE9" s="4">
        <v>47.5</v>
      </c>
      <c r="AF9" s="4">
        <v>94</v>
      </c>
      <c r="AG9" s="11">
        <v>0.50531914893617025</v>
      </c>
      <c r="AH9" s="5">
        <v>6</v>
      </c>
      <c r="AJ9" s="31" t="s">
        <v>224</v>
      </c>
      <c r="AK9" s="17" t="s">
        <v>141</v>
      </c>
      <c r="AL9" s="4">
        <v>59</v>
      </c>
      <c r="AM9" s="4">
        <v>115</v>
      </c>
      <c r="AN9" s="11">
        <v>0.5130434782608696</v>
      </c>
      <c r="AO9" s="5">
        <v>7</v>
      </c>
      <c r="AQ9" s="31" t="s">
        <v>350</v>
      </c>
      <c r="AR9" s="17" t="s">
        <v>65</v>
      </c>
      <c r="AS9" s="4">
        <v>66.5</v>
      </c>
      <c r="AT9" s="4">
        <v>130</v>
      </c>
      <c r="AU9" s="11">
        <v>0.5115384615384615</v>
      </c>
      <c r="AV9" s="5">
        <v>8</v>
      </c>
      <c r="AX9" s="31">
        <v>7</v>
      </c>
      <c r="AY9" s="17" t="s">
        <v>68</v>
      </c>
      <c r="AZ9" s="4">
        <v>75.5</v>
      </c>
      <c r="BA9" s="4">
        <v>146</v>
      </c>
      <c r="BB9" s="11">
        <v>0.51712328767123283</v>
      </c>
      <c r="BC9" s="5">
        <v>11</v>
      </c>
      <c r="BE9" s="31">
        <v>7</v>
      </c>
      <c r="BF9" s="17" t="s">
        <v>68</v>
      </c>
      <c r="BG9" s="4">
        <v>87</v>
      </c>
      <c r="BH9" s="4">
        <v>168</v>
      </c>
      <c r="BI9" s="11">
        <v>0.5178571428571429</v>
      </c>
      <c r="BJ9" s="5">
        <v>11</v>
      </c>
      <c r="BL9" s="31">
        <v>7</v>
      </c>
      <c r="BM9" s="17" t="s">
        <v>68</v>
      </c>
      <c r="BN9" s="4">
        <v>98.5</v>
      </c>
      <c r="BO9" s="4">
        <v>190</v>
      </c>
      <c r="BP9" s="11">
        <v>0.51842105263157889</v>
      </c>
      <c r="BQ9" s="5">
        <v>12</v>
      </c>
      <c r="BS9" s="31">
        <v>7</v>
      </c>
      <c r="BT9" s="17" t="s">
        <v>74</v>
      </c>
      <c r="BU9" s="4">
        <v>111</v>
      </c>
      <c r="BV9" s="4">
        <v>211</v>
      </c>
      <c r="BW9" s="11">
        <v>0.52606635071090047</v>
      </c>
      <c r="BX9" s="5">
        <v>11</v>
      </c>
      <c r="BZ9" s="31">
        <v>7</v>
      </c>
      <c r="CA9" s="17" t="s">
        <v>82</v>
      </c>
      <c r="CB9" s="4">
        <v>120.5</v>
      </c>
      <c r="CC9" s="4">
        <v>233</v>
      </c>
      <c r="CD9" s="11">
        <v>0.51716738197424894</v>
      </c>
      <c r="CE9" s="5">
        <v>11.5</v>
      </c>
      <c r="CG9" s="31">
        <v>7</v>
      </c>
      <c r="CH9" s="17" t="s">
        <v>68</v>
      </c>
      <c r="CI9" s="4">
        <v>131.5</v>
      </c>
      <c r="CJ9" s="4">
        <v>255</v>
      </c>
      <c r="CK9" s="11">
        <v>0.51568627450980398</v>
      </c>
      <c r="CL9" s="5">
        <v>16</v>
      </c>
      <c r="CN9" s="31">
        <v>7</v>
      </c>
      <c r="CO9" s="17" t="s">
        <v>74</v>
      </c>
      <c r="CP9" s="4">
        <v>134.5</v>
      </c>
      <c r="CQ9" s="4">
        <v>262</v>
      </c>
      <c r="CR9" s="11">
        <v>0.51335877862595425</v>
      </c>
      <c r="CS9" s="5">
        <v>12</v>
      </c>
      <c r="CU9" s="31">
        <v>7</v>
      </c>
      <c r="CV9" s="17" t="s">
        <v>73</v>
      </c>
      <c r="CW9" s="4">
        <v>145.5</v>
      </c>
      <c r="CX9" s="4">
        <v>290</v>
      </c>
      <c r="CY9" s="11">
        <v>0.50172413793103443</v>
      </c>
      <c r="CZ9" s="5">
        <v>16.5</v>
      </c>
      <c r="DA9" s="3"/>
      <c r="DB9" s="31"/>
      <c r="DC9" s="17"/>
      <c r="DD9" s="4"/>
      <c r="DE9" s="4"/>
      <c r="DF9" s="11"/>
      <c r="DG9" s="5"/>
      <c r="DH9" s="3"/>
      <c r="DI9" s="31"/>
      <c r="DJ9" s="17"/>
      <c r="DK9" s="4"/>
      <c r="DL9" s="4"/>
      <c r="DM9" s="11"/>
      <c r="DN9" s="5"/>
      <c r="DP9" s="31"/>
      <c r="DQ9" s="17"/>
      <c r="DR9" s="4"/>
      <c r="DS9" s="4"/>
      <c r="DT9" s="11"/>
      <c r="DU9" s="5"/>
      <c r="DW9" s="31"/>
      <c r="DX9" s="17"/>
      <c r="DY9" s="4"/>
      <c r="DZ9" s="4"/>
      <c r="EA9" s="11"/>
      <c r="EB9" s="5"/>
      <c r="ED9" s="31"/>
      <c r="EE9" s="17"/>
      <c r="EF9" s="4"/>
      <c r="EG9" s="4"/>
      <c r="EH9" s="11"/>
      <c r="EI9" s="5"/>
    </row>
    <row r="10" spans="1:139" x14ac:dyDescent="0.25">
      <c r="A10" s="31" t="s">
        <v>134</v>
      </c>
      <c r="B10" s="17" t="s">
        <v>90</v>
      </c>
      <c r="C10" s="4">
        <v>11.5</v>
      </c>
      <c r="D10" s="4">
        <v>17</v>
      </c>
      <c r="E10" s="11">
        <v>0.67647058823529416</v>
      </c>
      <c r="F10" s="5">
        <v>2</v>
      </c>
      <c r="H10" s="31" t="s">
        <v>181</v>
      </c>
      <c r="I10" s="17" t="s">
        <v>141</v>
      </c>
      <c r="J10" s="4">
        <v>18.5</v>
      </c>
      <c r="K10" s="4">
        <v>34</v>
      </c>
      <c r="L10" s="11">
        <v>0.54411764705882348</v>
      </c>
      <c r="M10" s="5">
        <v>2</v>
      </c>
      <c r="O10" s="31" t="s">
        <v>224</v>
      </c>
      <c r="P10" s="17" t="s">
        <v>88</v>
      </c>
      <c r="Q10" s="4">
        <v>31.5</v>
      </c>
      <c r="R10" s="4">
        <v>54</v>
      </c>
      <c r="S10" s="11">
        <v>0.58333333333333337</v>
      </c>
      <c r="T10" s="5">
        <v>4</v>
      </c>
      <c r="V10" s="31" t="s">
        <v>224</v>
      </c>
      <c r="W10" s="17" t="s">
        <v>88</v>
      </c>
      <c r="X10" s="4">
        <v>39.5</v>
      </c>
      <c r="Y10" s="4">
        <v>74</v>
      </c>
      <c r="Z10" s="11">
        <v>0.53378378378378377</v>
      </c>
      <c r="AA10" s="5">
        <v>4</v>
      </c>
      <c r="AC10" s="31" t="s">
        <v>181</v>
      </c>
      <c r="AD10" s="17" t="s">
        <v>131</v>
      </c>
      <c r="AE10" s="4">
        <v>47.5</v>
      </c>
      <c r="AF10" s="4">
        <v>94</v>
      </c>
      <c r="AG10" s="11">
        <v>0.50531914893617025</v>
      </c>
      <c r="AH10" s="5">
        <v>4</v>
      </c>
      <c r="AJ10" s="31" t="s">
        <v>224</v>
      </c>
      <c r="AK10" s="17" t="s">
        <v>82</v>
      </c>
      <c r="AL10" s="4">
        <v>59</v>
      </c>
      <c r="AM10" s="4">
        <v>115</v>
      </c>
      <c r="AN10" s="11">
        <v>0.5130434782608696</v>
      </c>
      <c r="AO10" s="5">
        <v>7</v>
      </c>
      <c r="AQ10" s="31" t="s">
        <v>350</v>
      </c>
      <c r="AR10" s="17" t="s">
        <v>86</v>
      </c>
      <c r="AS10" s="4">
        <v>66.5</v>
      </c>
      <c r="AT10" s="4">
        <v>130</v>
      </c>
      <c r="AU10" s="11">
        <v>0.5115384615384615</v>
      </c>
      <c r="AV10" s="5">
        <v>8</v>
      </c>
      <c r="AX10" s="31">
        <v>8</v>
      </c>
      <c r="AY10" s="17" t="s">
        <v>86</v>
      </c>
      <c r="AZ10" s="4">
        <v>75.5</v>
      </c>
      <c r="BA10" s="4">
        <v>146</v>
      </c>
      <c r="BB10" s="11">
        <v>0.51712328767123283</v>
      </c>
      <c r="BC10" s="5">
        <v>10</v>
      </c>
      <c r="BE10" s="31">
        <v>8</v>
      </c>
      <c r="BF10" s="17" t="s">
        <v>72</v>
      </c>
      <c r="BG10" s="4">
        <v>87</v>
      </c>
      <c r="BH10" s="4">
        <v>168</v>
      </c>
      <c r="BI10" s="11">
        <v>0.5178571428571429</v>
      </c>
      <c r="BJ10" s="5">
        <v>9</v>
      </c>
      <c r="BL10" s="31">
        <v>8</v>
      </c>
      <c r="BM10" s="17" t="s">
        <v>67</v>
      </c>
      <c r="BN10" s="4">
        <v>97.5</v>
      </c>
      <c r="BO10" s="4">
        <v>190</v>
      </c>
      <c r="BP10" s="11">
        <v>0.51315789473684215</v>
      </c>
      <c r="BQ10" s="5">
        <v>12.5</v>
      </c>
      <c r="BS10" s="31">
        <v>8</v>
      </c>
      <c r="BT10" s="17" t="s">
        <v>69</v>
      </c>
      <c r="BU10" s="4">
        <v>111</v>
      </c>
      <c r="BV10" s="4">
        <v>211</v>
      </c>
      <c r="BW10" s="11">
        <v>0.52606635071090047</v>
      </c>
      <c r="BX10" s="5">
        <v>9.5</v>
      </c>
      <c r="BZ10" s="31">
        <v>8</v>
      </c>
      <c r="CA10" s="17" t="s">
        <v>74</v>
      </c>
      <c r="CB10" s="4">
        <v>120.5</v>
      </c>
      <c r="CC10" s="4">
        <v>233</v>
      </c>
      <c r="CD10" s="11">
        <v>0.51716738197424894</v>
      </c>
      <c r="CE10" s="5">
        <v>11</v>
      </c>
      <c r="CG10" s="31">
        <v>8</v>
      </c>
      <c r="CH10" s="17" t="s">
        <v>73</v>
      </c>
      <c r="CI10" s="4">
        <v>131.5</v>
      </c>
      <c r="CJ10" s="4">
        <v>255</v>
      </c>
      <c r="CK10" s="11">
        <v>0.51568627450980398</v>
      </c>
      <c r="CL10" s="5">
        <v>13.5</v>
      </c>
      <c r="CN10" s="31">
        <v>8</v>
      </c>
      <c r="CO10" s="17" t="s">
        <v>73</v>
      </c>
      <c r="CP10" s="4">
        <v>133.5</v>
      </c>
      <c r="CQ10" s="4">
        <v>262</v>
      </c>
      <c r="CR10" s="11">
        <v>0.50954198473282442</v>
      </c>
      <c r="CS10" s="5">
        <v>14.5</v>
      </c>
      <c r="CU10" s="31">
        <v>8</v>
      </c>
      <c r="CV10" s="17" t="s">
        <v>69</v>
      </c>
      <c r="CW10" s="4">
        <v>144.5</v>
      </c>
      <c r="CX10" s="4">
        <v>290</v>
      </c>
      <c r="CY10" s="11">
        <v>0.49827586206896551</v>
      </c>
      <c r="CZ10" s="5">
        <v>12.5</v>
      </c>
      <c r="DA10" s="3"/>
      <c r="DB10" s="31"/>
      <c r="DC10" s="17"/>
      <c r="DD10" s="4"/>
      <c r="DE10" s="4"/>
      <c r="DF10" s="11"/>
      <c r="DG10" s="5"/>
      <c r="DH10" s="3"/>
      <c r="DI10" s="31"/>
      <c r="DJ10" s="17"/>
      <c r="DK10" s="4"/>
      <c r="DL10" s="4"/>
      <c r="DM10" s="11"/>
      <c r="DN10" s="5"/>
      <c r="DP10" s="31"/>
      <c r="DQ10" s="17"/>
      <c r="DR10" s="4"/>
      <c r="DS10" s="4"/>
      <c r="DT10" s="11"/>
      <c r="DU10" s="5"/>
      <c r="DW10" s="31"/>
      <c r="DX10" s="17"/>
      <c r="DY10" s="4"/>
      <c r="DZ10" s="4"/>
      <c r="EA10" s="11"/>
      <c r="EB10" s="5"/>
      <c r="ED10" s="31"/>
      <c r="EE10" s="17"/>
      <c r="EF10" s="4"/>
      <c r="EG10" s="4"/>
      <c r="EH10" s="11"/>
      <c r="EI10" s="5"/>
    </row>
    <row r="11" spans="1:139" x14ac:dyDescent="0.25">
      <c r="A11" s="31" t="s">
        <v>135</v>
      </c>
      <c r="B11" s="17" t="s">
        <v>77</v>
      </c>
      <c r="C11" s="4">
        <v>11.5</v>
      </c>
      <c r="D11" s="4">
        <v>17</v>
      </c>
      <c r="E11" s="11">
        <v>0.67647058823529416</v>
      </c>
      <c r="F11" s="5">
        <v>1</v>
      </c>
      <c r="H11" s="31" t="s">
        <v>181</v>
      </c>
      <c r="I11" s="17" t="s">
        <v>74</v>
      </c>
      <c r="J11" s="4">
        <v>18.5</v>
      </c>
      <c r="K11" s="4">
        <v>34</v>
      </c>
      <c r="L11" s="11">
        <v>0.54411764705882348</v>
      </c>
      <c r="M11" s="5">
        <v>2</v>
      </c>
      <c r="O11" s="31" t="s">
        <v>224</v>
      </c>
      <c r="P11" s="17" t="s">
        <v>65</v>
      </c>
      <c r="Q11" s="4">
        <v>31.5</v>
      </c>
      <c r="R11" s="4">
        <v>54</v>
      </c>
      <c r="S11" s="11">
        <v>0.58333333333333337</v>
      </c>
      <c r="T11" s="5">
        <v>4</v>
      </c>
      <c r="V11" s="31">
        <v>9</v>
      </c>
      <c r="W11" s="17" t="s">
        <v>79</v>
      </c>
      <c r="X11" s="4">
        <v>39.5</v>
      </c>
      <c r="Y11" s="4">
        <v>74</v>
      </c>
      <c r="Z11" s="11">
        <v>0.53378378378378377</v>
      </c>
      <c r="AA11" s="5">
        <v>3</v>
      </c>
      <c r="AC11" s="31" t="s">
        <v>181</v>
      </c>
      <c r="AD11" s="17" t="s">
        <v>77</v>
      </c>
      <c r="AE11" s="4">
        <v>47.5</v>
      </c>
      <c r="AF11" s="4">
        <v>94</v>
      </c>
      <c r="AG11" s="11">
        <v>0.50531914893617025</v>
      </c>
      <c r="AH11" s="5">
        <v>4</v>
      </c>
      <c r="AJ11" s="31">
        <v>9</v>
      </c>
      <c r="AK11" s="17" t="s">
        <v>72</v>
      </c>
      <c r="AL11" s="4">
        <v>59</v>
      </c>
      <c r="AM11" s="4">
        <v>115</v>
      </c>
      <c r="AN11" s="11">
        <v>0.5130434782608696</v>
      </c>
      <c r="AO11" s="5">
        <v>6</v>
      </c>
      <c r="AQ11" s="31">
        <v>9</v>
      </c>
      <c r="AR11" s="17" t="s">
        <v>77</v>
      </c>
      <c r="AS11" s="4">
        <v>66.5</v>
      </c>
      <c r="AT11" s="4">
        <v>130</v>
      </c>
      <c r="AU11" s="11">
        <v>0.5115384615384615</v>
      </c>
      <c r="AV11" s="5">
        <v>7</v>
      </c>
      <c r="AX11" s="31">
        <v>9</v>
      </c>
      <c r="AY11" s="17" t="s">
        <v>72</v>
      </c>
      <c r="AZ11" s="4">
        <v>75.5</v>
      </c>
      <c r="BA11" s="4">
        <v>146</v>
      </c>
      <c r="BB11" s="11">
        <v>0.51712328767123283</v>
      </c>
      <c r="BC11" s="5">
        <v>8</v>
      </c>
      <c r="BE11" s="31">
        <v>9</v>
      </c>
      <c r="BF11" s="17" t="s">
        <v>67</v>
      </c>
      <c r="BG11" s="4">
        <v>86</v>
      </c>
      <c r="BH11" s="4">
        <v>168</v>
      </c>
      <c r="BI11" s="11">
        <v>0.51190476190476186</v>
      </c>
      <c r="BJ11" s="5">
        <v>11.5</v>
      </c>
      <c r="BL11" s="31">
        <v>9</v>
      </c>
      <c r="BM11" s="17" t="s">
        <v>73</v>
      </c>
      <c r="BN11" s="4">
        <v>97.5</v>
      </c>
      <c r="BO11" s="4">
        <v>190</v>
      </c>
      <c r="BP11" s="11">
        <v>0.51315789473684215</v>
      </c>
      <c r="BQ11" s="5">
        <v>10</v>
      </c>
      <c r="BS11" s="31">
        <v>9</v>
      </c>
      <c r="BT11" s="17" t="s">
        <v>79</v>
      </c>
      <c r="BU11" s="4">
        <v>111</v>
      </c>
      <c r="BV11" s="4">
        <v>211</v>
      </c>
      <c r="BW11" s="11">
        <v>0.52606635071090047</v>
      </c>
      <c r="BX11" s="5">
        <v>9</v>
      </c>
      <c r="BZ11" s="31">
        <v>9</v>
      </c>
      <c r="CA11" s="17" t="s">
        <v>69</v>
      </c>
      <c r="CB11" s="4">
        <v>120.5</v>
      </c>
      <c r="CC11" s="4">
        <v>233</v>
      </c>
      <c r="CD11" s="11">
        <v>0.51716738197424894</v>
      </c>
      <c r="CE11" s="5">
        <v>9.5</v>
      </c>
      <c r="CG11" s="31">
        <v>9</v>
      </c>
      <c r="CH11" s="17" t="s">
        <v>77</v>
      </c>
      <c r="CI11" s="4">
        <v>129.5</v>
      </c>
      <c r="CJ11" s="4">
        <v>255</v>
      </c>
      <c r="CK11" s="11">
        <v>0.50784313725490193</v>
      </c>
      <c r="CL11" s="5">
        <v>11</v>
      </c>
      <c r="CN11" s="31">
        <v>9</v>
      </c>
      <c r="CO11" s="17" t="s">
        <v>77</v>
      </c>
      <c r="CP11" s="4">
        <v>133.5</v>
      </c>
      <c r="CQ11" s="4">
        <v>262</v>
      </c>
      <c r="CR11" s="11">
        <v>0.50954198473282442</v>
      </c>
      <c r="CS11" s="5">
        <v>13</v>
      </c>
      <c r="CU11" s="31">
        <v>9</v>
      </c>
      <c r="CV11" s="17" t="s">
        <v>131</v>
      </c>
      <c r="CW11" s="4">
        <v>143.5</v>
      </c>
      <c r="CX11" s="4">
        <v>290</v>
      </c>
      <c r="CY11" s="11">
        <v>0.49482758620689654</v>
      </c>
      <c r="CZ11" s="5">
        <v>16.5</v>
      </c>
      <c r="DA11" s="3"/>
      <c r="DB11" s="31"/>
      <c r="DC11" s="17"/>
      <c r="DD11" s="4"/>
      <c r="DE11" s="4"/>
      <c r="DF11" s="11"/>
      <c r="DG11" s="5"/>
      <c r="DH11" s="3"/>
      <c r="DI11" s="31"/>
      <c r="DJ11" s="17"/>
      <c r="DK11" s="4"/>
      <c r="DL11" s="4"/>
      <c r="DM11" s="11"/>
      <c r="DN11" s="5"/>
      <c r="DP11" s="31"/>
      <c r="DQ11" s="17"/>
      <c r="DR11" s="4"/>
      <c r="DS11" s="4"/>
      <c r="DT11" s="11"/>
      <c r="DU11" s="5"/>
      <c r="DW11" s="31"/>
      <c r="DX11" s="17"/>
      <c r="DY11" s="4"/>
      <c r="DZ11" s="4"/>
      <c r="EA11" s="11"/>
      <c r="EB11" s="5"/>
      <c r="ED11" s="31"/>
      <c r="EE11" s="17"/>
      <c r="EF11" s="4"/>
      <c r="EG11" s="4"/>
      <c r="EH11" s="11"/>
      <c r="EI11" s="5"/>
    </row>
    <row r="12" spans="1:139" x14ac:dyDescent="0.25">
      <c r="A12" s="31" t="s">
        <v>135</v>
      </c>
      <c r="B12" s="17" t="s">
        <v>84</v>
      </c>
      <c r="C12" s="4">
        <v>11.5</v>
      </c>
      <c r="D12" s="4">
        <v>17</v>
      </c>
      <c r="E12" s="11">
        <v>0.67647058823529416</v>
      </c>
      <c r="F12" s="5">
        <v>1</v>
      </c>
      <c r="H12" s="31" t="s">
        <v>181</v>
      </c>
      <c r="I12" s="17" t="s">
        <v>78</v>
      </c>
      <c r="J12" s="4">
        <v>18.5</v>
      </c>
      <c r="K12" s="4">
        <v>34</v>
      </c>
      <c r="L12" s="11">
        <v>0.54411764705882348</v>
      </c>
      <c r="M12" s="5">
        <v>2</v>
      </c>
      <c r="O12" s="31" t="s">
        <v>224</v>
      </c>
      <c r="P12" s="17" t="s">
        <v>84</v>
      </c>
      <c r="Q12" s="4">
        <v>31.5</v>
      </c>
      <c r="R12" s="4">
        <v>54</v>
      </c>
      <c r="S12" s="11">
        <v>0.58333333333333337</v>
      </c>
      <c r="T12" s="5">
        <v>4</v>
      </c>
      <c r="V12" s="31" t="s">
        <v>263</v>
      </c>
      <c r="W12" s="17" t="s">
        <v>84</v>
      </c>
      <c r="X12" s="4">
        <v>38.5</v>
      </c>
      <c r="Y12" s="4">
        <v>74</v>
      </c>
      <c r="Z12" s="11">
        <v>0.52027027027027029</v>
      </c>
      <c r="AA12" s="5">
        <v>5</v>
      </c>
      <c r="AC12" s="31" t="s">
        <v>181</v>
      </c>
      <c r="AD12" s="17" t="s">
        <v>73</v>
      </c>
      <c r="AE12" s="4">
        <v>47.5</v>
      </c>
      <c r="AF12" s="4">
        <v>94</v>
      </c>
      <c r="AG12" s="11">
        <v>0.50531914893617025</v>
      </c>
      <c r="AH12" s="5">
        <v>4</v>
      </c>
      <c r="AJ12" s="31">
        <v>10</v>
      </c>
      <c r="AK12" s="17" t="s">
        <v>79</v>
      </c>
      <c r="AL12" s="4">
        <v>59</v>
      </c>
      <c r="AM12" s="4">
        <v>115</v>
      </c>
      <c r="AN12" s="11">
        <v>0.5130434782608696</v>
      </c>
      <c r="AO12" s="5">
        <v>4</v>
      </c>
      <c r="AQ12" s="31">
        <v>10</v>
      </c>
      <c r="AR12" s="17" t="s">
        <v>68</v>
      </c>
      <c r="AS12" s="4">
        <v>65.5</v>
      </c>
      <c r="AT12" s="4">
        <v>130</v>
      </c>
      <c r="AU12" s="11">
        <v>0.50384615384615383</v>
      </c>
      <c r="AV12" s="5">
        <v>9</v>
      </c>
      <c r="AX12" s="31">
        <v>10</v>
      </c>
      <c r="AY12" s="17" t="s">
        <v>74</v>
      </c>
      <c r="AZ12" s="4">
        <v>75.5</v>
      </c>
      <c r="BA12" s="4">
        <v>146</v>
      </c>
      <c r="BB12" s="11">
        <v>0.51712328767123283</v>
      </c>
      <c r="BC12" s="5">
        <v>6</v>
      </c>
      <c r="BE12" s="31">
        <v>10</v>
      </c>
      <c r="BF12" s="17" t="s">
        <v>65</v>
      </c>
      <c r="BG12" s="4">
        <v>86</v>
      </c>
      <c r="BH12" s="4">
        <v>168</v>
      </c>
      <c r="BI12" s="11">
        <v>0.51190476190476186</v>
      </c>
      <c r="BJ12" s="5">
        <v>11</v>
      </c>
      <c r="BL12" s="31">
        <v>10</v>
      </c>
      <c r="BM12" s="17" t="s">
        <v>72</v>
      </c>
      <c r="BN12" s="4">
        <v>97.5</v>
      </c>
      <c r="BO12" s="4">
        <v>190</v>
      </c>
      <c r="BP12" s="11">
        <v>0.51315789473684215</v>
      </c>
      <c r="BQ12" s="5">
        <v>9</v>
      </c>
      <c r="BS12" s="31">
        <v>10</v>
      </c>
      <c r="BT12" s="17" t="s">
        <v>82</v>
      </c>
      <c r="BU12" s="4">
        <v>110</v>
      </c>
      <c r="BV12" s="4">
        <v>211</v>
      </c>
      <c r="BW12" s="11">
        <v>0.52132701421800953</v>
      </c>
      <c r="BX12" s="5">
        <v>10.5</v>
      </c>
      <c r="BZ12" s="31">
        <v>10</v>
      </c>
      <c r="CA12" s="17" t="s">
        <v>79</v>
      </c>
      <c r="CB12" s="4">
        <v>120.5</v>
      </c>
      <c r="CC12" s="4">
        <v>233</v>
      </c>
      <c r="CD12" s="11">
        <v>0.51716738197424894</v>
      </c>
      <c r="CE12" s="5">
        <v>9</v>
      </c>
      <c r="CG12" s="31">
        <v>10</v>
      </c>
      <c r="CH12" s="17" t="s">
        <v>69</v>
      </c>
      <c r="CI12" s="4">
        <v>128.5</v>
      </c>
      <c r="CJ12" s="4">
        <v>255</v>
      </c>
      <c r="CK12" s="11">
        <v>0.50392156862745097</v>
      </c>
      <c r="CL12" s="5">
        <v>10.5</v>
      </c>
      <c r="CN12" s="31">
        <v>10</v>
      </c>
      <c r="CO12" s="17" t="s">
        <v>65</v>
      </c>
      <c r="CP12" s="4">
        <v>131.5</v>
      </c>
      <c r="CQ12" s="4">
        <v>262</v>
      </c>
      <c r="CR12" s="11">
        <v>0.50190839694656486</v>
      </c>
      <c r="CS12" s="5">
        <v>17</v>
      </c>
      <c r="CU12" s="31">
        <v>10</v>
      </c>
      <c r="CV12" s="17" t="s">
        <v>79</v>
      </c>
      <c r="CW12" s="4">
        <v>142.5</v>
      </c>
      <c r="CX12" s="4">
        <v>290</v>
      </c>
      <c r="CY12" s="11">
        <v>0.49137931034482757</v>
      </c>
      <c r="CZ12" s="5">
        <v>12</v>
      </c>
      <c r="DA12" s="3"/>
      <c r="DB12" s="31"/>
      <c r="DC12" s="17"/>
      <c r="DD12" s="4"/>
      <c r="DE12" s="4"/>
      <c r="DF12" s="11"/>
      <c r="DG12" s="5"/>
      <c r="DH12" s="3"/>
      <c r="DI12" s="31"/>
      <c r="DJ12" s="17"/>
      <c r="DK12" s="4"/>
      <c r="DL12" s="4"/>
      <c r="DM12" s="11"/>
      <c r="DN12" s="5"/>
      <c r="DP12" s="31"/>
      <c r="DQ12" s="17"/>
      <c r="DR12" s="4"/>
      <c r="DS12" s="4"/>
      <c r="DT12" s="11"/>
      <c r="DU12" s="5"/>
      <c r="DW12" s="31"/>
      <c r="DX12" s="17"/>
      <c r="DY12" s="4"/>
      <c r="DZ12" s="4"/>
      <c r="EA12" s="11"/>
      <c r="EB12" s="5"/>
      <c r="ED12" s="31"/>
      <c r="EE12" s="17"/>
      <c r="EF12" s="4"/>
      <c r="EG12" s="4"/>
      <c r="EH12" s="11"/>
      <c r="EI12" s="5"/>
    </row>
    <row r="13" spans="1:139" x14ac:dyDescent="0.25">
      <c r="A13" s="31" t="s">
        <v>135</v>
      </c>
      <c r="B13" s="17" t="s">
        <v>88</v>
      </c>
      <c r="C13" s="4">
        <v>11.5</v>
      </c>
      <c r="D13" s="4">
        <v>17</v>
      </c>
      <c r="E13" s="11">
        <v>0.67647058823529416</v>
      </c>
      <c r="F13" s="5">
        <v>1</v>
      </c>
      <c r="H13" s="31" t="s">
        <v>181</v>
      </c>
      <c r="I13" s="17" t="s">
        <v>70</v>
      </c>
      <c r="J13" s="4">
        <v>18.5</v>
      </c>
      <c r="K13" s="4">
        <v>34</v>
      </c>
      <c r="L13" s="11">
        <v>0.54411764705882348</v>
      </c>
      <c r="M13" s="5">
        <v>2</v>
      </c>
      <c r="O13" s="31" t="s">
        <v>224</v>
      </c>
      <c r="P13" s="17" t="s">
        <v>76</v>
      </c>
      <c r="Q13" s="4">
        <v>31.5</v>
      </c>
      <c r="R13" s="4">
        <v>54</v>
      </c>
      <c r="S13" s="11">
        <v>0.58333333333333337</v>
      </c>
      <c r="T13" s="5">
        <v>4</v>
      </c>
      <c r="V13" s="31" t="s">
        <v>263</v>
      </c>
      <c r="W13" s="17" t="s">
        <v>78</v>
      </c>
      <c r="X13" s="4">
        <v>38.5</v>
      </c>
      <c r="Y13" s="4">
        <v>74</v>
      </c>
      <c r="Z13" s="11">
        <v>0.52027027027027029</v>
      </c>
      <c r="AA13" s="5">
        <v>5</v>
      </c>
      <c r="AC13" s="31">
        <v>11</v>
      </c>
      <c r="AD13" s="17" t="s">
        <v>74</v>
      </c>
      <c r="AE13" s="4">
        <v>47.5</v>
      </c>
      <c r="AF13" s="4">
        <v>94</v>
      </c>
      <c r="AG13" s="11">
        <v>0.50531914893617025</v>
      </c>
      <c r="AH13" s="5">
        <v>3</v>
      </c>
      <c r="AJ13" s="31" t="s">
        <v>327</v>
      </c>
      <c r="AK13" s="17" t="s">
        <v>65</v>
      </c>
      <c r="AL13" s="4">
        <v>58</v>
      </c>
      <c r="AM13" s="4">
        <v>115</v>
      </c>
      <c r="AN13" s="11">
        <v>0.5043478260869565</v>
      </c>
      <c r="AO13" s="5">
        <v>6</v>
      </c>
      <c r="AQ13" s="31">
        <v>11</v>
      </c>
      <c r="AR13" s="17" t="s">
        <v>64</v>
      </c>
      <c r="AS13" s="4">
        <v>65.5</v>
      </c>
      <c r="AT13" s="4">
        <v>130</v>
      </c>
      <c r="AU13" s="11">
        <v>0.50384615384615383</v>
      </c>
      <c r="AV13" s="5">
        <v>8</v>
      </c>
      <c r="AX13" s="31">
        <v>11</v>
      </c>
      <c r="AY13" s="17" t="s">
        <v>84</v>
      </c>
      <c r="AZ13" s="4">
        <v>74.5</v>
      </c>
      <c r="BA13" s="4">
        <v>146</v>
      </c>
      <c r="BB13" s="11">
        <v>0.51027397260273977</v>
      </c>
      <c r="BC13" s="5">
        <v>10</v>
      </c>
      <c r="BE13" s="31">
        <v>11</v>
      </c>
      <c r="BF13" s="17" t="s">
        <v>74</v>
      </c>
      <c r="BG13" s="4">
        <v>86</v>
      </c>
      <c r="BH13" s="4">
        <v>168</v>
      </c>
      <c r="BI13" s="11">
        <v>0.51190476190476186</v>
      </c>
      <c r="BJ13" s="5">
        <v>8</v>
      </c>
      <c r="BL13" s="31">
        <v>11</v>
      </c>
      <c r="BM13" s="17" t="s">
        <v>74</v>
      </c>
      <c r="BN13" s="4">
        <v>97.5</v>
      </c>
      <c r="BO13" s="4">
        <v>190</v>
      </c>
      <c r="BP13" s="11">
        <v>0.51315789473684215</v>
      </c>
      <c r="BQ13" s="5">
        <v>9</v>
      </c>
      <c r="BS13" s="31">
        <v>11</v>
      </c>
      <c r="BT13" s="17" t="s">
        <v>67</v>
      </c>
      <c r="BU13" s="4">
        <v>109</v>
      </c>
      <c r="BV13" s="4">
        <v>211</v>
      </c>
      <c r="BW13" s="11">
        <v>0.51658767772511849</v>
      </c>
      <c r="BX13" s="5">
        <v>13.5</v>
      </c>
      <c r="BZ13" s="31">
        <v>11</v>
      </c>
      <c r="CA13" s="17" t="s">
        <v>77</v>
      </c>
      <c r="CB13" s="4">
        <v>119.5</v>
      </c>
      <c r="CC13" s="4">
        <v>233</v>
      </c>
      <c r="CD13" s="11">
        <v>0.51287553648068673</v>
      </c>
      <c r="CE13" s="5">
        <v>11</v>
      </c>
      <c r="CG13" s="31">
        <v>11</v>
      </c>
      <c r="CH13" s="17" t="s">
        <v>79</v>
      </c>
      <c r="CI13" s="4">
        <v>128.5</v>
      </c>
      <c r="CJ13" s="4">
        <v>255</v>
      </c>
      <c r="CK13" s="11">
        <v>0.50392156862745097</v>
      </c>
      <c r="CL13" s="5">
        <v>9</v>
      </c>
      <c r="CN13" s="31">
        <v>11</v>
      </c>
      <c r="CO13" s="17" t="s">
        <v>72</v>
      </c>
      <c r="CP13" s="4">
        <v>131.5</v>
      </c>
      <c r="CQ13" s="4">
        <v>262</v>
      </c>
      <c r="CR13" s="11">
        <v>0.50190839694656486</v>
      </c>
      <c r="CS13" s="5">
        <v>11.5</v>
      </c>
      <c r="CU13" s="31">
        <v>11</v>
      </c>
      <c r="CV13" s="17" t="s">
        <v>67</v>
      </c>
      <c r="CW13" s="4">
        <v>141.5</v>
      </c>
      <c r="CX13" s="4">
        <v>290</v>
      </c>
      <c r="CY13" s="11">
        <v>0.4879310344827586</v>
      </c>
      <c r="CZ13" s="5">
        <v>19.5</v>
      </c>
      <c r="DA13" s="3"/>
      <c r="DB13" s="31"/>
      <c r="DC13" s="17"/>
      <c r="DD13" s="4"/>
      <c r="DE13" s="4"/>
      <c r="DF13" s="11"/>
      <c r="DG13" s="5"/>
      <c r="DH13" s="3"/>
      <c r="DI13" s="31"/>
      <c r="DJ13" s="17"/>
      <c r="DK13" s="4"/>
      <c r="DL13" s="4"/>
      <c r="DM13" s="11"/>
      <c r="DN13" s="5"/>
      <c r="DP13" s="31"/>
      <c r="DQ13" s="17"/>
      <c r="DR13" s="4"/>
      <c r="DS13" s="4"/>
      <c r="DT13" s="11"/>
      <c r="DU13" s="5"/>
      <c r="DW13" s="31"/>
      <c r="DX13" s="17"/>
      <c r="DY13" s="4"/>
      <c r="DZ13" s="4"/>
      <c r="EA13" s="11"/>
      <c r="EB13" s="5"/>
      <c r="ED13" s="31"/>
      <c r="EE13" s="17"/>
      <c r="EF13" s="4"/>
      <c r="EG13" s="4"/>
      <c r="EH13" s="11"/>
      <c r="EI13" s="5"/>
    </row>
    <row r="14" spans="1:139" x14ac:dyDescent="0.25">
      <c r="A14" s="31" t="s">
        <v>136</v>
      </c>
      <c r="B14" s="17" t="s">
        <v>64</v>
      </c>
      <c r="C14" s="4">
        <v>10.5</v>
      </c>
      <c r="D14" s="4">
        <v>17</v>
      </c>
      <c r="E14" s="11">
        <v>0.61764705882352944</v>
      </c>
      <c r="F14" s="5">
        <v>2</v>
      </c>
      <c r="H14" s="31" t="s">
        <v>181</v>
      </c>
      <c r="I14" s="17" t="s">
        <v>86</v>
      </c>
      <c r="J14" s="4">
        <v>18.5</v>
      </c>
      <c r="K14" s="4">
        <v>34</v>
      </c>
      <c r="L14" s="11">
        <v>0.54411764705882348</v>
      </c>
      <c r="M14" s="5">
        <v>2</v>
      </c>
      <c r="O14" s="31" t="s">
        <v>136</v>
      </c>
      <c r="P14" s="17" t="s">
        <v>74</v>
      </c>
      <c r="Q14" s="4">
        <v>31.5</v>
      </c>
      <c r="R14" s="4">
        <v>54</v>
      </c>
      <c r="S14" s="11">
        <v>0.58333333333333337</v>
      </c>
      <c r="T14" s="5">
        <v>3</v>
      </c>
      <c r="V14" s="31" t="s">
        <v>136</v>
      </c>
      <c r="W14" s="17" t="s">
        <v>82</v>
      </c>
      <c r="X14" s="4">
        <v>38.5</v>
      </c>
      <c r="Y14" s="4">
        <v>74</v>
      </c>
      <c r="Z14" s="11">
        <v>0.52027027027027029</v>
      </c>
      <c r="AA14" s="5">
        <v>4</v>
      </c>
      <c r="AC14" s="31" t="s">
        <v>136</v>
      </c>
      <c r="AD14" s="17" t="s">
        <v>82</v>
      </c>
      <c r="AE14" s="4">
        <v>46.5</v>
      </c>
      <c r="AF14" s="4">
        <v>94</v>
      </c>
      <c r="AG14" s="11">
        <v>0.49468085106382981</v>
      </c>
      <c r="AH14" s="5">
        <v>5</v>
      </c>
      <c r="AJ14" s="31" t="s">
        <v>327</v>
      </c>
      <c r="AK14" s="17" t="s">
        <v>76</v>
      </c>
      <c r="AL14" s="4">
        <v>58</v>
      </c>
      <c r="AM14" s="4">
        <v>115</v>
      </c>
      <c r="AN14" s="11">
        <v>0.5043478260869565</v>
      </c>
      <c r="AO14" s="5">
        <v>6</v>
      </c>
      <c r="AQ14" s="31">
        <v>12</v>
      </c>
      <c r="AR14" s="17" t="s">
        <v>79</v>
      </c>
      <c r="AS14" s="4">
        <v>65.5</v>
      </c>
      <c r="AT14" s="4">
        <v>130</v>
      </c>
      <c r="AU14" s="11">
        <v>0.50384615384615383</v>
      </c>
      <c r="AV14" s="5">
        <v>5.5</v>
      </c>
      <c r="AX14" s="31">
        <v>12</v>
      </c>
      <c r="AY14" s="17" t="s">
        <v>89</v>
      </c>
      <c r="AZ14" s="4">
        <v>74.5</v>
      </c>
      <c r="BA14" s="4">
        <v>146</v>
      </c>
      <c r="BB14" s="11">
        <v>0.51027397260273977</v>
      </c>
      <c r="BC14" s="5">
        <v>9</v>
      </c>
      <c r="BE14" s="31">
        <v>12</v>
      </c>
      <c r="BF14" s="17" t="s">
        <v>79</v>
      </c>
      <c r="BG14" s="4">
        <v>86</v>
      </c>
      <c r="BH14" s="4">
        <v>168</v>
      </c>
      <c r="BI14" s="11">
        <v>0.51190476190476186</v>
      </c>
      <c r="BJ14" s="5">
        <v>6.5</v>
      </c>
      <c r="BL14" s="31" t="s">
        <v>136</v>
      </c>
      <c r="BM14" s="17" t="s">
        <v>79</v>
      </c>
      <c r="BN14" s="4">
        <v>97.5</v>
      </c>
      <c r="BO14" s="4">
        <v>190</v>
      </c>
      <c r="BP14" s="11">
        <v>0.51315789473684215</v>
      </c>
      <c r="BQ14" s="5">
        <v>7.5</v>
      </c>
      <c r="BS14" s="31">
        <v>12</v>
      </c>
      <c r="BT14" s="17" t="s">
        <v>91</v>
      </c>
      <c r="BU14" s="4">
        <v>109</v>
      </c>
      <c r="BV14" s="4">
        <v>211</v>
      </c>
      <c r="BW14" s="11">
        <v>0.51658767772511849</v>
      </c>
      <c r="BX14" s="5">
        <v>8</v>
      </c>
      <c r="BZ14" s="31">
        <v>12</v>
      </c>
      <c r="CA14" s="17" t="s">
        <v>73</v>
      </c>
      <c r="CB14" s="4">
        <v>118.5</v>
      </c>
      <c r="CC14" s="4">
        <v>233</v>
      </c>
      <c r="CD14" s="11">
        <v>0.50858369098712441</v>
      </c>
      <c r="CE14" s="5">
        <v>11.5</v>
      </c>
      <c r="CG14" s="31">
        <v>12</v>
      </c>
      <c r="CH14" s="17" t="s">
        <v>82</v>
      </c>
      <c r="CI14" s="4">
        <v>127.5</v>
      </c>
      <c r="CJ14" s="4">
        <v>255</v>
      </c>
      <c r="CK14" s="11">
        <v>0.5</v>
      </c>
      <c r="CL14" s="5">
        <v>12.5</v>
      </c>
      <c r="CN14" s="31">
        <v>12</v>
      </c>
      <c r="CO14" s="17" t="s">
        <v>79</v>
      </c>
      <c r="CP14" s="4">
        <v>131.5</v>
      </c>
      <c r="CQ14" s="4">
        <v>262</v>
      </c>
      <c r="CR14" s="11">
        <v>0.50190839694656486</v>
      </c>
      <c r="CS14" s="5">
        <v>11</v>
      </c>
      <c r="CU14" s="31">
        <v>12</v>
      </c>
      <c r="CV14" s="17" t="s">
        <v>84</v>
      </c>
      <c r="CW14" s="4">
        <v>141.5</v>
      </c>
      <c r="CX14" s="4">
        <v>290</v>
      </c>
      <c r="CY14" s="11">
        <v>0.4879310344827586</v>
      </c>
      <c r="CZ14" s="5">
        <v>17.5</v>
      </c>
      <c r="DA14" s="3"/>
      <c r="DB14" s="31"/>
      <c r="DC14" s="17"/>
      <c r="DD14" s="4"/>
      <c r="DE14" s="4"/>
      <c r="DF14" s="11"/>
      <c r="DG14" s="5"/>
      <c r="DH14" s="3"/>
      <c r="DI14" s="31"/>
      <c r="DJ14" s="17"/>
      <c r="DK14" s="4"/>
      <c r="DL14" s="4"/>
      <c r="DM14" s="11"/>
      <c r="DN14" s="5"/>
      <c r="DP14" s="31"/>
      <c r="DQ14" s="17"/>
      <c r="DR14" s="4"/>
      <c r="DS14" s="4"/>
      <c r="DT14" s="11"/>
      <c r="DU14" s="5"/>
      <c r="DW14" s="31"/>
      <c r="DX14" s="17"/>
      <c r="DY14" s="4"/>
      <c r="DZ14" s="4"/>
      <c r="EA14" s="11"/>
      <c r="EB14" s="5"/>
      <c r="ED14" s="31"/>
      <c r="EE14" s="17"/>
      <c r="EF14" s="4"/>
      <c r="EG14" s="4"/>
      <c r="EH14" s="11"/>
      <c r="EI14" s="5"/>
    </row>
    <row r="15" spans="1:139" x14ac:dyDescent="0.25">
      <c r="A15" s="31" t="s">
        <v>136</v>
      </c>
      <c r="B15" s="17" t="s">
        <v>68</v>
      </c>
      <c r="C15" s="4">
        <v>10.5</v>
      </c>
      <c r="D15" s="4">
        <v>17</v>
      </c>
      <c r="E15" s="11">
        <v>0.61764705882352944</v>
      </c>
      <c r="F15" s="5">
        <v>2</v>
      </c>
      <c r="H15" s="31" t="s">
        <v>182</v>
      </c>
      <c r="I15" s="17" t="s">
        <v>64</v>
      </c>
      <c r="J15" s="4">
        <v>17.5</v>
      </c>
      <c r="K15" s="4">
        <v>34</v>
      </c>
      <c r="L15" s="11">
        <v>0.51470588235294112</v>
      </c>
      <c r="M15" s="5">
        <v>3</v>
      </c>
      <c r="O15" s="31" t="s">
        <v>136</v>
      </c>
      <c r="P15" s="17" t="s">
        <v>89</v>
      </c>
      <c r="Q15" s="4">
        <v>31.5</v>
      </c>
      <c r="R15" s="4">
        <v>54</v>
      </c>
      <c r="S15" s="11">
        <v>0.58333333333333337</v>
      </c>
      <c r="T15" s="5">
        <v>3</v>
      </c>
      <c r="V15" s="31" t="s">
        <v>136</v>
      </c>
      <c r="W15" s="17" t="s">
        <v>86</v>
      </c>
      <c r="X15" s="4">
        <v>38.5</v>
      </c>
      <c r="Y15" s="4">
        <v>74</v>
      </c>
      <c r="Z15" s="11">
        <v>0.52027027027027029</v>
      </c>
      <c r="AA15" s="5">
        <v>4</v>
      </c>
      <c r="AC15" s="31" t="s">
        <v>136</v>
      </c>
      <c r="AD15" s="17" t="s">
        <v>86</v>
      </c>
      <c r="AE15" s="4">
        <v>46.5</v>
      </c>
      <c r="AF15" s="4">
        <v>94</v>
      </c>
      <c r="AG15" s="11">
        <v>0.49468085106382981</v>
      </c>
      <c r="AH15" s="5">
        <v>5</v>
      </c>
      <c r="AJ15" s="31">
        <v>13</v>
      </c>
      <c r="AK15" s="17" t="s">
        <v>88</v>
      </c>
      <c r="AL15" s="4">
        <v>57</v>
      </c>
      <c r="AM15" s="4">
        <v>115</v>
      </c>
      <c r="AN15" s="11">
        <v>0.4956521739130435</v>
      </c>
      <c r="AO15" s="5">
        <v>6</v>
      </c>
      <c r="AQ15" s="31">
        <v>13</v>
      </c>
      <c r="AR15" s="17" t="s">
        <v>72</v>
      </c>
      <c r="AS15" s="4">
        <v>64.5</v>
      </c>
      <c r="AT15" s="4">
        <v>130</v>
      </c>
      <c r="AU15" s="11">
        <v>0.49615384615384617</v>
      </c>
      <c r="AV15" s="5">
        <v>6</v>
      </c>
      <c r="AX15" s="31">
        <v>13</v>
      </c>
      <c r="AY15" s="17" t="s">
        <v>69</v>
      </c>
      <c r="AZ15" s="4">
        <v>74.5</v>
      </c>
      <c r="BA15" s="4">
        <v>146</v>
      </c>
      <c r="BB15" s="11">
        <v>0.51027397260273977</v>
      </c>
      <c r="BC15" s="5">
        <v>6</v>
      </c>
      <c r="BE15" s="31">
        <v>13</v>
      </c>
      <c r="BF15" s="17" t="s">
        <v>89</v>
      </c>
      <c r="BG15" s="4">
        <v>85</v>
      </c>
      <c r="BH15" s="4">
        <v>168</v>
      </c>
      <c r="BI15" s="11">
        <v>0.50595238095238093</v>
      </c>
      <c r="BJ15" s="5">
        <v>10.5</v>
      </c>
      <c r="BL15" s="31" t="s">
        <v>136</v>
      </c>
      <c r="BM15" s="17" t="s">
        <v>69</v>
      </c>
      <c r="BN15" s="4">
        <v>97.5</v>
      </c>
      <c r="BO15" s="4">
        <v>190</v>
      </c>
      <c r="BP15" s="11">
        <v>0.51315789473684215</v>
      </c>
      <c r="BQ15" s="5">
        <v>7.5</v>
      </c>
      <c r="BS15" s="31">
        <v>13</v>
      </c>
      <c r="BT15" s="17" t="s">
        <v>77</v>
      </c>
      <c r="BU15" s="4">
        <v>108</v>
      </c>
      <c r="BV15" s="4">
        <v>211</v>
      </c>
      <c r="BW15" s="11">
        <v>0.51184834123222744</v>
      </c>
      <c r="BX15" s="5">
        <v>11</v>
      </c>
      <c r="BZ15" s="31">
        <v>13</v>
      </c>
      <c r="CA15" s="17" t="s">
        <v>72</v>
      </c>
      <c r="CB15" s="4">
        <v>118.5</v>
      </c>
      <c r="CC15" s="4">
        <v>233</v>
      </c>
      <c r="CD15" s="11">
        <v>0.50858369098712441</v>
      </c>
      <c r="CE15" s="5">
        <v>10.5</v>
      </c>
      <c r="CG15" s="31">
        <v>13</v>
      </c>
      <c r="CH15" s="17" t="s">
        <v>72</v>
      </c>
      <c r="CI15" s="4">
        <v>127.5</v>
      </c>
      <c r="CJ15" s="4">
        <v>255</v>
      </c>
      <c r="CK15" s="11">
        <v>0.5</v>
      </c>
      <c r="CL15" s="5">
        <v>11.5</v>
      </c>
      <c r="CN15" s="31">
        <v>13</v>
      </c>
      <c r="CO15" s="17" t="s">
        <v>69</v>
      </c>
      <c r="CP15" s="4">
        <v>130.5</v>
      </c>
      <c r="CQ15" s="4">
        <v>262</v>
      </c>
      <c r="CR15" s="11">
        <v>0.49809160305343514</v>
      </c>
      <c r="CS15" s="5">
        <v>11.5</v>
      </c>
      <c r="CU15" s="31">
        <v>13</v>
      </c>
      <c r="CV15" s="17" t="s">
        <v>72</v>
      </c>
      <c r="CW15" s="4">
        <v>141.5</v>
      </c>
      <c r="CX15" s="4">
        <v>290</v>
      </c>
      <c r="CY15" s="11">
        <v>0.4879310344827586</v>
      </c>
      <c r="CZ15" s="5">
        <v>12.5</v>
      </c>
      <c r="DA15" s="3"/>
      <c r="DB15" s="31"/>
      <c r="DC15" s="17"/>
      <c r="DD15" s="4"/>
      <c r="DE15" s="4"/>
      <c r="DF15" s="11"/>
      <c r="DG15" s="5"/>
      <c r="DH15" s="3"/>
      <c r="DI15" s="31"/>
      <c r="DJ15" s="17"/>
      <c r="DK15" s="4"/>
      <c r="DL15" s="4"/>
      <c r="DM15" s="11"/>
      <c r="DN15" s="5"/>
      <c r="DP15" s="31"/>
      <c r="DQ15" s="17"/>
      <c r="DR15" s="4"/>
      <c r="DS15" s="4"/>
      <c r="DT15" s="11"/>
      <c r="DU15" s="5"/>
      <c r="DW15" s="31"/>
      <c r="DX15" s="17"/>
      <c r="DY15" s="4"/>
      <c r="DZ15" s="4"/>
      <c r="EA15" s="11"/>
      <c r="EB15" s="5"/>
      <c r="ED15" s="31"/>
      <c r="EE15" s="17"/>
      <c r="EF15" s="4"/>
      <c r="EG15" s="4"/>
      <c r="EH15" s="11"/>
      <c r="EI15" s="5"/>
    </row>
    <row r="16" spans="1:139" x14ac:dyDescent="0.25">
      <c r="A16" s="31" t="s">
        <v>136</v>
      </c>
      <c r="B16" s="17" t="s">
        <v>76</v>
      </c>
      <c r="C16" s="4">
        <v>10.5</v>
      </c>
      <c r="D16" s="4">
        <v>17</v>
      </c>
      <c r="E16" s="11">
        <v>0.61764705882352944</v>
      </c>
      <c r="F16" s="5">
        <v>2</v>
      </c>
      <c r="H16" s="31" t="s">
        <v>182</v>
      </c>
      <c r="I16" s="17" t="s">
        <v>68</v>
      </c>
      <c r="J16" s="4">
        <v>17.5</v>
      </c>
      <c r="K16" s="4">
        <v>34</v>
      </c>
      <c r="L16" s="11">
        <v>0.51470588235294112</v>
      </c>
      <c r="M16" s="5">
        <v>3</v>
      </c>
      <c r="O16" s="31" t="s">
        <v>225</v>
      </c>
      <c r="P16" s="17" t="s">
        <v>75</v>
      </c>
      <c r="Q16" s="4">
        <v>30.5</v>
      </c>
      <c r="R16" s="4">
        <v>54</v>
      </c>
      <c r="S16" s="11">
        <v>0.56481481481481477</v>
      </c>
      <c r="T16" s="5">
        <v>4</v>
      </c>
      <c r="V16" s="31">
        <v>14</v>
      </c>
      <c r="W16" s="17" t="s">
        <v>74</v>
      </c>
      <c r="X16" s="4">
        <v>38.5</v>
      </c>
      <c r="Y16" s="4">
        <v>74</v>
      </c>
      <c r="Z16" s="11">
        <v>0.52027027027027029</v>
      </c>
      <c r="AA16" s="5">
        <v>3</v>
      </c>
      <c r="AC16" s="31" t="s">
        <v>136</v>
      </c>
      <c r="AD16" s="17" t="s">
        <v>85</v>
      </c>
      <c r="AE16" s="4">
        <v>46.5</v>
      </c>
      <c r="AF16" s="4">
        <v>94</v>
      </c>
      <c r="AG16" s="11">
        <v>0.49468085106382981</v>
      </c>
      <c r="AH16" s="5">
        <v>5</v>
      </c>
      <c r="AJ16" s="31">
        <v>14</v>
      </c>
      <c r="AK16" s="17" t="s">
        <v>73</v>
      </c>
      <c r="AL16" s="4">
        <v>57</v>
      </c>
      <c r="AM16" s="4">
        <v>115</v>
      </c>
      <c r="AN16" s="11">
        <v>0.4956521739130435</v>
      </c>
      <c r="AO16" s="5">
        <v>5</v>
      </c>
      <c r="AQ16" s="31">
        <v>14</v>
      </c>
      <c r="AR16" s="17" t="s">
        <v>73</v>
      </c>
      <c r="AS16" s="4">
        <v>64.5</v>
      </c>
      <c r="AT16" s="4">
        <v>130</v>
      </c>
      <c r="AU16" s="11">
        <v>0.49615384615384617</v>
      </c>
      <c r="AV16" s="5">
        <v>5</v>
      </c>
      <c r="AX16" s="31" t="s">
        <v>225</v>
      </c>
      <c r="AY16" s="17" t="s">
        <v>64</v>
      </c>
      <c r="AZ16" s="4">
        <v>73.5</v>
      </c>
      <c r="BA16" s="4">
        <v>146</v>
      </c>
      <c r="BB16" s="11">
        <v>0.50342465753424659</v>
      </c>
      <c r="BC16" s="5">
        <v>10</v>
      </c>
      <c r="BE16" s="31">
        <v>14</v>
      </c>
      <c r="BF16" s="17" t="s">
        <v>69</v>
      </c>
      <c r="BG16" s="4">
        <v>85</v>
      </c>
      <c r="BH16" s="4">
        <v>168</v>
      </c>
      <c r="BI16" s="11">
        <v>0.50595238095238093</v>
      </c>
      <c r="BJ16" s="5">
        <v>6.5</v>
      </c>
      <c r="BL16" s="31">
        <v>14</v>
      </c>
      <c r="BM16" s="17" t="s">
        <v>91</v>
      </c>
      <c r="BN16" s="4">
        <v>96.5</v>
      </c>
      <c r="BO16" s="4">
        <v>190</v>
      </c>
      <c r="BP16" s="11">
        <v>0.50789473684210529</v>
      </c>
      <c r="BQ16" s="5">
        <v>6</v>
      </c>
      <c r="BS16" s="31">
        <v>14</v>
      </c>
      <c r="BT16" s="17" t="s">
        <v>65</v>
      </c>
      <c r="BU16" s="4">
        <v>107</v>
      </c>
      <c r="BV16" s="4">
        <v>211</v>
      </c>
      <c r="BW16" s="11">
        <v>0.50710900473933651</v>
      </c>
      <c r="BX16" s="5">
        <v>15</v>
      </c>
      <c r="BZ16" s="31">
        <v>14</v>
      </c>
      <c r="CA16" s="17" t="s">
        <v>67</v>
      </c>
      <c r="CB16" s="4">
        <v>117.5</v>
      </c>
      <c r="CC16" s="4">
        <v>233</v>
      </c>
      <c r="CD16" s="11">
        <v>0.50429184549356221</v>
      </c>
      <c r="CE16" s="5">
        <v>14.5</v>
      </c>
      <c r="CG16" s="31">
        <v>14</v>
      </c>
      <c r="CH16" s="17" t="s">
        <v>67</v>
      </c>
      <c r="CI16" s="4">
        <v>126.5</v>
      </c>
      <c r="CJ16" s="4">
        <v>255</v>
      </c>
      <c r="CK16" s="11">
        <v>0.49607843137254903</v>
      </c>
      <c r="CL16" s="5">
        <v>14.5</v>
      </c>
      <c r="CN16" s="31">
        <v>14</v>
      </c>
      <c r="CO16" s="17" t="s">
        <v>64</v>
      </c>
      <c r="CP16" s="4">
        <v>129.5</v>
      </c>
      <c r="CQ16" s="4">
        <v>262</v>
      </c>
      <c r="CR16" s="11">
        <v>0.49427480916030536</v>
      </c>
      <c r="CS16" s="5">
        <v>18</v>
      </c>
      <c r="CU16" s="31">
        <v>14</v>
      </c>
      <c r="CV16" s="17" t="s">
        <v>89</v>
      </c>
      <c r="CW16" s="4">
        <v>140.5</v>
      </c>
      <c r="CX16" s="4">
        <v>290</v>
      </c>
      <c r="CY16" s="11">
        <v>0.48448275862068968</v>
      </c>
      <c r="CZ16" s="5">
        <v>16</v>
      </c>
      <c r="DA16" s="3"/>
      <c r="DB16" s="31"/>
      <c r="DC16" s="17"/>
      <c r="DD16" s="4"/>
      <c r="DE16" s="4"/>
      <c r="DF16" s="11"/>
      <c r="DG16" s="5"/>
      <c r="DH16" s="3"/>
      <c r="DI16" s="31"/>
      <c r="DJ16" s="17"/>
      <c r="DK16" s="4"/>
      <c r="DL16" s="4"/>
      <c r="DM16" s="11"/>
      <c r="DN16" s="5"/>
      <c r="DP16" s="31"/>
      <c r="DQ16" s="17"/>
      <c r="DR16" s="4"/>
      <c r="DS16" s="4"/>
      <c r="DT16" s="11"/>
      <c r="DU16" s="5"/>
      <c r="DW16" s="31"/>
      <c r="DX16" s="17"/>
      <c r="DY16" s="4"/>
      <c r="DZ16" s="4"/>
      <c r="EA16" s="11"/>
      <c r="EB16" s="5"/>
      <c r="ED16" s="31"/>
      <c r="EE16" s="17"/>
      <c r="EF16" s="4"/>
      <c r="EG16" s="4"/>
      <c r="EH16" s="11"/>
      <c r="EI16" s="5"/>
    </row>
    <row r="17" spans="1:139" x14ac:dyDescent="0.25">
      <c r="A17" s="31" t="s">
        <v>136</v>
      </c>
      <c r="B17" s="17" t="s">
        <v>89</v>
      </c>
      <c r="C17" s="4">
        <v>10.5</v>
      </c>
      <c r="D17" s="4">
        <v>17</v>
      </c>
      <c r="E17" s="11">
        <v>0.61764705882352944</v>
      </c>
      <c r="F17" s="5">
        <v>2</v>
      </c>
      <c r="H17" s="31" t="s">
        <v>183</v>
      </c>
      <c r="I17" s="17" t="s">
        <v>65</v>
      </c>
      <c r="J17" s="4">
        <v>17.5</v>
      </c>
      <c r="K17" s="4">
        <v>34</v>
      </c>
      <c r="L17" s="11">
        <v>0.51470588235294112</v>
      </c>
      <c r="M17" s="5">
        <v>2</v>
      </c>
      <c r="O17" s="31" t="s">
        <v>225</v>
      </c>
      <c r="P17" s="17" t="s">
        <v>141</v>
      </c>
      <c r="Q17" s="4">
        <v>30.5</v>
      </c>
      <c r="R17" s="4">
        <v>54</v>
      </c>
      <c r="S17" s="11">
        <v>0.56481481481481477</v>
      </c>
      <c r="T17" s="5">
        <v>4</v>
      </c>
      <c r="V17" s="31" t="s">
        <v>183</v>
      </c>
      <c r="W17" s="17" t="s">
        <v>85</v>
      </c>
      <c r="X17" s="4">
        <v>37.5</v>
      </c>
      <c r="Y17" s="4">
        <v>74</v>
      </c>
      <c r="Z17" s="11">
        <v>0.5067567567567568</v>
      </c>
      <c r="AA17" s="5">
        <v>5</v>
      </c>
      <c r="AC17" s="31" t="s">
        <v>136</v>
      </c>
      <c r="AD17" s="17" t="s">
        <v>90</v>
      </c>
      <c r="AE17" s="4">
        <v>46.5</v>
      </c>
      <c r="AF17" s="4">
        <v>94</v>
      </c>
      <c r="AG17" s="11">
        <v>0.49468085106382981</v>
      </c>
      <c r="AH17" s="5">
        <v>5</v>
      </c>
      <c r="AJ17" s="31" t="s">
        <v>183</v>
      </c>
      <c r="AK17" s="17" t="s">
        <v>86</v>
      </c>
      <c r="AL17" s="4">
        <v>56</v>
      </c>
      <c r="AM17" s="4">
        <v>115</v>
      </c>
      <c r="AN17" s="11">
        <v>0.48695652173913045</v>
      </c>
      <c r="AO17" s="5">
        <v>6</v>
      </c>
      <c r="AQ17" s="31">
        <v>15</v>
      </c>
      <c r="AR17" s="17" t="s">
        <v>89</v>
      </c>
      <c r="AS17" s="4">
        <v>63.5</v>
      </c>
      <c r="AT17" s="4">
        <v>130</v>
      </c>
      <c r="AU17" s="11">
        <v>0.48846153846153845</v>
      </c>
      <c r="AV17" s="5">
        <v>8</v>
      </c>
      <c r="AX17" s="31" t="s">
        <v>225</v>
      </c>
      <c r="AY17" s="17" t="s">
        <v>67</v>
      </c>
      <c r="AZ17" s="4">
        <v>73.5</v>
      </c>
      <c r="BA17" s="4">
        <v>146</v>
      </c>
      <c r="BB17" s="11">
        <v>0.50342465753424659</v>
      </c>
      <c r="BC17" s="5">
        <v>10</v>
      </c>
      <c r="BE17" s="31">
        <v>15</v>
      </c>
      <c r="BF17" s="17" t="s">
        <v>64</v>
      </c>
      <c r="BG17" s="4">
        <v>84</v>
      </c>
      <c r="BH17" s="4">
        <v>168</v>
      </c>
      <c r="BI17" s="11">
        <v>0.5</v>
      </c>
      <c r="BJ17" s="5">
        <v>11.5</v>
      </c>
      <c r="BL17" s="31" t="s">
        <v>183</v>
      </c>
      <c r="BM17" s="17" t="s">
        <v>65</v>
      </c>
      <c r="BN17" s="4">
        <v>95.5</v>
      </c>
      <c r="BO17" s="4">
        <v>190</v>
      </c>
      <c r="BP17" s="11">
        <v>0.50263157894736843</v>
      </c>
      <c r="BQ17" s="5">
        <v>13</v>
      </c>
      <c r="BS17" s="31">
        <v>15</v>
      </c>
      <c r="BT17" s="17" t="s">
        <v>73</v>
      </c>
      <c r="BU17" s="4">
        <v>107</v>
      </c>
      <c r="BV17" s="4">
        <v>211</v>
      </c>
      <c r="BW17" s="11">
        <v>0.50710900473933651</v>
      </c>
      <c r="BX17" s="5">
        <v>11</v>
      </c>
      <c r="BZ17" s="31">
        <v>15</v>
      </c>
      <c r="CA17" s="17" t="s">
        <v>64</v>
      </c>
      <c r="CB17" s="4">
        <v>116.5</v>
      </c>
      <c r="CC17" s="4">
        <v>233</v>
      </c>
      <c r="CD17" s="11">
        <v>0.5</v>
      </c>
      <c r="CE17" s="5">
        <v>15</v>
      </c>
      <c r="CG17" s="31">
        <v>15</v>
      </c>
      <c r="CH17" s="17" t="s">
        <v>89</v>
      </c>
      <c r="CI17" s="4">
        <v>126.5</v>
      </c>
      <c r="CJ17" s="4">
        <v>255</v>
      </c>
      <c r="CK17" s="11">
        <v>0.49607843137254903</v>
      </c>
      <c r="CL17" s="5">
        <v>13</v>
      </c>
      <c r="CN17" s="31">
        <v>15</v>
      </c>
      <c r="CO17" s="17" t="s">
        <v>67</v>
      </c>
      <c r="CP17" s="4">
        <v>128.5</v>
      </c>
      <c r="CQ17" s="4">
        <v>262</v>
      </c>
      <c r="CR17" s="11">
        <v>0.49045801526717558</v>
      </c>
      <c r="CS17" s="5">
        <v>16.5</v>
      </c>
      <c r="CU17" s="31">
        <v>15</v>
      </c>
      <c r="CV17" s="17" t="s">
        <v>65</v>
      </c>
      <c r="CW17" s="4">
        <v>139.5</v>
      </c>
      <c r="CX17" s="4">
        <v>290</v>
      </c>
      <c r="CY17" s="11">
        <v>0.48103448275862071</v>
      </c>
      <c r="CZ17" s="5">
        <v>17</v>
      </c>
      <c r="DA17" s="3"/>
      <c r="DB17" s="31"/>
      <c r="DC17" s="17"/>
      <c r="DD17" s="4"/>
      <c r="DE17" s="4"/>
      <c r="DF17" s="11"/>
      <c r="DG17" s="5"/>
      <c r="DH17" s="3"/>
      <c r="DI17" s="31"/>
      <c r="DJ17" s="17"/>
      <c r="DK17" s="4"/>
      <c r="DL17" s="4"/>
      <c r="DM17" s="11"/>
      <c r="DN17" s="5"/>
      <c r="DP17" s="31"/>
      <c r="DQ17" s="17"/>
      <c r="DR17" s="4"/>
      <c r="DS17" s="4"/>
      <c r="DT17" s="11"/>
      <c r="DU17" s="5"/>
      <c r="DW17" s="31"/>
      <c r="DX17" s="17"/>
      <c r="DY17" s="4"/>
      <c r="DZ17" s="4"/>
      <c r="EA17" s="11"/>
      <c r="EB17" s="5"/>
      <c r="ED17" s="31"/>
      <c r="EE17" s="17"/>
      <c r="EF17" s="4"/>
      <c r="EG17" s="4"/>
      <c r="EH17" s="11"/>
      <c r="EI17" s="5"/>
    </row>
    <row r="18" spans="1:139" x14ac:dyDescent="0.25">
      <c r="A18" s="31" t="s">
        <v>137</v>
      </c>
      <c r="B18" s="17" t="s">
        <v>72</v>
      </c>
      <c r="C18" s="4">
        <v>10.5</v>
      </c>
      <c r="D18" s="4">
        <v>17</v>
      </c>
      <c r="E18" s="11">
        <v>0.61764705882352944</v>
      </c>
      <c r="F18" s="5">
        <v>1</v>
      </c>
      <c r="H18" s="31" t="s">
        <v>183</v>
      </c>
      <c r="I18" s="17" t="s">
        <v>90</v>
      </c>
      <c r="J18" s="4">
        <v>17.5</v>
      </c>
      <c r="K18" s="4">
        <v>34</v>
      </c>
      <c r="L18" s="11">
        <v>0.51470588235294112</v>
      </c>
      <c r="M18" s="5">
        <v>2</v>
      </c>
      <c r="O18" s="31" t="s">
        <v>225</v>
      </c>
      <c r="P18" s="17" t="s">
        <v>78</v>
      </c>
      <c r="Q18" s="4">
        <v>30.5</v>
      </c>
      <c r="R18" s="4">
        <v>54</v>
      </c>
      <c r="S18" s="11">
        <v>0.56481481481481477</v>
      </c>
      <c r="T18" s="5">
        <v>4</v>
      </c>
      <c r="V18" s="31" t="s">
        <v>183</v>
      </c>
      <c r="W18" s="17" t="s">
        <v>141</v>
      </c>
      <c r="X18" s="4">
        <v>37.5</v>
      </c>
      <c r="Y18" s="4">
        <v>74</v>
      </c>
      <c r="Z18" s="11">
        <v>0.5067567567567568</v>
      </c>
      <c r="AA18" s="5">
        <v>5</v>
      </c>
      <c r="AC18" s="31">
        <v>16</v>
      </c>
      <c r="AD18" s="17" t="s">
        <v>84</v>
      </c>
      <c r="AE18" s="4">
        <v>45.5</v>
      </c>
      <c r="AF18" s="4">
        <v>94</v>
      </c>
      <c r="AG18" s="11">
        <v>0.48404255319148937</v>
      </c>
      <c r="AH18" s="5">
        <v>6</v>
      </c>
      <c r="AJ18" s="31" t="s">
        <v>183</v>
      </c>
      <c r="AK18" s="17" t="s">
        <v>89</v>
      </c>
      <c r="AL18" s="4">
        <v>56</v>
      </c>
      <c r="AM18" s="4">
        <v>115</v>
      </c>
      <c r="AN18" s="11">
        <v>0.48695652173913045</v>
      </c>
      <c r="AO18" s="5">
        <v>6</v>
      </c>
      <c r="AQ18" s="31">
        <v>16</v>
      </c>
      <c r="AR18" s="17" t="s">
        <v>87</v>
      </c>
      <c r="AS18" s="4">
        <v>63.5</v>
      </c>
      <c r="AT18" s="4">
        <v>130</v>
      </c>
      <c r="AU18" s="11">
        <v>0.48846153846153845</v>
      </c>
      <c r="AV18" s="5">
        <v>7.5</v>
      </c>
      <c r="AX18" s="31">
        <v>16</v>
      </c>
      <c r="AY18" s="17" t="s">
        <v>79</v>
      </c>
      <c r="AZ18" s="4">
        <v>73.5</v>
      </c>
      <c r="BA18" s="4">
        <v>146</v>
      </c>
      <c r="BB18" s="11">
        <v>0.50342465753424659</v>
      </c>
      <c r="BC18" s="5">
        <v>5.5</v>
      </c>
      <c r="BE18" s="31">
        <v>16</v>
      </c>
      <c r="BF18" s="17" t="s">
        <v>91</v>
      </c>
      <c r="BG18" s="4">
        <v>84</v>
      </c>
      <c r="BH18" s="4">
        <v>168</v>
      </c>
      <c r="BI18" s="11">
        <v>0.5</v>
      </c>
      <c r="BJ18" s="5">
        <v>6</v>
      </c>
      <c r="BL18" s="31" t="s">
        <v>183</v>
      </c>
      <c r="BM18" s="17" t="s">
        <v>64</v>
      </c>
      <c r="BN18" s="4">
        <v>95.5</v>
      </c>
      <c r="BO18" s="4">
        <v>190</v>
      </c>
      <c r="BP18" s="11">
        <v>0.50263157894736843</v>
      </c>
      <c r="BQ18" s="5">
        <v>13</v>
      </c>
      <c r="BS18" s="31">
        <v>16</v>
      </c>
      <c r="BT18" s="17" t="s">
        <v>72</v>
      </c>
      <c r="BU18" s="4">
        <v>107</v>
      </c>
      <c r="BV18" s="4">
        <v>211</v>
      </c>
      <c r="BW18" s="11">
        <v>0.50710900473933651</v>
      </c>
      <c r="BX18" s="5">
        <v>9</v>
      </c>
      <c r="BZ18" s="31">
        <v>16</v>
      </c>
      <c r="CA18" s="17" t="s">
        <v>65</v>
      </c>
      <c r="CB18" s="4">
        <v>115.5</v>
      </c>
      <c r="CC18" s="4">
        <v>233</v>
      </c>
      <c r="CD18" s="11">
        <v>0.49570815450643779</v>
      </c>
      <c r="CE18" s="5">
        <v>15</v>
      </c>
      <c r="CG18" s="31">
        <v>16</v>
      </c>
      <c r="CH18" s="17" t="s">
        <v>64</v>
      </c>
      <c r="CI18" s="4">
        <v>125.5</v>
      </c>
      <c r="CJ18" s="4">
        <v>255</v>
      </c>
      <c r="CK18" s="11">
        <v>0.49215686274509801</v>
      </c>
      <c r="CL18" s="5">
        <v>17</v>
      </c>
      <c r="CN18" s="31">
        <v>16</v>
      </c>
      <c r="CO18" s="17" t="s">
        <v>89</v>
      </c>
      <c r="CP18" s="4">
        <v>128.5</v>
      </c>
      <c r="CQ18" s="4">
        <v>262</v>
      </c>
      <c r="CR18" s="11">
        <v>0.49045801526717558</v>
      </c>
      <c r="CS18" s="5">
        <v>14</v>
      </c>
      <c r="CU18" s="31">
        <v>16</v>
      </c>
      <c r="CV18" s="17" t="s">
        <v>64</v>
      </c>
      <c r="CW18" s="4">
        <v>138.5</v>
      </c>
      <c r="CX18" s="4">
        <v>290</v>
      </c>
      <c r="CY18" s="11">
        <v>0.47758620689655173</v>
      </c>
      <c r="CZ18" s="5">
        <v>20</v>
      </c>
      <c r="DA18" s="3"/>
      <c r="DB18" s="31"/>
      <c r="DC18" s="17"/>
      <c r="DD18" s="4"/>
      <c r="DE18" s="4"/>
      <c r="DF18" s="11"/>
      <c r="DG18" s="5"/>
      <c r="DH18" s="3"/>
      <c r="DI18" s="31"/>
      <c r="DJ18" s="17"/>
      <c r="DK18" s="4"/>
      <c r="DL18" s="4"/>
      <c r="DM18" s="11"/>
      <c r="DN18" s="5"/>
      <c r="DP18" s="31"/>
      <c r="DQ18" s="17"/>
      <c r="DR18" s="4"/>
      <c r="DS18" s="4"/>
      <c r="DT18" s="11"/>
      <c r="DU18" s="5"/>
      <c r="DW18" s="31"/>
      <c r="DX18" s="17"/>
      <c r="DY18" s="4"/>
      <c r="DZ18" s="4"/>
      <c r="EA18" s="11"/>
      <c r="EB18" s="5"/>
      <c r="ED18" s="31"/>
      <c r="EE18" s="17"/>
      <c r="EF18" s="4"/>
      <c r="EG18" s="4"/>
      <c r="EH18" s="11"/>
      <c r="EI18" s="5"/>
    </row>
    <row r="19" spans="1:139" x14ac:dyDescent="0.25">
      <c r="A19" s="31" t="s">
        <v>137</v>
      </c>
      <c r="B19" s="17" t="s">
        <v>75</v>
      </c>
      <c r="C19" s="4">
        <v>10.5</v>
      </c>
      <c r="D19" s="4">
        <v>17</v>
      </c>
      <c r="E19" s="11">
        <v>0.61764705882352944</v>
      </c>
      <c r="F19" s="5">
        <v>1</v>
      </c>
      <c r="H19" s="31" t="s">
        <v>183</v>
      </c>
      <c r="I19" s="17" t="s">
        <v>77</v>
      </c>
      <c r="J19" s="4">
        <v>17.5</v>
      </c>
      <c r="K19" s="4">
        <v>34</v>
      </c>
      <c r="L19" s="11">
        <v>0.51470588235294112</v>
      </c>
      <c r="M19" s="5">
        <v>2</v>
      </c>
      <c r="O19" s="31" t="s">
        <v>225</v>
      </c>
      <c r="P19" s="17" t="s">
        <v>82</v>
      </c>
      <c r="Q19" s="4">
        <v>30.5</v>
      </c>
      <c r="R19" s="4">
        <v>54</v>
      </c>
      <c r="S19" s="11">
        <v>0.56481481481481477</v>
      </c>
      <c r="T19" s="5">
        <v>4</v>
      </c>
      <c r="V19" s="31">
        <v>17</v>
      </c>
      <c r="W19" s="17" t="s">
        <v>89</v>
      </c>
      <c r="X19" s="4">
        <v>37.5</v>
      </c>
      <c r="Y19" s="4">
        <v>74</v>
      </c>
      <c r="Z19" s="11">
        <v>0.5067567567567568</v>
      </c>
      <c r="AA19" s="5">
        <v>4</v>
      </c>
      <c r="AC19" s="31">
        <v>17</v>
      </c>
      <c r="AD19" s="17" t="s">
        <v>88</v>
      </c>
      <c r="AE19" s="4">
        <v>45.5</v>
      </c>
      <c r="AF19" s="4">
        <v>94</v>
      </c>
      <c r="AG19" s="11">
        <v>0.48404255319148937</v>
      </c>
      <c r="AH19" s="5">
        <v>4</v>
      </c>
      <c r="AJ19" s="31">
        <v>17</v>
      </c>
      <c r="AK19" s="17" t="s">
        <v>77</v>
      </c>
      <c r="AL19" s="4">
        <v>56</v>
      </c>
      <c r="AM19" s="4">
        <v>115</v>
      </c>
      <c r="AN19" s="11">
        <v>0.48695652173913045</v>
      </c>
      <c r="AO19" s="5">
        <v>5</v>
      </c>
      <c r="AQ19" s="31">
        <v>17</v>
      </c>
      <c r="AR19" s="17" t="s">
        <v>76</v>
      </c>
      <c r="AS19" s="4">
        <v>63.5</v>
      </c>
      <c r="AT19" s="4">
        <v>130</v>
      </c>
      <c r="AU19" s="11">
        <v>0.48846153846153845</v>
      </c>
      <c r="AV19" s="5">
        <v>6.5</v>
      </c>
      <c r="AX19" s="31">
        <v>17</v>
      </c>
      <c r="AY19" s="17" t="s">
        <v>91</v>
      </c>
      <c r="AZ19" s="4">
        <v>73.5</v>
      </c>
      <c r="BA19" s="4">
        <v>146</v>
      </c>
      <c r="BB19" s="11">
        <v>0.50342465753424659</v>
      </c>
      <c r="BC19" s="5">
        <v>5</v>
      </c>
      <c r="BE19" s="31">
        <v>17</v>
      </c>
      <c r="BF19" s="17" t="s">
        <v>88</v>
      </c>
      <c r="BG19" s="4">
        <v>83</v>
      </c>
      <c r="BH19" s="4">
        <v>168</v>
      </c>
      <c r="BI19" s="11">
        <v>0.49404761904761907</v>
      </c>
      <c r="BJ19" s="5">
        <v>10.5</v>
      </c>
      <c r="BL19" s="31">
        <v>17</v>
      </c>
      <c r="BM19" s="17" t="s">
        <v>77</v>
      </c>
      <c r="BN19" s="4">
        <v>95.5</v>
      </c>
      <c r="BO19" s="4">
        <v>190</v>
      </c>
      <c r="BP19" s="11">
        <v>0.50263157894736843</v>
      </c>
      <c r="BQ19" s="5">
        <v>9</v>
      </c>
      <c r="BS19" s="31">
        <v>17</v>
      </c>
      <c r="BT19" s="17" t="s">
        <v>64</v>
      </c>
      <c r="BU19" s="4">
        <v>105</v>
      </c>
      <c r="BV19" s="4">
        <v>211</v>
      </c>
      <c r="BW19" s="11">
        <v>0.49763033175355448</v>
      </c>
      <c r="BX19" s="5">
        <v>14</v>
      </c>
      <c r="BZ19" s="31">
        <v>17</v>
      </c>
      <c r="CA19" s="17" t="s">
        <v>89</v>
      </c>
      <c r="CB19" s="4">
        <v>115.5</v>
      </c>
      <c r="CC19" s="4">
        <v>233</v>
      </c>
      <c r="CD19" s="11">
        <v>0.49570815450643779</v>
      </c>
      <c r="CE19" s="5">
        <v>12</v>
      </c>
      <c r="CG19" s="31">
        <v>17</v>
      </c>
      <c r="CH19" s="17" t="s">
        <v>65</v>
      </c>
      <c r="CI19" s="4">
        <v>125.5</v>
      </c>
      <c r="CJ19" s="4">
        <v>255</v>
      </c>
      <c r="CK19" s="11">
        <v>0.49215686274509801</v>
      </c>
      <c r="CL19" s="5">
        <v>15</v>
      </c>
      <c r="CN19" s="31">
        <v>17</v>
      </c>
      <c r="CO19" s="17" t="s">
        <v>82</v>
      </c>
      <c r="CP19" s="4">
        <v>128.5</v>
      </c>
      <c r="CQ19" s="4">
        <v>262</v>
      </c>
      <c r="CR19" s="11">
        <v>0.49045801526717558</v>
      </c>
      <c r="CS19" s="5">
        <v>12.5</v>
      </c>
      <c r="CU19" s="31">
        <v>17</v>
      </c>
      <c r="CV19" s="17" t="s">
        <v>71</v>
      </c>
      <c r="CW19" s="4">
        <v>137.5</v>
      </c>
      <c r="CX19" s="4">
        <v>290</v>
      </c>
      <c r="CY19" s="11">
        <v>0.47413793103448276</v>
      </c>
      <c r="CZ19" s="5">
        <v>17</v>
      </c>
      <c r="DA19" s="3"/>
      <c r="DB19" s="31"/>
      <c r="DC19" s="17"/>
      <c r="DD19" s="4"/>
      <c r="DE19" s="4"/>
      <c r="DF19" s="11"/>
      <c r="DG19" s="5"/>
      <c r="DH19" s="3"/>
      <c r="DI19" s="31"/>
      <c r="DJ19" s="17"/>
      <c r="DK19" s="4"/>
      <c r="DL19" s="4"/>
      <c r="DM19" s="11"/>
      <c r="DN19" s="5"/>
      <c r="DP19" s="31"/>
      <c r="DQ19" s="17"/>
      <c r="DR19" s="4"/>
      <c r="DS19" s="4"/>
      <c r="DT19" s="11"/>
      <c r="DU19" s="5"/>
      <c r="DW19" s="31"/>
      <c r="DX19" s="17"/>
      <c r="DY19" s="4"/>
      <c r="DZ19" s="4"/>
      <c r="EA19" s="11"/>
      <c r="EB19" s="5"/>
      <c r="ED19" s="31"/>
      <c r="EE19" s="17"/>
      <c r="EF19" s="4"/>
      <c r="EG19" s="4"/>
      <c r="EH19" s="11"/>
      <c r="EI19" s="5"/>
    </row>
    <row r="20" spans="1:139" x14ac:dyDescent="0.25">
      <c r="A20" s="31" t="s">
        <v>137</v>
      </c>
      <c r="B20" s="17" t="s">
        <v>78</v>
      </c>
      <c r="C20" s="4">
        <v>10.5</v>
      </c>
      <c r="D20" s="4">
        <v>17</v>
      </c>
      <c r="E20" s="11">
        <v>0.61764705882352944</v>
      </c>
      <c r="F20" s="5">
        <v>1</v>
      </c>
      <c r="H20" s="31" t="s">
        <v>183</v>
      </c>
      <c r="I20" s="17" t="s">
        <v>84</v>
      </c>
      <c r="J20" s="4">
        <v>17.5</v>
      </c>
      <c r="K20" s="4">
        <v>34</v>
      </c>
      <c r="L20" s="11">
        <v>0.51470588235294112</v>
      </c>
      <c r="M20" s="5">
        <v>2</v>
      </c>
      <c r="O20" s="31" t="s">
        <v>225</v>
      </c>
      <c r="P20" s="17" t="s">
        <v>69</v>
      </c>
      <c r="Q20" s="4">
        <v>30.5</v>
      </c>
      <c r="R20" s="4">
        <v>54</v>
      </c>
      <c r="S20" s="11">
        <v>0.56481481481481477</v>
      </c>
      <c r="T20" s="5">
        <v>4</v>
      </c>
      <c r="V20" s="31">
        <v>18</v>
      </c>
      <c r="W20" s="17" t="s">
        <v>73</v>
      </c>
      <c r="X20" s="4">
        <v>37.5</v>
      </c>
      <c r="Y20" s="4">
        <v>74</v>
      </c>
      <c r="Z20" s="11">
        <v>0.5067567567567568</v>
      </c>
      <c r="AA20" s="5">
        <v>3</v>
      </c>
      <c r="AC20" s="31">
        <v>18</v>
      </c>
      <c r="AD20" s="17" t="s">
        <v>89</v>
      </c>
      <c r="AE20" s="4">
        <v>44.5</v>
      </c>
      <c r="AF20" s="4">
        <v>94</v>
      </c>
      <c r="AG20" s="11">
        <v>0.47340425531914893</v>
      </c>
      <c r="AH20" s="5">
        <v>5</v>
      </c>
      <c r="AJ20" s="31">
        <v>18</v>
      </c>
      <c r="AK20" s="17" t="s">
        <v>84</v>
      </c>
      <c r="AL20" s="4">
        <v>55</v>
      </c>
      <c r="AM20" s="4">
        <v>115</v>
      </c>
      <c r="AN20" s="11">
        <v>0.47826086956521741</v>
      </c>
      <c r="AO20" s="5">
        <v>8</v>
      </c>
      <c r="AQ20" s="31">
        <v>18</v>
      </c>
      <c r="AR20" s="17" t="s">
        <v>84</v>
      </c>
      <c r="AS20" s="4">
        <v>62.5</v>
      </c>
      <c r="AT20" s="4">
        <v>130</v>
      </c>
      <c r="AU20" s="11">
        <v>0.48076923076923078</v>
      </c>
      <c r="AV20" s="5">
        <v>9</v>
      </c>
      <c r="AX20" s="31">
        <v>18</v>
      </c>
      <c r="AY20" s="17" t="s">
        <v>77</v>
      </c>
      <c r="AZ20" s="4">
        <v>72.5</v>
      </c>
      <c r="BA20" s="4">
        <v>146</v>
      </c>
      <c r="BB20" s="11">
        <v>0.49657534246575341</v>
      </c>
      <c r="BC20" s="5">
        <v>8</v>
      </c>
      <c r="BE20" s="31">
        <v>18</v>
      </c>
      <c r="BF20" s="17" t="s">
        <v>73</v>
      </c>
      <c r="BG20" s="4">
        <v>83</v>
      </c>
      <c r="BH20" s="4">
        <v>168</v>
      </c>
      <c r="BI20" s="11">
        <v>0.49404761904761907</v>
      </c>
      <c r="BJ20" s="5">
        <v>9</v>
      </c>
      <c r="BL20" s="31">
        <v>18</v>
      </c>
      <c r="BM20" s="17" t="s">
        <v>89</v>
      </c>
      <c r="BN20" s="4">
        <v>94.5</v>
      </c>
      <c r="BO20" s="4">
        <v>190</v>
      </c>
      <c r="BP20" s="11">
        <v>0.49736842105263157</v>
      </c>
      <c r="BQ20" s="5">
        <v>11.5</v>
      </c>
      <c r="BS20" s="31">
        <v>18</v>
      </c>
      <c r="BT20" s="17" t="s">
        <v>89</v>
      </c>
      <c r="BU20" s="4">
        <v>105</v>
      </c>
      <c r="BV20" s="4">
        <v>211</v>
      </c>
      <c r="BW20" s="11">
        <v>0.49763033175355448</v>
      </c>
      <c r="BX20" s="5">
        <v>12</v>
      </c>
      <c r="BZ20" s="31">
        <v>18</v>
      </c>
      <c r="CA20" s="17" t="s">
        <v>91</v>
      </c>
      <c r="CB20" s="4">
        <v>115.5</v>
      </c>
      <c r="CC20" s="4">
        <v>233</v>
      </c>
      <c r="CD20" s="11">
        <v>0.49570815450643779</v>
      </c>
      <c r="CE20" s="5">
        <v>9</v>
      </c>
      <c r="CG20" s="31">
        <v>18</v>
      </c>
      <c r="CH20" s="17" t="s">
        <v>91</v>
      </c>
      <c r="CI20" s="4">
        <v>125.5</v>
      </c>
      <c r="CJ20" s="4">
        <v>255</v>
      </c>
      <c r="CK20" s="11">
        <v>0.49215686274509801</v>
      </c>
      <c r="CL20" s="5">
        <v>10</v>
      </c>
      <c r="CN20" s="31">
        <v>18</v>
      </c>
      <c r="CO20" s="17" t="s">
        <v>91</v>
      </c>
      <c r="CP20" s="4">
        <v>128.5</v>
      </c>
      <c r="CQ20" s="4">
        <v>262</v>
      </c>
      <c r="CR20" s="11">
        <v>0.49045801526717558</v>
      </c>
      <c r="CS20" s="5">
        <v>11</v>
      </c>
      <c r="CU20" s="31">
        <v>18</v>
      </c>
      <c r="CV20" s="17" t="s">
        <v>87</v>
      </c>
      <c r="CW20" s="4">
        <v>137.5</v>
      </c>
      <c r="CX20" s="4">
        <v>290</v>
      </c>
      <c r="CY20" s="11">
        <v>0.47413793103448276</v>
      </c>
      <c r="CZ20" s="5">
        <v>13</v>
      </c>
      <c r="DA20" s="3"/>
      <c r="DB20" s="31"/>
      <c r="DC20" s="17"/>
      <c r="DD20" s="4"/>
      <c r="DE20" s="4"/>
      <c r="DF20" s="11"/>
      <c r="DG20" s="5"/>
      <c r="DH20" s="3"/>
      <c r="DI20" s="31"/>
      <c r="DJ20" s="17"/>
      <c r="DK20" s="4"/>
      <c r="DL20" s="4"/>
      <c r="DM20" s="11"/>
      <c r="DN20" s="5"/>
      <c r="DP20" s="31"/>
      <c r="DQ20" s="17"/>
      <c r="DR20" s="4"/>
      <c r="DS20" s="4"/>
      <c r="DT20" s="11"/>
      <c r="DU20" s="5"/>
      <c r="DW20" s="31"/>
      <c r="DX20" s="17"/>
      <c r="DY20" s="4"/>
      <c r="DZ20" s="4"/>
      <c r="EA20" s="11"/>
      <c r="EB20" s="5"/>
      <c r="ED20" s="31"/>
      <c r="EE20" s="17"/>
      <c r="EF20" s="4"/>
      <c r="EG20" s="4"/>
      <c r="EH20" s="11"/>
      <c r="EI20" s="5"/>
    </row>
    <row r="21" spans="1:139" x14ac:dyDescent="0.25">
      <c r="A21" s="31">
        <v>19</v>
      </c>
      <c r="B21" s="17" t="s">
        <v>91</v>
      </c>
      <c r="C21" s="4">
        <v>10.5</v>
      </c>
      <c r="D21" s="4">
        <v>17</v>
      </c>
      <c r="E21" s="11">
        <v>0.61764705882352944</v>
      </c>
      <c r="F21" s="5">
        <v>0</v>
      </c>
      <c r="H21" s="31" t="s">
        <v>183</v>
      </c>
      <c r="I21" s="17" t="s">
        <v>89</v>
      </c>
      <c r="J21" s="4">
        <v>17.5</v>
      </c>
      <c r="K21" s="4">
        <v>34</v>
      </c>
      <c r="L21" s="11">
        <v>0.51470588235294112</v>
      </c>
      <c r="M21" s="5">
        <v>2</v>
      </c>
      <c r="O21" s="31">
        <v>19</v>
      </c>
      <c r="P21" s="17" t="s">
        <v>70</v>
      </c>
      <c r="Q21" s="4">
        <v>30.5</v>
      </c>
      <c r="R21" s="4">
        <v>54</v>
      </c>
      <c r="S21" s="11">
        <v>0.56481481481481477</v>
      </c>
      <c r="T21" s="5">
        <v>3</v>
      </c>
      <c r="V21" s="31">
        <v>19</v>
      </c>
      <c r="W21" s="17" t="s">
        <v>76</v>
      </c>
      <c r="X21" s="4">
        <v>36.5</v>
      </c>
      <c r="Y21" s="4">
        <v>74</v>
      </c>
      <c r="Z21" s="11">
        <v>0.49324324324324326</v>
      </c>
      <c r="AA21" s="5">
        <v>5</v>
      </c>
      <c r="AC21" s="31">
        <v>19</v>
      </c>
      <c r="AD21" s="17" t="s">
        <v>87</v>
      </c>
      <c r="AE21" s="4">
        <v>44.5</v>
      </c>
      <c r="AF21" s="4">
        <v>94</v>
      </c>
      <c r="AG21" s="11">
        <v>0.47340425531914893</v>
      </c>
      <c r="AH21" s="5">
        <v>4</v>
      </c>
      <c r="AJ21" s="31">
        <v>19</v>
      </c>
      <c r="AK21" s="17" t="s">
        <v>87</v>
      </c>
      <c r="AL21" s="4">
        <v>55</v>
      </c>
      <c r="AM21" s="4">
        <v>115</v>
      </c>
      <c r="AN21" s="11">
        <v>0.47826086956521741</v>
      </c>
      <c r="AO21" s="5">
        <v>5.5</v>
      </c>
      <c r="AQ21" s="31" t="s">
        <v>351</v>
      </c>
      <c r="AR21" s="17" t="s">
        <v>88</v>
      </c>
      <c r="AS21" s="4">
        <v>62.5</v>
      </c>
      <c r="AT21" s="4">
        <v>130</v>
      </c>
      <c r="AU21" s="11">
        <v>0.48076923076923078</v>
      </c>
      <c r="AV21" s="5">
        <v>8</v>
      </c>
      <c r="AX21" s="31">
        <v>19</v>
      </c>
      <c r="AY21" s="17" t="s">
        <v>73</v>
      </c>
      <c r="AZ21" s="4">
        <v>72.5</v>
      </c>
      <c r="BA21" s="4">
        <v>146</v>
      </c>
      <c r="BB21" s="11">
        <v>0.49657534246575341</v>
      </c>
      <c r="BC21" s="5">
        <v>7</v>
      </c>
      <c r="BE21" s="31">
        <v>19</v>
      </c>
      <c r="BF21" s="17" t="s">
        <v>77</v>
      </c>
      <c r="BG21" s="4">
        <v>82</v>
      </c>
      <c r="BH21" s="4">
        <v>168</v>
      </c>
      <c r="BI21" s="11">
        <v>0.48809523809523808</v>
      </c>
      <c r="BJ21" s="5">
        <v>8</v>
      </c>
      <c r="BL21" s="31">
        <v>19</v>
      </c>
      <c r="BM21" s="17" t="s">
        <v>63</v>
      </c>
      <c r="BN21" s="4">
        <v>91.5</v>
      </c>
      <c r="BO21" s="4">
        <v>190</v>
      </c>
      <c r="BP21" s="11">
        <v>0.48157894736842105</v>
      </c>
      <c r="BQ21" s="5">
        <v>9.5</v>
      </c>
      <c r="BS21" s="31">
        <v>19</v>
      </c>
      <c r="BT21" s="17" t="s">
        <v>63</v>
      </c>
      <c r="BU21" s="4">
        <v>105</v>
      </c>
      <c r="BV21" s="4">
        <v>211</v>
      </c>
      <c r="BW21" s="11">
        <v>0.49763033175355448</v>
      </c>
      <c r="BX21" s="5">
        <v>10.5</v>
      </c>
      <c r="BZ21" s="31">
        <v>19</v>
      </c>
      <c r="CA21" s="17" t="s">
        <v>71</v>
      </c>
      <c r="CB21" s="4">
        <v>113.5</v>
      </c>
      <c r="CC21" s="4">
        <v>233</v>
      </c>
      <c r="CD21" s="11">
        <v>0.48712446351931332</v>
      </c>
      <c r="CE21" s="5">
        <v>12</v>
      </c>
      <c r="CG21" s="31">
        <v>19</v>
      </c>
      <c r="CH21" s="17" t="s">
        <v>81</v>
      </c>
      <c r="CI21" s="4">
        <v>122.5</v>
      </c>
      <c r="CJ21" s="4">
        <v>255</v>
      </c>
      <c r="CK21" s="11">
        <v>0.48039215686274511</v>
      </c>
      <c r="CL21" s="5">
        <v>13.5</v>
      </c>
      <c r="CN21" s="31">
        <v>19</v>
      </c>
      <c r="CO21" s="17" t="s">
        <v>81</v>
      </c>
      <c r="CP21" s="4">
        <v>125.5</v>
      </c>
      <c r="CQ21" s="4">
        <v>262</v>
      </c>
      <c r="CR21" s="11">
        <v>0.47900763358778625</v>
      </c>
      <c r="CS21" s="5">
        <v>15.5</v>
      </c>
      <c r="CU21" s="31">
        <v>19</v>
      </c>
      <c r="CV21" s="17" t="s">
        <v>91</v>
      </c>
      <c r="CW21" s="4">
        <v>137.5</v>
      </c>
      <c r="CX21" s="4">
        <v>290</v>
      </c>
      <c r="CY21" s="11">
        <v>0.47413793103448276</v>
      </c>
      <c r="CZ21" s="5">
        <v>11</v>
      </c>
      <c r="DA21" s="3"/>
      <c r="DB21" s="31"/>
      <c r="DC21" s="17"/>
      <c r="DD21" s="4"/>
      <c r="DE21" s="4"/>
      <c r="DF21" s="11"/>
      <c r="DG21" s="5"/>
      <c r="DH21" s="3"/>
      <c r="DI21" s="31"/>
      <c r="DJ21" s="17"/>
      <c r="DK21" s="4"/>
      <c r="DL21" s="4"/>
      <c r="DM21" s="11"/>
      <c r="DN21" s="5"/>
      <c r="DP21" s="31"/>
      <c r="DQ21" s="17"/>
      <c r="DR21" s="4"/>
      <c r="DS21" s="4"/>
      <c r="DT21" s="11"/>
      <c r="DU21" s="5"/>
      <c r="DW21" s="31"/>
      <c r="DX21" s="17"/>
      <c r="DY21" s="4"/>
      <c r="DZ21" s="4"/>
      <c r="EA21" s="11"/>
      <c r="EB21" s="5"/>
      <c r="ED21" s="31"/>
      <c r="EE21" s="17"/>
      <c r="EF21" s="4"/>
      <c r="EG21" s="4"/>
      <c r="EH21" s="11"/>
      <c r="EI21" s="5"/>
    </row>
    <row r="22" spans="1:139" x14ac:dyDescent="0.25">
      <c r="A22" s="31" t="s">
        <v>138</v>
      </c>
      <c r="B22" s="17" t="s">
        <v>79</v>
      </c>
      <c r="C22" s="4">
        <v>9.5</v>
      </c>
      <c r="D22" s="4">
        <v>17</v>
      </c>
      <c r="E22" s="11">
        <v>0.55882352941176472</v>
      </c>
      <c r="F22" s="5">
        <v>2</v>
      </c>
      <c r="H22" s="31" t="s">
        <v>183</v>
      </c>
      <c r="I22" s="17" t="s">
        <v>73</v>
      </c>
      <c r="J22" s="4">
        <v>17.5</v>
      </c>
      <c r="K22" s="4">
        <v>34</v>
      </c>
      <c r="L22" s="11">
        <v>0.51470588235294112</v>
      </c>
      <c r="M22" s="5">
        <v>2</v>
      </c>
      <c r="O22" s="31">
        <v>20</v>
      </c>
      <c r="P22" s="17" t="s">
        <v>90</v>
      </c>
      <c r="Q22" s="4">
        <v>29.5</v>
      </c>
      <c r="R22" s="4">
        <v>54</v>
      </c>
      <c r="S22" s="11">
        <v>0.54629629629629628</v>
      </c>
      <c r="T22" s="5">
        <v>4</v>
      </c>
      <c r="V22" s="31">
        <v>20</v>
      </c>
      <c r="W22" s="17" t="s">
        <v>90</v>
      </c>
      <c r="X22" s="4">
        <v>36.5</v>
      </c>
      <c r="Y22" s="4">
        <v>74</v>
      </c>
      <c r="Z22" s="11">
        <v>0.49324324324324326</v>
      </c>
      <c r="AA22" s="5">
        <v>4</v>
      </c>
      <c r="AC22" s="31" t="s">
        <v>138</v>
      </c>
      <c r="AD22" s="17" t="s">
        <v>78</v>
      </c>
      <c r="AE22" s="4">
        <v>43.5</v>
      </c>
      <c r="AF22" s="4">
        <v>94</v>
      </c>
      <c r="AG22" s="11">
        <v>0.46276595744680848</v>
      </c>
      <c r="AH22" s="5">
        <v>6</v>
      </c>
      <c r="AJ22" s="31">
        <v>20</v>
      </c>
      <c r="AK22" s="17" t="s">
        <v>69</v>
      </c>
      <c r="AL22" s="4">
        <v>55</v>
      </c>
      <c r="AM22" s="4">
        <v>115</v>
      </c>
      <c r="AN22" s="11">
        <v>0.47826086956521741</v>
      </c>
      <c r="AO22" s="5">
        <v>5</v>
      </c>
      <c r="AQ22" s="31" t="s">
        <v>351</v>
      </c>
      <c r="AR22" s="17" t="s">
        <v>81</v>
      </c>
      <c r="AS22" s="4">
        <v>62.5</v>
      </c>
      <c r="AT22" s="4">
        <v>130</v>
      </c>
      <c r="AU22" s="11">
        <v>0.48076923076923078</v>
      </c>
      <c r="AV22" s="5">
        <v>8</v>
      </c>
      <c r="AX22" s="31">
        <v>20</v>
      </c>
      <c r="AY22" s="17" t="s">
        <v>76</v>
      </c>
      <c r="AZ22" s="4">
        <v>71.5</v>
      </c>
      <c r="BA22" s="4">
        <v>146</v>
      </c>
      <c r="BB22" s="11">
        <v>0.48972602739726029</v>
      </c>
      <c r="BC22" s="5">
        <v>8.5</v>
      </c>
      <c r="BE22" s="31">
        <v>20</v>
      </c>
      <c r="BF22" s="17" t="s">
        <v>86</v>
      </c>
      <c r="BG22" s="4">
        <v>81</v>
      </c>
      <c r="BH22" s="4">
        <v>168</v>
      </c>
      <c r="BI22" s="11">
        <v>0.48214285714285715</v>
      </c>
      <c r="BJ22" s="5">
        <v>10</v>
      </c>
      <c r="BL22" s="31">
        <v>20</v>
      </c>
      <c r="BM22" s="17" t="s">
        <v>87</v>
      </c>
      <c r="BN22" s="4">
        <v>91.5</v>
      </c>
      <c r="BO22" s="4">
        <v>190</v>
      </c>
      <c r="BP22" s="11">
        <v>0.48157894736842105</v>
      </c>
      <c r="BQ22" s="5">
        <v>8.5</v>
      </c>
      <c r="BS22" s="31">
        <v>20</v>
      </c>
      <c r="BT22" s="17" t="s">
        <v>71</v>
      </c>
      <c r="BU22" s="4">
        <v>103</v>
      </c>
      <c r="BV22" s="4">
        <v>211</v>
      </c>
      <c r="BW22" s="11">
        <v>0.4881516587677725</v>
      </c>
      <c r="BX22" s="5">
        <v>11</v>
      </c>
      <c r="BZ22" s="31">
        <v>20</v>
      </c>
      <c r="CA22" s="17" t="s">
        <v>63</v>
      </c>
      <c r="CB22" s="4">
        <v>112.5</v>
      </c>
      <c r="CC22" s="4">
        <v>233</v>
      </c>
      <c r="CD22" s="11">
        <v>0.48283261802575106</v>
      </c>
      <c r="CE22" s="5">
        <v>11.5</v>
      </c>
      <c r="CG22" s="31">
        <v>20</v>
      </c>
      <c r="CH22" s="17" t="s">
        <v>87</v>
      </c>
      <c r="CI22" s="4">
        <v>121.5</v>
      </c>
      <c r="CJ22" s="4">
        <v>255</v>
      </c>
      <c r="CK22" s="11">
        <v>0.47647058823529409</v>
      </c>
      <c r="CL22" s="5">
        <v>11</v>
      </c>
      <c r="CN22" s="31">
        <v>20</v>
      </c>
      <c r="CO22" s="17" t="s">
        <v>87</v>
      </c>
      <c r="CP22" s="4">
        <v>125.5</v>
      </c>
      <c r="CQ22" s="4">
        <v>262</v>
      </c>
      <c r="CR22" s="11">
        <v>0.47900763358778625</v>
      </c>
      <c r="CS22" s="5">
        <v>12</v>
      </c>
      <c r="CU22" s="31">
        <v>20</v>
      </c>
      <c r="CV22" s="17" t="s">
        <v>70</v>
      </c>
      <c r="CW22" s="4">
        <v>134.5</v>
      </c>
      <c r="CX22" s="4">
        <v>290</v>
      </c>
      <c r="CY22" s="11">
        <v>0.46379310344827585</v>
      </c>
      <c r="CZ22" s="5">
        <v>16</v>
      </c>
      <c r="DA22" s="3"/>
      <c r="DB22" s="31"/>
      <c r="DC22" s="17"/>
      <c r="DD22" s="4"/>
      <c r="DE22" s="4"/>
      <c r="DF22" s="11"/>
      <c r="DG22" s="5"/>
      <c r="DH22" s="3"/>
      <c r="DI22" s="31"/>
      <c r="DJ22" s="17"/>
      <c r="DK22" s="4"/>
      <c r="DL22" s="4"/>
      <c r="DM22" s="11"/>
      <c r="DN22" s="5"/>
      <c r="DP22" s="31"/>
      <c r="DQ22" s="17"/>
      <c r="DR22" s="4"/>
      <c r="DS22" s="4"/>
      <c r="DT22" s="11"/>
      <c r="DU22" s="5"/>
      <c r="DW22" s="31"/>
      <c r="DX22" s="17"/>
      <c r="DY22" s="4"/>
      <c r="DZ22" s="4"/>
      <c r="EA22" s="11"/>
      <c r="EB22" s="5"/>
      <c r="ED22" s="31"/>
      <c r="EE22" s="17"/>
      <c r="EF22" s="4"/>
      <c r="EG22" s="4"/>
      <c r="EH22" s="11"/>
      <c r="EI22" s="5"/>
    </row>
    <row r="23" spans="1:139" x14ac:dyDescent="0.25">
      <c r="A23" s="31" t="s">
        <v>138</v>
      </c>
      <c r="B23" s="17" t="s">
        <v>81</v>
      </c>
      <c r="C23" s="4">
        <v>9.5</v>
      </c>
      <c r="D23" s="4">
        <v>17</v>
      </c>
      <c r="E23" s="11">
        <v>0.55882352941176472</v>
      </c>
      <c r="F23" s="5">
        <v>2</v>
      </c>
      <c r="H23" s="31">
        <v>21</v>
      </c>
      <c r="I23" s="17" t="s">
        <v>91</v>
      </c>
      <c r="J23" s="4">
        <v>17.5</v>
      </c>
      <c r="K23" s="4">
        <v>34</v>
      </c>
      <c r="L23" s="11">
        <v>0.51470588235294112</v>
      </c>
      <c r="M23" s="5">
        <v>0</v>
      </c>
      <c r="O23" s="31">
        <v>21</v>
      </c>
      <c r="P23" s="17" t="s">
        <v>86</v>
      </c>
      <c r="Q23" s="4">
        <v>29.5</v>
      </c>
      <c r="R23" s="4">
        <v>54</v>
      </c>
      <c r="S23" s="11">
        <v>0.54629629629629628</v>
      </c>
      <c r="T23" s="5">
        <v>3</v>
      </c>
      <c r="V23" s="31">
        <v>21</v>
      </c>
      <c r="W23" s="17" t="s">
        <v>91</v>
      </c>
      <c r="X23" s="4">
        <v>36.5</v>
      </c>
      <c r="Y23" s="4">
        <v>74</v>
      </c>
      <c r="Z23" s="11">
        <v>0.49324324324324326</v>
      </c>
      <c r="AA23" s="5">
        <v>2</v>
      </c>
      <c r="AC23" s="31" t="s">
        <v>138</v>
      </c>
      <c r="AD23" s="17" t="s">
        <v>65</v>
      </c>
      <c r="AE23" s="4">
        <v>43.5</v>
      </c>
      <c r="AF23" s="4">
        <v>94</v>
      </c>
      <c r="AG23" s="11">
        <v>0.46276595744680848</v>
      </c>
      <c r="AH23" s="5">
        <v>6</v>
      </c>
      <c r="AJ23" s="31">
        <v>21</v>
      </c>
      <c r="AK23" s="17" t="s">
        <v>91</v>
      </c>
      <c r="AL23" s="4">
        <v>55</v>
      </c>
      <c r="AM23" s="4">
        <v>115</v>
      </c>
      <c r="AN23" s="11">
        <v>0.47826086956521741</v>
      </c>
      <c r="AO23" s="5">
        <v>4</v>
      </c>
      <c r="AQ23" s="31">
        <v>21</v>
      </c>
      <c r="AR23" s="17" t="s">
        <v>80</v>
      </c>
      <c r="AS23" s="4">
        <v>62.5</v>
      </c>
      <c r="AT23" s="4">
        <v>130</v>
      </c>
      <c r="AU23" s="11">
        <v>0.48076923076923078</v>
      </c>
      <c r="AV23" s="5">
        <v>6</v>
      </c>
      <c r="AX23" s="31">
        <v>21</v>
      </c>
      <c r="AY23" s="17" t="s">
        <v>81</v>
      </c>
      <c r="AZ23" s="4">
        <v>71.5</v>
      </c>
      <c r="BA23" s="4">
        <v>146</v>
      </c>
      <c r="BB23" s="11">
        <v>0.48972602739726029</v>
      </c>
      <c r="BC23" s="5">
        <v>8</v>
      </c>
      <c r="BE23" s="31">
        <v>21</v>
      </c>
      <c r="BF23" s="17" t="s">
        <v>81</v>
      </c>
      <c r="BG23" s="4">
        <v>81</v>
      </c>
      <c r="BH23" s="4">
        <v>168</v>
      </c>
      <c r="BI23" s="11">
        <v>0.48214285714285715</v>
      </c>
      <c r="BJ23" s="5">
        <v>9</v>
      </c>
      <c r="BL23" s="31">
        <v>21</v>
      </c>
      <c r="BM23" s="17" t="s">
        <v>80</v>
      </c>
      <c r="BN23" s="4">
        <v>90.5</v>
      </c>
      <c r="BO23" s="4">
        <v>190</v>
      </c>
      <c r="BP23" s="11">
        <v>0.47631578947368419</v>
      </c>
      <c r="BQ23" s="5">
        <v>7</v>
      </c>
      <c r="BS23" s="31">
        <v>21</v>
      </c>
      <c r="BT23" s="17" t="s">
        <v>88</v>
      </c>
      <c r="BU23" s="4">
        <v>102</v>
      </c>
      <c r="BV23" s="4">
        <v>211</v>
      </c>
      <c r="BW23" s="11">
        <v>0.48341232227488151</v>
      </c>
      <c r="BX23" s="5">
        <v>13.5</v>
      </c>
      <c r="BZ23" s="31">
        <v>21</v>
      </c>
      <c r="CA23" s="17" t="s">
        <v>87</v>
      </c>
      <c r="CB23" s="4">
        <v>111.5</v>
      </c>
      <c r="CC23" s="4">
        <v>233</v>
      </c>
      <c r="CD23" s="11">
        <v>0.47854077253218885</v>
      </c>
      <c r="CE23" s="5">
        <v>11</v>
      </c>
      <c r="CG23" s="31">
        <v>21</v>
      </c>
      <c r="CH23" s="17" t="s">
        <v>221</v>
      </c>
      <c r="CI23" s="4">
        <v>121</v>
      </c>
      <c r="CJ23" s="4">
        <v>221</v>
      </c>
      <c r="CK23" s="11">
        <v>0.54751131221719462</v>
      </c>
      <c r="CL23" s="5">
        <v>13</v>
      </c>
      <c r="CN23" s="31">
        <v>21</v>
      </c>
      <c r="CO23" s="17" t="s">
        <v>76</v>
      </c>
      <c r="CP23" s="4">
        <v>124.5</v>
      </c>
      <c r="CQ23" s="4">
        <v>262</v>
      </c>
      <c r="CR23" s="11">
        <v>0.47519083969465647</v>
      </c>
      <c r="CS23" s="5">
        <v>16.5</v>
      </c>
      <c r="CU23" s="31">
        <v>21</v>
      </c>
      <c r="CV23" s="17" t="s">
        <v>221</v>
      </c>
      <c r="CW23" s="4">
        <v>134</v>
      </c>
      <c r="CX23" s="4">
        <v>256</v>
      </c>
      <c r="CY23" s="11">
        <v>0.5234375</v>
      </c>
      <c r="CZ23" s="5">
        <v>14</v>
      </c>
      <c r="DA23" s="3"/>
      <c r="DB23" s="31"/>
      <c r="DC23" s="17"/>
      <c r="DD23" s="4"/>
      <c r="DE23" s="4"/>
      <c r="DF23" s="11"/>
      <c r="DG23" s="5"/>
      <c r="DH23" s="3"/>
      <c r="DI23" s="31"/>
      <c r="DJ23" s="17"/>
      <c r="DK23" s="4"/>
      <c r="DL23" s="4"/>
      <c r="DM23" s="11"/>
      <c r="DN23" s="5"/>
      <c r="DP23" s="31"/>
      <c r="DQ23" s="17"/>
      <c r="DR23" s="4"/>
      <c r="DS23" s="4"/>
      <c r="DT23" s="11"/>
      <c r="DU23" s="5"/>
      <c r="DW23" s="31"/>
      <c r="DX23" s="17"/>
      <c r="DY23" s="4"/>
      <c r="DZ23" s="4"/>
      <c r="EA23" s="11"/>
      <c r="EB23" s="5"/>
      <c r="ED23" s="31"/>
      <c r="EE23" s="17"/>
      <c r="EF23" s="4"/>
      <c r="EG23" s="4"/>
      <c r="EH23" s="11"/>
      <c r="EI23" s="5"/>
    </row>
    <row r="24" spans="1:139" x14ac:dyDescent="0.25">
      <c r="A24" s="31" t="s">
        <v>139</v>
      </c>
      <c r="B24" s="17" t="s">
        <v>69</v>
      </c>
      <c r="C24" s="4">
        <v>9.5</v>
      </c>
      <c r="D24" s="4">
        <v>17</v>
      </c>
      <c r="E24" s="11">
        <v>0.55882352941176472</v>
      </c>
      <c r="F24" s="5">
        <v>1</v>
      </c>
      <c r="H24" s="31" t="s">
        <v>139</v>
      </c>
      <c r="I24" s="17" t="s">
        <v>82</v>
      </c>
      <c r="J24" s="4">
        <v>16.5</v>
      </c>
      <c r="K24" s="4">
        <v>34</v>
      </c>
      <c r="L24" s="11">
        <v>0.48529411764705882</v>
      </c>
      <c r="M24" s="5">
        <v>2</v>
      </c>
      <c r="O24" s="31">
        <v>22</v>
      </c>
      <c r="P24" s="17" t="s">
        <v>91</v>
      </c>
      <c r="Q24" s="4">
        <v>29.5</v>
      </c>
      <c r="R24" s="4">
        <v>54</v>
      </c>
      <c r="S24" s="11">
        <v>0.54629629629629628</v>
      </c>
      <c r="T24" s="5">
        <v>2</v>
      </c>
      <c r="V24" s="31">
        <v>22</v>
      </c>
      <c r="W24" s="17" t="s">
        <v>65</v>
      </c>
      <c r="X24" s="4">
        <v>35.5</v>
      </c>
      <c r="Y24" s="4">
        <v>74</v>
      </c>
      <c r="Z24" s="11">
        <v>0.47972972972972971</v>
      </c>
      <c r="AA24" s="5">
        <v>5</v>
      </c>
      <c r="AC24" s="31" t="s">
        <v>139</v>
      </c>
      <c r="AD24" s="17" t="s">
        <v>76</v>
      </c>
      <c r="AE24" s="4">
        <v>43.5</v>
      </c>
      <c r="AF24" s="4">
        <v>94</v>
      </c>
      <c r="AG24" s="11">
        <v>0.46276595744680848</v>
      </c>
      <c r="AH24" s="5">
        <v>5</v>
      </c>
      <c r="AJ24" s="31" t="s">
        <v>139</v>
      </c>
      <c r="AK24" s="17" t="s">
        <v>90</v>
      </c>
      <c r="AL24" s="4">
        <v>54</v>
      </c>
      <c r="AM24" s="4">
        <v>115</v>
      </c>
      <c r="AN24" s="11">
        <v>0.46956521739130436</v>
      </c>
      <c r="AO24" s="5">
        <v>6</v>
      </c>
      <c r="AQ24" s="31">
        <v>22</v>
      </c>
      <c r="AR24" s="17" t="s">
        <v>91</v>
      </c>
      <c r="AS24" s="4">
        <v>62.5</v>
      </c>
      <c r="AT24" s="4">
        <v>130</v>
      </c>
      <c r="AU24" s="11">
        <v>0.48076923076923078</v>
      </c>
      <c r="AV24" s="5">
        <v>5</v>
      </c>
      <c r="AX24" s="31">
        <v>22</v>
      </c>
      <c r="AY24" s="17" t="s">
        <v>88</v>
      </c>
      <c r="AZ24" s="4">
        <v>70.5</v>
      </c>
      <c r="BA24" s="4">
        <v>146</v>
      </c>
      <c r="BB24" s="11">
        <v>0.48287671232876711</v>
      </c>
      <c r="BC24" s="5">
        <v>9</v>
      </c>
      <c r="BE24" s="31">
        <v>22</v>
      </c>
      <c r="BF24" s="17" t="s">
        <v>87</v>
      </c>
      <c r="BG24" s="4">
        <v>81</v>
      </c>
      <c r="BH24" s="4">
        <v>168</v>
      </c>
      <c r="BI24" s="11">
        <v>0.48214285714285715</v>
      </c>
      <c r="BJ24" s="5">
        <v>8.5</v>
      </c>
      <c r="BL24" s="31">
        <v>22</v>
      </c>
      <c r="BM24" s="17" t="s">
        <v>88</v>
      </c>
      <c r="BN24" s="4">
        <v>89.5</v>
      </c>
      <c r="BO24" s="4">
        <v>190</v>
      </c>
      <c r="BP24" s="11">
        <v>0.47105263157894739</v>
      </c>
      <c r="BQ24" s="5">
        <v>12</v>
      </c>
      <c r="BS24" s="31">
        <v>22</v>
      </c>
      <c r="BT24" s="17" t="s">
        <v>87</v>
      </c>
      <c r="BU24" s="4">
        <v>102</v>
      </c>
      <c r="BV24" s="4">
        <v>211</v>
      </c>
      <c r="BW24" s="11">
        <v>0.48341232227488151</v>
      </c>
      <c r="BX24" s="5">
        <v>10</v>
      </c>
      <c r="BZ24" s="31">
        <v>22</v>
      </c>
      <c r="CA24" s="17" t="s">
        <v>76</v>
      </c>
      <c r="CB24" s="4">
        <v>110.5</v>
      </c>
      <c r="CC24" s="4">
        <v>233</v>
      </c>
      <c r="CD24" s="11">
        <v>0.47424892703862659</v>
      </c>
      <c r="CE24" s="5">
        <v>12.5</v>
      </c>
      <c r="CG24" s="31">
        <v>22</v>
      </c>
      <c r="CH24" s="17" t="s">
        <v>83</v>
      </c>
      <c r="CI24" s="4">
        <v>120.5</v>
      </c>
      <c r="CJ24" s="4">
        <v>255</v>
      </c>
      <c r="CK24" s="11">
        <v>0.47254901960784312</v>
      </c>
      <c r="CL24" s="5">
        <v>16</v>
      </c>
      <c r="CN24" s="31">
        <v>22</v>
      </c>
      <c r="CO24" s="17" t="s">
        <v>221</v>
      </c>
      <c r="CP24" s="4">
        <v>124</v>
      </c>
      <c r="CQ24" s="4">
        <v>228</v>
      </c>
      <c r="CR24" s="11">
        <v>0.54385964912280704</v>
      </c>
      <c r="CS24" s="5">
        <v>13</v>
      </c>
      <c r="CU24" s="31">
        <v>22</v>
      </c>
      <c r="CV24" s="17" t="s">
        <v>81</v>
      </c>
      <c r="CW24" s="4">
        <v>133.5</v>
      </c>
      <c r="CX24" s="4">
        <v>290</v>
      </c>
      <c r="CY24" s="11">
        <v>0.46034482758620687</v>
      </c>
      <c r="CZ24" s="5">
        <v>17.5</v>
      </c>
      <c r="DA24" s="3"/>
      <c r="DB24" s="31"/>
      <c r="DC24" s="17"/>
      <c r="DD24" s="4"/>
      <c r="DE24" s="4"/>
      <c r="DF24" s="11"/>
      <c r="DG24" s="5"/>
      <c r="DH24" s="3"/>
      <c r="DI24" s="31"/>
      <c r="DJ24" s="17"/>
      <c r="DK24" s="4"/>
      <c r="DL24" s="4"/>
      <c r="DM24" s="11"/>
      <c r="DN24" s="5"/>
      <c r="DP24" s="31"/>
      <c r="DQ24" s="17"/>
      <c r="DR24" s="4"/>
      <c r="DS24" s="4"/>
      <c r="DT24" s="11"/>
      <c r="DU24" s="5"/>
      <c r="DW24" s="31"/>
      <c r="DX24" s="17"/>
      <c r="DY24" s="4"/>
      <c r="DZ24" s="4"/>
      <c r="EA24" s="11"/>
      <c r="EB24" s="5"/>
      <c r="ED24" s="31"/>
      <c r="EE24" s="17"/>
      <c r="EF24" s="4"/>
      <c r="EG24" s="4"/>
      <c r="EH24" s="11"/>
      <c r="EI24" s="5"/>
    </row>
    <row r="25" spans="1:139" x14ac:dyDescent="0.25">
      <c r="A25" s="31" t="s">
        <v>139</v>
      </c>
      <c r="B25" s="17" t="s">
        <v>70</v>
      </c>
      <c r="C25" s="4">
        <v>9.5</v>
      </c>
      <c r="D25" s="4">
        <v>17</v>
      </c>
      <c r="E25" s="11">
        <v>0.55882352941176472</v>
      </c>
      <c r="F25" s="5">
        <v>1</v>
      </c>
      <c r="H25" s="31" t="s">
        <v>139</v>
      </c>
      <c r="I25" s="17" t="s">
        <v>76</v>
      </c>
      <c r="J25" s="4">
        <v>16.5</v>
      </c>
      <c r="K25" s="4">
        <v>34</v>
      </c>
      <c r="L25" s="11">
        <v>0.48529411764705882</v>
      </c>
      <c r="M25" s="5">
        <v>2</v>
      </c>
      <c r="O25" s="31" t="s">
        <v>226</v>
      </c>
      <c r="P25" s="17" t="s">
        <v>77</v>
      </c>
      <c r="Q25" s="4">
        <v>28.5</v>
      </c>
      <c r="R25" s="4">
        <v>54</v>
      </c>
      <c r="S25" s="11">
        <v>0.52777777777777779</v>
      </c>
      <c r="T25" s="5">
        <v>3</v>
      </c>
      <c r="V25" s="31" t="s">
        <v>226</v>
      </c>
      <c r="W25" s="17" t="s">
        <v>69</v>
      </c>
      <c r="X25" s="4">
        <v>35.5</v>
      </c>
      <c r="Y25" s="4">
        <v>74</v>
      </c>
      <c r="Z25" s="11">
        <v>0.47972972972972971</v>
      </c>
      <c r="AA25" s="5">
        <v>4</v>
      </c>
      <c r="AC25" s="31" t="s">
        <v>139</v>
      </c>
      <c r="AD25" s="17" t="s">
        <v>81</v>
      </c>
      <c r="AE25" s="4">
        <v>43.5</v>
      </c>
      <c r="AF25" s="4">
        <v>94</v>
      </c>
      <c r="AG25" s="11">
        <v>0.46276595744680848</v>
      </c>
      <c r="AH25" s="5">
        <v>5</v>
      </c>
      <c r="AJ25" s="31" t="s">
        <v>139</v>
      </c>
      <c r="AK25" s="17" t="s">
        <v>81</v>
      </c>
      <c r="AL25" s="4">
        <v>54</v>
      </c>
      <c r="AM25" s="4">
        <v>115</v>
      </c>
      <c r="AN25" s="11">
        <v>0.46956521739130436</v>
      </c>
      <c r="AO25" s="5">
        <v>6</v>
      </c>
      <c r="AQ25" s="31">
        <v>23</v>
      </c>
      <c r="AR25" s="17" t="s">
        <v>69</v>
      </c>
      <c r="AS25" s="4">
        <v>61.5</v>
      </c>
      <c r="AT25" s="4">
        <v>130</v>
      </c>
      <c r="AU25" s="11">
        <v>0.47307692307692306</v>
      </c>
      <c r="AV25" s="5">
        <v>5</v>
      </c>
      <c r="AX25" s="31">
        <v>23</v>
      </c>
      <c r="AY25" s="17" t="s">
        <v>87</v>
      </c>
      <c r="AZ25" s="4">
        <v>70.5</v>
      </c>
      <c r="BA25" s="4">
        <v>146</v>
      </c>
      <c r="BB25" s="11">
        <v>0.48287671232876711</v>
      </c>
      <c r="BC25" s="5">
        <v>8.5</v>
      </c>
      <c r="BE25" s="31">
        <v>23</v>
      </c>
      <c r="BF25" s="17" t="s">
        <v>80</v>
      </c>
      <c r="BG25" s="4">
        <v>80</v>
      </c>
      <c r="BH25" s="4">
        <v>168</v>
      </c>
      <c r="BI25" s="11">
        <v>0.47619047619047616</v>
      </c>
      <c r="BJ25" s="5">
        <v>7</v>
      </c>
      <c r="BL25" s="31">
        <v>23</v>
      </c>
      <c r="BM25" s="17" t="s">
        <v>76</v>
      </c>
      <c r="BN25" s="4">
        <v>89.5</v>
      </c>
      <c r="BO25" s="4">
        <v>190</v>
      </c>
      <c r="BP25" s="11">
        <v>0.47105263157894739</v>
      </c>
      <c r="BQ25" s="5">
        <v>9.5</v>
      </c>
      <c r="BS25" s="31">
        <v>23</v>
      </c>
      <c r="BT25" s="17" t="s">
        <v>78</v>
      </c>
      <c r="BU25" s="4">
        <v>100</v>
      </c>
      <c r="BV25" s="4">
        <v>211</v>
      </c>
      <c r="BW25" s="11">
        <v>0.47393364928909953</v>
      </c>
      <c r="BX25" s="5">
        <v>13</v>
      </c>
      <c r="BZ25" s="31">
        <v>23</v>
      </c>
      <c r="CA25" s="17" t="s">
        <v>88</v>
      </c>
      <c r="CB25" s="4">
        <v>109.5</v>
      </c>
      <c r="CC25" s="4">
        <v>233</v>
      </c>
      <c r="CD25" s="11">
        <v>0.46995708154506438</v>
      </c>
      <c r="CE25" s="5">
        <v>15.5</v>
      </c>
      <c r="CG25" s="31">
        <v>23</v>
      </c>
      <c r="CH25" s="17" t="s">
        <v>76</v>
      </c>
      <c r="CI25" s="4">
        <v>120.5</v>
      </c>
      <c r="CJ25" s="4">
        <v>255</v>
      </c>
      <c r="CK25" s="11">
        <v>0.47254901960784312</v>
      </c>
      <c r="CL25" s="5">
        <v>14.5</v>
      </c>
      <c r="CN25" s="31">
        <v>23</v>
      </c>
      <c r="CO25" s="17" t="s">
        <v>83</v>
      </c>
      <c r="CP25" s="4">
        <v>122.5</v>
      </c>
      <c r="CQ25" s="4">
        <v>262</v>
      </c>
      <c r="CR25" s="11">
        <v>0.46755725190839692</v>
      </c>
      <c r="CS25" s="5">
        <v>17</v>
      </c>
      <c r="CU25" s="31">
        <v>23</v>
      </c>
      <c r="CV25" s="17" t="s">
        <v>63</v>
      </c>
      <c r="CW25" s="4">
        <v>133.5</v>
      </c>
      <c r="CX25" s="4">
        <v>290</v>
      </c>
      <c r="CY25" s="11">
        <v>0.46034482758620687</v>
      </c>
      <c r="CZ25" s="5">
        <v>14.5</v>
      </c>
      <c r="DA25" s="3"/>
      <c r="DB25" s="31"/>
      <c r="DC25" s="17"/>
      <c r="DD25" s="4"/>
      <c r="DE25" s="4"/>
      <c r="DF25" s="11"/>
      <c r="DG25" s="5"/>
      <c r="DH25" s="3"/>
      <c r="DI25" s="31"/>
      <c r="DJ25" s="17"/>
      <c r="DK25" s="4"/>
      <c r="DL25" s="4"/>
      <c r="DM25" s="11"/>
      <c r="DN25" s="5"/>
      <c r="DP25" s="31"/>
      <c r="DQ25" s="17"/>
      <c r="DR25" s="4"/>
      <c r="DS25" s="4"/>
      <c r="DT25" s="11"/>
      <c r="DU25" s="5"/>
      <c r="DW25" s="31"/>
      <c r="DX25" s="17"/>
      <c r="DY25" s="4"/>
      <c r="DZ25" s="4"/>
      <c r="EA25" s="11"/>
      <c r="EB25" s="5"/>
      <c r="ED25" s="31"/>
      <c r="EE25" s="17"/>
      <c r="EF25" s="4"/>
      <c r="EG25" s="4"/>
      <c r="EH25" s="11"/>
      <c r="EI25" s="5"/>
    </row>
    <row r="26" spans="1:139" x14ac:dyDescent="0.25">
      <c r="A26" s="31" t="s">
        <v>139</v>
      </c>
      <c r="B26" s="17" t="s">
        <v>86</v>
      </c>
      <c r="C26" s="4">
        <v>9.5</v>
      </c>
      <c r="D26" s="4">
        <v>17</v>
      </c>
      <c r="E26" s="11">
        <v>0.55882352941176472</v>
      </c>
      <c r="F26" s="5">
        <v>1</v>
      </c>
      <c r="H26" s="31" t="s">
        <v>139</v>
      </c>
      <c r="I26" s="17" t="s">
        <v>69</v>
      </c>
      <c r="J26" s="4">
        <v>16.5</v>
      </c>
      <c r="K26" s="4">
        <v>34</v>
      </c>
      <c r="L26" s="11">
        <v>0.48529411764705882</v>
      </c>
      <c r="M26" s="5">
        <v>2</v>
      </c>
      <c r="O26" s="31" t="s">
        <v>226</v>
      </c>
      <c r="P26" s="17" t="s">
        <v>73</v>
      </c>
      <c r="Q26" s="4">
        <v>28.5</v>
      </c>
      <c r="R26" s="4">
        <v>54</v>
      </c>
      <c r="S26" s="11">
        <v>0.52777777777777779</v>
      </c>
      <c r="T26" s="5">
        <v>3</v>
      </c>
      <c r="V26" s="31" t="s">
        <v>226</v>
      </c>
      <c r="W26" s="17" t="s">
        <v>70</v>
      </c>
      <c r="X26" s="4">
        <v>35.5</v>
      </c>
      <c r="Y26" s="4">
        <v>74</v>
      </c>
      <c r="Z26" s="11">
        <v>0.47972972972972971</v>
      </c>
      <c r="AA26" s="5">
        <v>4</v>
      </c>
      <c r="AC26" s="31">
        <v>24</v>
      </c>
      <c r="AD26" s="17" t="s">
        <v>80</v>
      </c>
      <c r="AE26" s="4">
        <v>43.5</v>
      </c>
      <c r="AF26" s="4">
        <v>94</v>
      </c>
      <c r="AG26" s="11">
        <v>0.46276595744680848</v>
      </c>
      <c r="AH26" s="5">
        <v>4</v>
      </c>
      <c r="AJ26" s="31" t="s">
        <v>328</v>
      </c>
      <c r="AK26" s="17" t="s">
        <v>80</v>
      </c>
      <c r="AL26" s="4">
        <v>53</v>
      </c>
      <c r="AM26" s="4">
        <v>115</v>
      </c>
      <c r="AN26" s="11">
        <v>0.46086956521739131</v>
      </c>
      <c r="AO26" s="5">
        <v>5</v>
      </c>
      <c r="AQ26" s="31">
        <v>24</v>
      </c>
      <c r="AR26" s="17" t="s">
        <v>67</v>
      </c>
      <c r="AS26" s="4">
        <v>59.5</v>
      </c>
      <c r="AT26" s="4">
        <v>130</v>
      </c>
      <c r="AU26" s="11">
        <v>0.45769230769230768</v>
      </c>
      <c r="AV26" s="5">
        <v>8</v>
      </c>
      <c r="AX26" s="31">
        <v>24</v>
      </c>
      <c r="AY26" s="17" t="s">
        <v>80</v>
      </c>
      <c r="AZ26" s="4">
        <v>70.5</v>
      </c>
      <c r="BA26" s="4">
        <v>146</v>
      </c>
      <c r="BB26" s="11">
        <v>0.48287671232876711</v>
      </c>
      <c r="BC26" s="5">
        <v>6</v>
      </c>
      <c r="BE26" s="31" t="s">
        <v>328</v>
      </c>
      <c r="BF26" s="17" t="s">
        <v>76</v>
      </c>
      <c r="BG26" s="4">
        <v>79</v>
      </c>
      <c r="BH26" s="4">
        <v>168</v>
      </c>
      <c r="BI26" s="11">
        <v>0.47023809523809523</v>
      </c>
      <c r="BJ26" s="5">
        <v>8.5</v>
      </c>
      <c r="BL26" s="31">
        <v>24</v>
      </c>
      <c r="BM26" s="17" t="s">
        <v>71</v>
      </c>
      <c r="BN26" s="4">
        <v>89.5</v>
      </c>
      <c r="BO26" s="4">
        <v>190</v>
      </c>
      <c r="BP26" s="11">
        <v>0.47105263157894739</v>
      </c>
      <c r="BQ26" s="5">
        <v>9</v>
      </c>
      <c r="BS26" s="31">
        <v>24</v>
      </c>
      <c r="BT26" s="17" t="s">
        <v>76</v>
      </c>
      <c r="BU26" s="4">
        <v>100</v>
      </c>
      <c r="BV26" s="4">
        <v>211</v>
      </c>
      <c r="BW26" s="11">
        <v>0.47393364928909953</v>
      </c>
      <c r="BX26" s="5">
        <v>11.5</v>
      </c>
      <c r="BZ26" s="31">
        <v>24</v>
      </c>
      <c r="CA26" s="17" t="s">
        <v>78</v>
      </c>
      <c r="CB26" s="4">
        <v>109.5</v>
      </c>
      <c r="CC26" s="4">
        <v>233</v>
      </c>
      <c r="CD26" s="11">
        <v>0.46995708154506438</v>
      </c>
      <c r="CE26" s="5">
        <v>14</v>
      </c>
      <c r="CG26" s="31">
        <v>24</v>
      </c>
      <c r="CH26" s="17" t="s">
        <v>78</v>
      </c>
      <c r="CI26" s="4">
        <v>119.5</v>
      </c>
      <c r="CJ26" s="4">
        <v>255</v>
      </c>
      <c r="CK26" s="11">
        <v>0.46862745098039216</v>
      </c>
      <c r="CL26" s="5">
        <v>15</v>
      </c>
      <c r="CN26" s="31">
        <v>24</v>
      </c>
      <c r="CO26" s="17" t="s">
        <v>78</v>
      </c>
      <c r="CP26" s="4">
        <v>122.5</v>
      </c>
      <c r="CQ26" s="4">
        <v>262</v>
      </c>
      <c r="CR26" s="11">
        <v>0.46755725190839692</v>
      </c>
      <c r="CS26" s="5">
        <v>15</v>
      </c>
      <c r="CU26" s="31">
        <v>24</v>
      </c>
      <c r="CV26" s="17" t="s">
        <v>83</v>
      </c>
      <c r="CW26" s="4">
        <v>132.5</v>
      </c>
      <c r="CX26" s="4">
        <v>290</v>
      </c>
      <c r="CY26" s="11">
        <v>0.45689655172413796</v>
      </c>
      <c r="CZ26" s="5">
        <v>17</v>
      </c>
      <c r="DA26" s="3"/>
      <c r="DB26" s="31"/>
      <c r="DC26" s="17"/>
      <c r="DD26" s="4"/>
      <c r="DE26" s="4"/>
      <c r="DF26" s="11"/>
      <c r="DG26" s="5"/>
      <c r="DH26" s="3"/>
      <c r="DI26" s="31"/>
      <c r="DJ26" s="17"/>
      <c r="DK26" s="4"/>
      <c r="DL26" s="4"/>
      <c r="DM26" s="11"/>
      <c r="DN26" s="5"/>
      <c r="DP26" s="31"/>
      <c r="DQ26" s="17"/>
      <c r="DR26" s="4"/>
      <c r="DS26" s="4"/>
      <c r="DT26" s="11"/>
      <c r="DU26" s="5"/>
      <c r="DW26" s="31"/>
      <c r="DX26" s="17"/>
      <c r="DY26" s="4"/>
      <c r="DZ26" s="4"/>
      <c r="EA26" s="11"/>
      <c r="EB26" s="5"/>
      <c r="ED26" s="31"/>
      <c r="EE26" s="17"/>
      <c r="EF26" s="4"/>
      <c r="EG26" s="4"/>
      <c r="EH26" s="11"/>
      <c r="EI26" s="5"/>
    </row>
    <row r="27" spans="1:139" x14ac:dyDescent="0.25">
      <c r="A27" s="31">
        <v>25</v>
      </c>
      <c r="B27" s="17" t="s">
        <v>83</v>
      </c>
      <c r="C27" s="4">
        <v>8.5</v>
      </c>
      <c r="D27" s="4">
        <v>17</v>
      </c>
      <c r="E27" s="11">
        <v>0.5</v>
      </c>
      <c r="F27" s="5">
        <v>2</v>
      </c>
      <c r="H27" s="31">
        <v>25</v>
      </c>
      <c r="I27" s="17" t="s">
        <v>92</v>
      </c>
      <c r="J27" s="4">
        <v>15.5</v>
      </c>
      <c r="K27" s="4">
        <v>34</v>
      </c>
      <c r="L27" s="11">
        <v>0.45588235294117646</v>
      </c>
      <c r="M27" s="5">
        <v>2</v>
      </c>
      <c r="O27" s="31">
        <v>25</v>
      </c>
      <c r="P27" s="17" t="s">
        <v>71</v>
      </c>
      <c r="Q27" s="4">
        <v>25.5</v>
      </c>
      <c r="R27" s="4">
        <v>54</v>
      </c>
      <c r="S27" s="11">
        <v>0.47222222222222221</v>
      </c>
      <c r="T27" s="5">
        <v>3</v>
      </c>
      <c r="V27" s="31">
        <v>25</v>
      </c>
      <c r="W27" s="17" t="s">
        <v>71</v>
      </c>
      <c r="X27" s="4">
        <v>34.5</v>
      </c>
      <c r="Y27" s="4">
        <v>74</v>
      </c>
      <c r="Z27" s="11">
        <v>0.46621621621621623</v>
      </c>
      <c r="AA27" s="5">
        <v>5</v>
      </c>
      <c r="AC27" s="31">
        <v>25</v>
      </c>
      <c r="AD27" s="17" t="s">
        <v>91</v>
      </c>
      <c r="AE27" s="4">
        <v>43.5</v>
      </c>
      <c r="AF27" s="4">
        <v>94</v>
      </c>
      <c r="AG27" s="11">
        <v>0.46276595744680848</v>
      </c>
      <c r="AH27" s="5">
        <v>3</v>
      </c>
      <c r="AJ27" s="31" t="s">
        <v>328</v>
      </c>
      <c r="AK27" s="17" t="s">
        <v>85</v>
      </c>
      <c r="AL27" s="4">
        <v>53</v>
      </c>
      <c r="AM27" s="4">
        <v>115</v>
      </c>
      <c r="AN27" s="11">
        <v>0.46086956521739131</v>
      </c>
      <c r="AO27" s="5">
        <v>5</v>
      </c>
      <c r="AQ27" s="31">
        <v>25</v>
      </c>
      <c r="AR27" s="17" t="s">
        <v>70</v>
      </c>
      <c r="AS27" s="4">
        <v>59.5</v>
      </c>
      <c r="AT27" s="4">
        <v>130</v>
      </c>
      <c r="AU27" s="11">
        <v>0.45769230769230768</v>
      </c>
      <c r="AV27" s="5">
        <v>7</v>
      </c>
      <c r="AX27" s="31" t="s">
        <v>374</v>
      </c>
      <c r="AY27" s="17" t="s">
        <v>70</v>
      </c>
      <c r="AZ27" s="4">
        <v>67.5</v>
      </c>
      <c r="BA27" s="4">
        <v>146</v>
      </c>
      <c r="BB27" s="11">
        <v>0.46232876712328769</v>
      </c>
      <c r="BC27" s="5">
        <v>7</v>
      </c>
      <c r="BE27" s="31" t="s">
        <v>328</v>
      </c>
      <c r="BF27" s="17" t="s">
        <v>63</v>
      </c>
      <c r="BG27" s="4">
        <v>79</v>
      </c>
      <c r="BH27" s="4">
        <v>168</v>
      </c>
      <c r="BI27" s="11">
        <v>0.47023809523809523</v>
      </c>
      <c r="BJ27" s="5">
        <v>8.5</v>
      </c>
      <c r="BL27" s="31">
        <v>25</v>
      </c>
      <c r="BM27" s="17" t="s">
        <v>78</v>
      </c>
      <c r="BN27" s="4">
        <v>88.5</v>
      </c>
      <c r="BO27" s="4">
        <v>190</v>
      </c>
      <c r="BP27" s="11">
        <v>0.46578947368421053</v>
      </c>
      <c r="BQ27" s="5">
        <v>11</v>
      </c>
      <c r="BS27" s="31">
        <v>25</v>
      </c>
      <c r="BT27" s="17" t="s">
        <v>80</v>
      </c>
      <c r="BU27" s="4">
        <v>100</v>
      </c>
      <c r="BV27" s="4">
        <v>211</v>
      </c>
      <c r="BW27" s="11">
        <v>0.47393364928909953</v>
      </c>
      <c r="BX27" s="5">
        <v>8.5</v>
      </c>
      <c r="BZ27" s="31">
        <v>25</v>
      </c>
      <c r="CA27" s="17" t="s">
        <v>221</v>
      </c>
      <c r="CB27" s="4">
        <v>109</v>
      </c>
      <c r="CC27" s="4">
        <v>199</v>
      </c>
      <c r="CD27" s="11">
        <v>0.54773869346733672</v>
      </c>
      <c r="CE27" s="5">
        <v>12</v>
      </c>
      <c r="CG27" s="31" t="s">
        <v>374</v>
      </c>
      <c r="CH27" s="17" t="s">
        <v>71</v>
      </c>
      <c r="CI27" s="4">
        <v>119.5</v>
      </c>
      <c r="CJ27" s="4">
        <v>255</v>
      </c>
      <c r="CK27" s="11">
        <v>0.46862745098039216</v>
      </c>
      <c r="CL27" s="5">
        <v>13</v>
      </c>
      <c r="CN27" s="31" t="s">
        <v>374</v>
      </c>
      <c r="CO27" s="17" t="s">
        <v>71</v>
      </c>
      <c r="CP27" s="4">
        <v>122.5</v>
      </c>
      <c r="CQ27" s="4">
        <v>262</v>
      </c>
      <c r="CR27" s="11">
        <v>0.46755725190839692</v>
      </c>
      <c r="CS27" s="5">
        <v>14</v>
      </c>
      <c r="CU27" s="31">
        <v>25</v>
      </c>
      <c r="CV27" s="17" t="s">
        <v>86</v>
      </c>
      <c r="CW27" s="4">
        <v>132.5</v>
      </c>
      <c r="CX27" s="4">
        <v>290</v>
      </c>
      <c r="CY27" s="11">
        <v>0.45689655172413796</v>
      </c>
      <c r="CZ27" s="5">
        <v>14.5</v>
      </c>
      <c r="DA27" s="3"/>
      <c r="DB27" s="31"/>
      <c r="DC27" s="17"/>
      <c r="DD27" s="4"/>
      <c r="DE27" s="4"/>
      <c r="DF27" s="11"/>
      <c r="DG27" s="5"/>
      <c r="DH27" s="3"/>
      <c r="DI27" s="31"/>
      <c r="DJ27" s="17"/>
      <c r="DK27" s="4"/>
      <c r="DL27" s="4"/>
      <c r="DM27" s="11"/>
      <c r="DN27" s="5"/>
      <c r="DP27" s="31"/>
      <c r="DQ27" s="17"/>
      <c r="DR27" s="4"/>
      <c r="DS27" s="4"/>
      <c r="DT27" s="11"/>
      <c r="DU27" s="5"/>
      <c r="DW27" s="31"/>
      <c r="DX27" s="17"/>
      <c r="DY27" s="4"/>
      <c r="DZ27" s="4"/>
      <c r="EA27" s="11"/>
      <c r="EB27" s="5"/>
      <c r="ED27" s="31"/>
      <c r="EE27" s="17"/>
      <c r="EF27" s="4"/>
      <c r="EG27" s="4"/>
      <c r="EH27" s="11"/>
      <c r="EI27" s="5"/>
    </row>
    <row r="28" spans="1:139" x14ac:dyDescent="0.25">
      <c r="A28" s="31">
        <v>26</v>
      </c>
      <c r="B28" s="17" t="s">
        <v>71</v>
      </c>
      <c r="C28" s="4">
        <v>8.5</v>
      </c>
      <c r="D28" s="4">
        <v>17</v>
      </c>
      <c r="E28" s="11">
        <v>0.5</v>
      </c>
      <c r="F28" s="5">
        <v>1</v>
      </c>
      <c r="H28" s="31">
        <v>26</v>
      </c>
      <c r="I28" s="17" t="s">
        <v>81</v>
      </c>
      <c r="J28" s="4">
        <v>14.5</v>
      </c>
      <c r="K28" s="4">
        <v>34</v>
      </c>
      <c r="L28" s="11">
        <v>0.4264705882352941</v>
      </c>
      <c r="M28" s="5">
        <v>2</v>
      </c>
      <c r="O28" s="31">
        <v>26</v>
      </c>
      <c r="P28" s="17" t="s">
        <v>67</v>
      </c>
      <c r="Q28" s="4">
        <v>23.5</v>
      </c>
      <c r="R28" s="4">
        <v>54</v>
      </c>
      <c r="S28" s="11">
        <v>0.43518518518518517</v>
      </c>
      <c r="T28" s="5">
        <v>3</v>
      </c>
      <c r="V28" s="31">
        <v>26</v>
      </c>
      <c r="W28" s="17" t="s">
        <v>87</v>
      </c>
      <c r="X28" s="4">
        <v>32.5</v>
      </c>
      <c r="Y28" s="4">
        <v>74</v>
      </c>
      <c r="Z28" s="11">
        <v>0.4391891891891892</v>
      </c>
      <c r="AA28" s="5">
        <v>3</v>
      </c>
      <c r="AC28" s="31">
        <v>26</v>
      </c>
      <c r="AD28" s="17" t="s">
        <v>70</v>
      </c>
      <c r="AE28" s="4">
        <v>42.5</v>
      </c>
      <c r="AF28" s="4">
        <v>94</v>
      </c>
      <c r="AG28" s="11">
        <v>0.4521276595744681</v>
      </c>
      <c r="AH28" s="5">
        <v>5</v>
      </c>
      <c r="AJ28" s="31">
        <v>26</v>
      </c>
      <c r="AK28" s="17" t="s">
        <v>78</v>
      </c>
      <c r="AL28" s="4">
        <v>52</v>
      </c>
      <c r="AM28" s="4">
        <v>115</v>
      </c>
      <c r="AN28" s="11">
        <v>0.45217391304347826</v>
      </c>
      <c r="AO28" s="5">
        <v>7</v>
      </c>
      <c r="AQ28" s="31">
        <v>26</v>
      </c>
      <c r="AR28" s="17" t="s">
        <v>63</v>
      </c>
      <c r="AS28" s="4">
        <v>59.5</v>
      </c>
      <c r="AT28" s="4">
        <v>130</v>
      </c>
      <c r="AU28" s="11">
        <v>0.45769230769230768</v>
      </c>
      <c r="AV28" s="5">
        <v>6.5</v>
      </c>
      <c r="AX28" s="31" t="s">
        <v>374</v>
      </c>
      <c r="AY28" s="17" t="s">
        <v>90</v>
      </c>
      <c r="AZ28" s="4">
        <v>67.5</v>
      </c>
      <c r="BA28" s="4">
        <v>146</v>
      </c>
      <c r="BB28" s="11">
        <v>0.46232876712328769</v>
      </c>
      <c r="BC28" s="5">
        <v>7</v>
      </c>
      <c r="BE28" s="31" t="s">
        <v>404</v>
      </c>
      <c r="BF28" s="17" t="s">
        <v>90</v>
      </c>
      <c r="BG28" s="4">
        <v>78</v>
      </c>
      <c r="BH28" s="4">
        <v>168</v>
      </c>
      <c r="BI28" s="11">
        <v>0.4642857142857143</v>
      </c>
      <c r="BJ28" s="5">
        <v>8</v>
      </c>
      <c r="BL28" s="31">
        <v>26</v>
      </c>
      <c r="BM28" s="17" t="s">
        <v>81</v>
      </c>
      <c r="BN28" s="4">
        <v>88.5</v>
      </c>
      <c r="BO28" s="4">
        <v>190</v>
      </c>
      <c r="BP28" s="11">
        <v>0.46578947368421053</v>
      </c>
      <c r="BQ28" s="5">
        <v>10</v>
      </c>
      <c r="BS28" s="31">
        <v>26</v>
      </c>
      <c r="BT28" s="17" t="s">
        <v>81</v>
      </c>
      <c r="BU28" s="4">
        <v>98</v>
      </c>
      <c r="BV28" s="4">
        <v>211</v>
      </c>
      <c r="BW28" s="11">
        <v>0.46445497630331756</v>
      </c>
      <c r="BX28" s="5">
        <v>11.5</v>
      </c>
      <c r="BZ28" s="31">
        <v>26</v>
      </c>
      <c r="CA28" s="17" t="s">
        <v>81</v>
      </c>
      <c r="CB28" s="4">
        <v>108.5</v>
      </c>
      <c r="CC28" s="4">
        <v>233</v>
      </c>
      <c r="CD28" s="11">
        <v>0.46566523605150212</v>
      </c>
      <c r="CE28" s="5">
        <v>11.5</v>
      </c>
      <c r="CG28" s="31" t="s">
        <v>374</v>
      </c>
      <c r="CH28" s="17" t="s">
        <v>70</v>
      </c>
      <c r="CI28" s="4">
        <v>119.5</v>
      </c>
      <c r="CJ28" s="4">
        <v>255</v>
      </c>
      <c r="CK28" s="11">
        <v>0.46862745098039216</v>
      </c>
      <c r="CL28" s="5">
        <v>13</v>
      </c>
      <c r="CN28" s="31" t="s">
        <v>374</v>
      </c>
      <c r="CO28" s="17" t="s">
        <v>70</v>
      </c>
      <c r="CP28" s="4">
        <v>122.5</v>
      </c>
      <c r="CQ28" s="4">
        <v>262</v>
      </c>
      <c r="CR28" s="11">
        <v>0.46755725190839692</v>
      </c>
      <c r="CS28" s="5">
        <v>14</v>
      </c>
      <c r="CU28" s="31">
        <v>26</v>
      </c>
      <c r="CV28" s="17" t="s">
        <v>82</v>
      </c>
      <c r="CW28" s="4">
        <v>132.5</v>
      </c>
      <c r="CX28" s="4">
        <v>290</v>
      </c>
      <c r="CY28" s="11">
        <v>0.45689655172413796</v>
      </c>
      <c r="CZ28" s="5">
        <v>12.5</v>
      </c>
    </row>
    <row r="29" spans="1:139" x14ac:dyDescent="0.25">
      <c r="A29" s="31">
        <v>27</v>
      </c>
      <c r="B29" s="17" t="s">
        <v>92</v>
      </c>
      <c r="C29" s="4">
        <v>7.5</v>
      </c>
      <c r="D29" s="4">
        <v>17</v>
      </c>
      <c r="E29" s="11">
        <v>0.44117647058823528</v>
      </c>
      <c r="F29" s="5">
        <v>1</v>
      </c>
      <c r="H29" s="31">
        <v>27</v>
      </c>
      <c r="I29" s="17" t="s">
        <v>83</v>
      </c>
      <c r="J29" s="4">
        <v>13.5</v>
      </c>
      <c r="K29" s="4">
        <v>34</v>
      </c>
      <c r="L29" s="11">
        <v>0.39705882352941174</v>
      </c>
      <c r="M29" s="5">
        <v>3</v>
      </c>
      <c r="O29" s="31" t="s">
        <v>227</v>
      </c>
      <c r="P29" s="17" t="s">
        <v>63</v>
      </c>
      <c r="Q29" s="4">
        <v>23.5</v>
      </c>
      <c r="R29" s="4">
        <v>54</v>
      </c>
      <c r="S29" s="11">
        <v>0.43518518518518517</v>
      </c>
      <c r="T29" s="5">
        <v>2</v>
      </c>
      <c r="V29" s="31">
        <v>27</v>
      </c>
      <c r="W29" s="17" t="s">
        <v>67</v>
      </c>
      <c r="X29" s="4">
        <v>31.5</v>
      </c>
      <c r="Y29" s="4">
        <v>74</v>
      </c>
      <c r="Z29" s="11">
        <v>0.42567567567567566</v>
      </c>
      <c r="AA29" s="5">
        <v>5</v>
      </c>
      <c r="AC29" s="31">
        <v>27</v>
      </c>
      <c r="AD29" s="17" t="s">
        <v>69</v>
      </c>
      <c r="AE29" s="4">
        <v>42.5</v>
      </c>
      <c r="AF29" s="4">
        <v>94</v>
      </c>
      <c r="AG29" s="11">
        <v>0.4521276595744681</v>
      </c>
      <c r="AH29" s="5">
        <v>4</v>
      </c>
      <c r="AJ29" s="31">
        <v>27</v>
      </c>
      <c r="AK29" s="17" t="s">
        <v>63</v>
      </c>
      <c r="AL29" s="4">
        <v>52</v>
      </c>
      <c r="AM29" s="4">
        <v>115</v>
      </c>
      <c r="AN29" s="11">
        <v>0.45217391304347826</v>
      </c>
      <c r="AO29" s="5">
        <v>4.5</v>
      </c>
      <c r="AQ29" s="31">
        <v>27</v>
      </c>
      <c r="AR29" s="17" t="s">
        <v>71</v>
      </c>
      <c r="AS29" s="4">
        <v>58.5</v>
      </c>
      <c r="AT29" s="4">
        <v>130</v>
      </c>
      <c r="AU29" s="11">
        <v>0.45</v>
      </c>
      <c r="AV29" s="5">
        <v>6</v>
      </c>
      <c r="AX29" s="31">
        <v>27</v>
      </c>
      <c r="AY29" s="17" t="s">
        <v>221</v>
      </c>
      <c r="AZ29" s="4">
        <v>67</v>
      </c>
      <c r="BA29" s="4">
        <v>112</v>
      </c>
      <c r="BB29" s="11">
        <v>0.5982142857142857</v>
      </c>
      <c r="BC29" s="5">
        <v>9</v>
      </c>
      <c r="BE29" s="31" t="s">
        <v>404</v>
      </c>
      <c r="BF29" s="17" t="s">
        <v>71</v>
      </c>
      <c r="BG29" s="4">
        <v>78</v>
      </c>
      <c r="BH29" s="4">
        <v>168</v>
      </c>
      <c r="BI29" s="11">
        <v>0.4642857142857143</v>
      </c>
      <c r="BJ29" s="5">
        <v>8</v>
      </c>
      <c r="BL29" s="31">
        <v>27</v>
      </c>
      <c r="BM29" s="17" t="s">
        <v>70</v>
      </c>
      <c r="BN29" s="4">
        <v>87.5</v>
      </c>
      <c r="BO29" s="4">
        <v>190</v>
      </c>
      <c r="BP29" s="11">
        <v>0.46052631578947367</v>
      </c>
      <c r="BQ29" s="5">
        <v>7.5</v>
      </c>
      <c r="BS29" s="31">
        <v>27</v>
      </c>
      <c r="BT29" s="17" t="s">
        <v>90</v>
      </c>
      <c r="BU29" s="4">
        <v>98</v>
      </c>
      <c r="BV29" s="4">
        <v>211</v>
      </c>
      <c r="BW29" s="11">
        <v>0.46445497630331756</v>
      </c>
      <c r="BX29" s="5">
        <v>9</v>
      </c>
      <c r="BZ29" s="31">
        <v>27</v>
      </c>
      <c r="CA29" s="17" t="s">
        <v>70</v>
      </c>
      <c r="CB29" s="4">
        <v>108.5</v>
      </c>
      <c r="CC29" s="4">
        <v>233</v>
      </c>
      <c r="CD29" s="11">
        <v>0.46566523605150212</v>
      </c>
      <c r="CE29" s="5">
        <v>11</v>
      </c>
      <c r="CG29" s="31">
        <v>27</v>
      </c>
      <c r="CH29" s="17" t="s">
        <v>63</v>
      </c>
      <c r="CI29" s="4">
        <v>119.5</v>
      </c>
      <c r="CJ29" s="4">
        <v>255</v>
      </c>
      <c r="CK29" s="11">
        <v>0.46862745098039216</v>
      </c>
      <c r="CL29" s="5">
        <v>12.5</v>
      </c>
      <c r="CN29" s="31">
        <v>27</v>
      </c>
      <c r="CO29" s="17" t="s">
        <v>80</v>
      </c>
      <c r="CP29" s="4">
        <v>122.5</v>
      </c>
      <c r="CQ29" s="4">
        <v>262</v>
      </c>
      <c r="CR29" s="11">
        <v>0.46755725190839692</v>
      </c>
      <c r="CS29" s="5">
        <v>9.5</v>
      </c>
      <c r="CU29" s="31">
        <v>27</v>
      </c>
      <c r="CV29" s="17" t="s">
        <v>80</v>
      </c>
      <c r="CW29" s="4">
        <v>132.5</v>
      </c>
      <c r="CX29" s="4">
        <v>290</v>
      </c>
      <c r="CY29" s="11">
        <v>0.45689655172413796</v>
      </c>
      <c r="CZ29" s="5">
        <v>11.5</v>
      </c>
    </row>
    <row r="30" spans="1:139" x14ac:dyDescent="0.25">
      <c r="A30" s="31">
        <v>28</v>
      </c>
      <c r="B30" s="17" t="s">
        <v>63</v>
      </c>
      <c r="C30" s="4">
        <v>7.5</v>
      </c>
      <c r="D30" s="4">
        <v>17</v>
      </c>
      <c r="E30" s="11">
        <v>0.44117647058823528</v>
      </c>
      <c r="F30" s="5">
        <v>0</v>
      </c>
      <c r="H30" s="31">
        <v>28</v>
      </c>
      <c r="I30" s="17" t="s">
        <v>63</v>
      </c>
      <c r="J30" s="4">
        <v>13.5</v>
      </c>
      <c r="K30" s="4">
        <v>34</v>
      </c>
      <c r="L30" s="11">
        <v>0.39705882352941174</v>
      </c>
      <c r="M30" s="5">
        <v>1</v>
      </c>
      <c r="O30" s="31" t="s">
        <v>227</v>
      </c>
      <c r="P30" s="17" t="s">
        <v>87</v>
      </c>
      <c r="Q30" s="4">
        <v>23.5</v>
      </c>
      <c r="R30" s="4">
        <v>54</v>
      </c>
      <c r="S30" s="11">
        <v>0.43518518518518517</v>
      </c>
      <c r="T30" s="5">
        <v>2</v>
      </c>
      <c r="V30" s="31">
        <v>28</v>
      </c>
      <c r="W30" s="17" t="s">
        <v>81</v>
      </c>
      <c r="X30" s="4">
        <v>31.5</v>
      </c>
      <c r="Y30" s="4">
        <v>74</v>
      </c>
      <c r="Z30" s="11">
        <v>0.42567567567567566</v>
      </c>
      <c r="AA30" s="5">
        <v>4</v>
      </c>
      <c r="AC30" s="31">
        <v>28</v>
      </c>
      <c r="AD30" s="17" t="s">
        <v>71</v>
      </c>
      <c r="AE30" s="4">
        <v>41.5</v>
      </c>
      <c r="AF30" s="4">
        <v>94</v>
      </c>
      <c r="AG30" s="11">
        <v>0.44148936170212766</v>
      </c>
      <c r="AH30" s="5">
        <v>5</v>
      </c>
      <c r="AJ30" s="31" t="s">
        <v>329</v>
      </c>
      <c r="AK30" s="17" t="s">
        <v>70</v>
      </c>
      <c r="AL30" s="4">
        <v>51</v>
      </c>
      <c r="AM30" s="4">
        <v>115</v>
      </c>
      <c r="AN30" s="11">
        <v>0.44347826086956521</v>
      </c>
      <c r="AO30" s="5">
        <v>6</v>
      </c>
      <c r="AQ30" s="31">
        <v>28</v>
      </c>
      <c r="AR30" s="17" t="s">
        <v>221</v>
      </c>
      <c r="AS30" s="4">
        <v>58</v>
      </c>
      <c r="AT30" s="4">
        <v>96</v>
      </c>
      <c r="AU30" s="11">
        <v>0.60416666666666663</v>
      </c>
      <c r="AV30" s="5">
        <v>7</v>
      </c>
      <c r="AX30" s="31">
        <v>28</v>
      </c>
      <c r="AY30" s="17" t="s">
        <v>78</v>
      </c>
      <c r="AZ30" s="4">
        <v>65.5</v>
      </c>
      <c r="BA30" s="4">
        <v>146</v>
      </c>
      <c r="BB30" s="11">
        <v>0.44863013698630139</v>
      </c>
      <c r="BC30" s="5">
        <v>10</v>
      </c>
      <c r="BE30" s="31">
        <v>28</v>
      </c>
      <c r="BF30" s="17" t="s">
        <v>70</v>
      </c>
      <c r="BG30" s="4">
        <v>78</v>
      </c>
      <c r="BH30" s="4">
        <v>168</v>
      </c>
      <c r="BI30" s="11">
        <v>0.4642857142857143</v>
      </c>
      <c r="BJ30" s="5">
        <v>7</v>
      </c>
      <c r="BL30" s="31">
        <v>28</v>
      </c>
      <c r="BM30" s="17" t="s">
        <v>86</v>
      </c>
      <c r="BN30" s="4">
        <v>86.5</v>
      </c>
      <c r="BO30" s="4">
        <v>190</v>
      </c>
      <c r="BP30" s="11">
        <v>0.45526315789473687</v>
      </c>
      <c r="BQ30" s="5">
        <v>10</v>
      </c>
      <c r="BS30" s="31">
        <v>28</v>
      </c>
      <c r="BT30" s="17" t="s">
        <v>221</v>
      </c>
      <c r="BU30" s="4">
        <v>97.5</v>
      </c>
      <c r="BV30" s="4">
        <v>177</v>
      </c>
      <c r="BW30" s="11">
        <v>0.55084745762711862</v>
      </c>
      <c r="BX30" s="5">
        <v>11</v>
      </c>
      <c r="BZ30" s="31">
        <v>28</v>
      </c>
      <c r="CA30" s="17" t="s">
        <v>80</v>
      </c>
      <c r="CB30" s="4">
        <v>108.5</v>
      </c>
      <c r="CC30" s="4">
        <v>233</v>
      </c>
      <c r="CD30" s="11">
        <v>0.46566523605150212</v>
      </c>
      <c r="CE30" s="5">
        <v>8.5</v>
      </c>
      <c r="CG30" s="31">
        <v>28</v>
      </c>
      <c r="CH30" s="17" t="s">
        <v>80</v>
      </c>
      <c r="CI30" s="4">
        <v>119.5</v>
      </c>
      <c r="CJ30" s="4">
        <v>255</v>
      </c>
      <c r="CK30" s="11">
        <v>0.46862745098039216</v>
      </c>
      <c r="CL30" s="5">
        <v>9.5</v>
      </c>
      <c r="CN30" s="31" t="s">
        <v>329</v>
      </c>
      <c r="CO30" s="17" t="s">
        <v>63</v>
      </c>
      <c r="CP30" s="4">
        <v>121.5</v>
      </c>
      <c r="CQ30" s="4">
        <v>262</v>
      </c>
      <c r="CR30" s="11">
        <v>0.4637404580152672</v>
      </c>
      <c r="CS30" s="5">
        <v>12.5</v>
      </c>
      <c r="CU30" s="31">
        <v>28</v>
      </c>
      <c r="CV30" s="17" t="s">
        <v>145</v>
      </c>
      <c r="CW30" s="4">
        <v>131</v>
      </c>
      <c r="CX30" s="4">
        <v>273</v>
      </c>
      <c r="CY30" s="11">
        <v>0.47985347985347987</v>
      </c>
      <c r="CZ30" s="5">
        <v>12.5</v>
      </c>
    </row>
    <row r="31" spans="1:139" x14ac:dyDescent="0.25">
      <c r="A31" s="31" t="s">
        <v>140</v>
      </c>
      <c r="B31" s="17" t="s">
        <v>67</v>
      </c>
      <c r="C31" s="4">
        <v>6.5</v>
      </c>
      <c r="D31" s="4">
        <v>17</v>
      </c>
      <c r="E31" s="11">
        <v>0.38235294117647056</v>
      </c>
      <c r="F31" s="5">
        <v>1</v>
      </c>
      <c r="H31" s="31" t="s">
        <v>140</v>
      </c>
      <c r="I31" s="17" t="s">
        <v>71</v>
      </c>
      <c r="J31" s="4">
        <v>12.5</v>
      </c>
      <c r="K31" s="4">
        <v>34</v>
      </c>
      <c r="L31" s="11">
        <v>0.36764705882352944</v>
      </c>
      <c r="M31" s="5">
        <v>2</v>
      </c>
      <c r="O31" s="31" t="s">
        <v>140</v>
      </c>
      <c r="P31" s="17" t="s">
        <v>81</v>
      </c>
      <c r="Q31" s="4">
        <v>21.5</v>
      </c>
      <c r="R31" s="4">
        <v>54</v>
      </c>
      <c r="S31" s="11">
        <v>0.39814814814814814</v>
      </c>
      <c r="T31" s="5">
        <v>4</v>
      </c>
      <c r="V31" s="31">
        <v>29</v>
      </c>
      <c r="W31" s="17" t="s">
        <v>83</v>
      </c>
      <c r="X31" s="4">
        <v>30.5</v>
      </c>
      <c r="Y31" s="4">
        <v>74</v>
      </c>
      <c r="Z31" s="11">
        <v>0.41216216216216217</v>
      </c>
      <c r="AA31" s="5">
        <v>5</v>
      </c>
      <c r="AC31" s="31">
        <v>29</v>
      </c>
      <c r="AD31" s="17" t="s">
        <v>67</v>
      </c>
      <c r="AE31" s="4">
        <v>40.5</v>
      </c>
      <c r="AF31" s="4">
        <v>94</v>
      </c>
      <c r="AG31" s="11">
        <v>0.43085106382978722</v>
      </c>
      <c r="AH31" s="5">
        <v>6</v>
      </c>
      <c r="AJ31" s="31" t="s">
        <v>329</v>
      </c>
      <c r="AK31" s="17" t="s">
        <v>67</v>
      </c>
      <c r="AL31" s="4">
        <v>51</v>
      </c>
      <c r="AM31" s="4">
        <v>115</v>
      </c>
      <c r="AN31" s="11">
        <v>0.44347826086956521</v>
      </c>
      <c r="AO31" s="5">
        <v>6</v>
      </c>
      <c r="AQ31" s="31">
        <v>29</v>
      </c>
      <c r="AR31" s="17" t="s">
        <v>90</v>
      </c>
      <c r="AS31" s="4">
        <v>57.5</v>
      </c>
      <c r="AT31" s="4">
        <v>130</v>
      </c>
      <c r="AU31" s="11">
        <v>0.44230769230769229</v>
      </c>
      <c r="AV31" s="5">
        <v>6</v>
      </c>
      <c r="AX31" s="31">
        <v>29</v>
      </c>
      <c r="AY31" s="17" t="s">
        <v>83</v>
      </c>
      <c r="AZ31" s="4">
        <v>65.5</v>
      </c>
      <c r="BA31" s="4">
        <v>146</v>
      </c>
      <c r="BB31" s="11">
        <v>0.44863013698630139</v>
      </c>
      <c r="BC31" s="5">
        <v>8</v>
      </c>
      <c r="BE31" s="31">
        <v>29</v>
      </c>
      <c r="BF31" s="17" t="s">
        <v>221</v>
      </c>
      <c r="BG31" s="4">
        <v>75.5</v>
      </c>
      <c r="BH31" s="4">
        <v>134</v>
      </c>
      <c r="BI31" s="11">
        <v>0.56343283582089554</v>
      </c>
      <c r="BJ31" s="5">
        <v>9</v>
      </c>
      <c r="BL31" s="31">
        <v>29</v>
      </c>
      <c r="BM31" s="17" t="s">
        <v>90</v>
      </c>
      <c r="BN31" s="4">
        <v>86.5</v>
      </c>
      <c r="BO31" s="4">
        <v>190</v>
      </c>
      <c r="BP31" s="11">
        <v>0.45526315789473687</v>
      </c>
      <c r="BQ31" s="5">
        <v>8</v>
      </c>
      <c r="BS31" s="31">
        <v>29</v>
      </c>
      <c r="BT31" s="17" t="s">
        <v>83</v>
      </c>
      <c r="BU31" s="4">
        <v>97</v>
      </c>
      <c r="BV31" s="4">
        <v>211</v>
      </c>
      <c r="BW31" s="11">
        <v>0.45971563981042651</v>
      </c>
      <c r="BX31" s="5">
        <v>13</v>
      </c>
      <c r="BZ31" s="31">
        <v>29</v>
      </c>
      <c r="CA31" s="17" t="s">
        <v>83</v>
      </c>
      <c r="CB31" s="4">
        <v>107.5</v>
      </c>
      <c r="CC31" s="4">
        <v>233</v>
      </c>
      <c r="CD31" s="11">
        <v>0.46137339055793991</v>
      </c>
      <c r="CE31" s="5">
        <v>15</v>
      </c>
      <c r="CG31" s="31">
        <v>29</v>
      </c>
      <c r="CH31" s="17" t="s">
        <v>145</v>
      </c>
      <c r="CI31" s="4">
        <v>118</v>
      </c>
      <c r="CJ31" s="4">
        <v>238</v>
      </c>
      <c r="CK31" s="11">
        <v>0.49579831932773111</v>
      </c>
      <c r="CL31" s="5">
        <v>10.5</v>
      </c>
      <c r="CN31" s="31" t="s">
        <v>329</v>
      </c>
      <c r="CO31" s="17" t="s">
        <v>90</v>
      </c>
      <c r="CP31" s="4">
        <v>121.5</v>
      </c>
      <c r="CQ31" s="4">
        <v>262</v>
      </c>
      <c r="CR31" s="11">
        <v>0.4637404580152672</v>
      </c>
      <c r="CS31" s="5">
        <v>12.5</v>
      </c>
      <c r="CU31" s="31">
        <v>29</v>
      </c>
      <c r="CV31" s="17" t="s">
        <v>88</v>
      </c>
      <c r="CW31" s="4">
        <v>130.5</v>
      </c>
      <c r="CX31" s="4">
        <v>290</v>
      </c>
      <c r="CY31" s="11">
        <v>0.45</v>
      </c>
      <c r="CZ31" s="5">
        <v>19.5</v>
      </c>
    </row>
    <row r="32" spans="1:139" x14ac:dyDescent="0.25">
      <c r="A32" s="31" t="s">
        <v>140</v>
      </c>
      <c r="B32" s="17" t="s">
        <v>73</v>
      </c>
      <c r="C32" s="4">
        <v>6.5</v>
      </c>
      <c r="D32" s="4">
        <v>17</v>
      </c>
      <c r="E32" s="11">
        <v>0.38235294117647056</v>
      </c>
      <c r="F32" s="5">
        <v>1</v>
      </c>
      <c r="H32" s="31" t="s">
        <v>140</v>
      </c>
      <c r="I32" s="17" t="s">
        <v>80</v>
      </c>
      <c r="J32" s="4">
        <v>12.5</v>
      </c>
      <c r="K32" s="4">
        <v>34</v>
      </c>
      <c r="L32" s="11">
        <v>0.36764705882352944</v>
      </c>
      <c r="M32" s="5">
        <v>2</v>
      </c>
      <c r="O32" s="31" t="s">
        <v>140</v>
      </c>
      <c r="P32" s="17" t="s">
        <v>83</v>
      </c>
      <c r="Q32" s="4">
        <v>21.5</v>
      </c>
      <c r="R32" s="4">
        <v>54</v>
      </c>
      <c r="S32" s="11">
        <v>0.39814814814814814</v>
      </c>
      <c r="T32" s="5">
        <v>4</v>
      </c>
      <c r="V32" s="31">
        <v>30</v>
      </c>
      <c r="W32" s="17" t="s">
        <v>92</v>
      </c>
      <c r="X32" s="4">
        <v>30.5</v>
      </c>
      <c r="Y32" s="4">
        <v>74</v>
      </c>
      <c r="Z32" s="11">
        <v>0.41216216216216217</v>
      </c>
      <c r="AA32" s="5">
        <v>4</v>
      </c>
      <c r="AC32" s="31">
        <v>30</v>
      </c>
      <c r="AD32" s="17" t="s">
        <v>83</v>
      </c>
      <c r="AE32" s="4">
        <v>39.5</v>
      </c>
      <c r="AF32" s="4">
        <v>94</v>
      </c>
      <c r="AG32" s="11">
        <v>0.42021276595744683</v>
      </c>
      <c r="AH32" s="5">
        <v>5</v>
      </c>
      <c r="AJ32" s="31">
        <v>30</v>
      </c>
      <c r="AK32" s="17" t="s">
        <v>71</v>
      </c>
      <c r="AL32" s="4">
        <v>51</v>
      </c>
      <c r="AM32" s="4">
        <v>115</v>
      </c>
      <c r="AN32" s="11">
        <v>0.44347826086956521</v>
      </c>
      <c r="AO32" s="5">
        <v>5</v>
      </c>
      <c r="AQ32" s="31">
        <v>30</v>
      </c>
      <c r="AR32" s="17" t="s">
        <v>78</v>
      </c>
      <c r="AS32" s="4">
        <v>56.5</v>
      </c>
      <c r="AT32" s="4">
        <v>130</v>
      </c>
      <c r="AU32" s="11">
        <v>0.43461538461538463</v>
      </c>
      <c r="AV32" s="5">
        <v>8</v>
      </c>
      <c r="AX32" s="31">
        <v>30</v>
      </c>
      <c r="AY32" s="17" t="s">
        <v>63</v>
      </c>
      <c r="AZ32" s="4">
        <v>65.5</v>
      </c>
      <c r="BA32" s="4">
        <v>146</v>
      </c>
      <c r="BB32" s="11">
        <v>0.44863013698630139</v>
      </c>
      <c r="BC32" s="5">
        <v>7.5</v>
      </c>
      <c r="BE32" s="31">
        <v>30</v>
      </c>
      <c r="BF32" s="17" t="s">
        <v>78</v>
      </c>
      <c r="BG32" s="4">
        <v>74</v>
      </c>
      <c r="BH32" s="4">
        <v>168</v>
      </c>
      <c r="BI32" s="11">
        <v>0.44047619047619047</v>
      </c>
      <c r="BJ32" s="5">
        <v>10</v>
      </c>
      <c r="BL32" s="31">
        <v>30</v>
      </c>
      <c r="BM32" s="17" t="s">
        <v>221</v>
      </c>
      <c r="BN32" s="4">
        <v>85</v>
      </c>
      <c r="BO32" s="4">
        <v>156</v>
      </c>
      <c r="BP32" s="11">
        <v>0.54487179487179482</v>
      </c>
      <c r="BQ32" s="5">
        <v>10</v>
      </c>
      <c r="BS32" s="31">
        <v>30</v>
      </c>
      <c r="BT32" s="17" t="s">
        <v>70</v>
      </c>
      <c r="BU32" s="4">
        <v>97</v>
      </c>
      <c r="BV32" s="4">
        <v>211</v>
      </c>
      <c r="BW32" s="11">
        <v>0.45971563981042651</v>
      </c>
      <c r="BX32" s="5">
        <v>9</v>
      </c>
      <c r="BZ32" s="31">
        <v>30</v>
      </c>
      <c r="CA32" s="17" t="s">
        <v>86</v>
      </c>
      <c r="CB32" s="4">
        <v>107.5</v>
      </c>
      <c r="CC32" s="4">
        <v>233</v>
      </c>
      <c r="CD32" s="11">
        <v>0.46137339055793991</v>
      </c>
      <c r="CE32" s="5">
        <v>11.5</v>
      </c>
      <c r="CG32" s="31">
        <v>30</v>
      </c>
      <c r="CH32" s="17" t="s">
        <v>90</v>
      </c>
      <c r="CI32" s="4">
        <v>117.5</v>
      </c>
      <c r="CJ32" s="4">
        <v>255</v>
      </c>
      <c r="CK32" s="11">
        <v>0.46078431372549017</v>
      </c>
      <c r="CL32" s="5">
        <v>11.5</v>
      </c>
      <c r="CN32" s="31">
        <v>30</v>
      </c>
      <c r="CO32" s="17" t="s">
        <v>145</v>
      </c>
      <c r="CP32" s="4">
        <v>121</v>
      </c>
      <c r="CQ32" s="4">
        <v>245</v>
      </c>
      <c r="CR32" s="11">
        <v>0.49387755102040815</v>
      </c>
      <c r="CS32" s="5">
        <v>11.5</v>
      </c>
      <c r="CU32" s="31">
        <v>30</v>
      </c>
      <c r="CV32" s="17" t="s">
        <v>90</v>
      </c>
      <c r="CW32" s="4">
        <v>130.5</v>
      </c>
      <c r="CX32" s="4">
        <v>290</v>
      </c>
      <c r="CY32" s="11">
        <v>0.45</v>
      </c>
      <c r="CZ32" s="5">
        <v>13.5</v>
      </c>
    </row>
    <row r="33" spans="1:104" x14ac:dyDescent="0.25">
      <c r="A33" s="31">
        <v>31</v>
      </c>
      <c r="B33" s="17" t="s">
        <v>80</v>
      </c>
      <c r="C33" s="4">
        <v>4.5</v>
      </c>
      <c r="D33" s="4">
        <v>17</v>
      </c>
      <c r="E33" s="11">
        <v>0.26470588235294118</v>
      </c>
      <c r="F33" s="5">
        <v>1</v>
      </c>
      <c r="H33" s="31">
        <v>31</v>
      </c>
      <c r="I33" s="17" t="s">
        <v>87</v>
      </c>
      <c r="J33" s="4">
        <v>12.5</v>
      </c>
      <c r="K33" s="4">
        <v>34</v>
      </c>
      <c r="L33" s="11">
        <v>0.36764705882352944</v>
      </c>
      <c r="M33" s="5">
        <v>1</v>
      </c>
      <c r="O33" s="31" t="s">
        <v>228</v>
      </c>
      <c r="P33" s="17" t="s">
        <v>92</v>
      </c>
      <c r="Q33" s="4">
        <v>21.5</v>
      </c>
      <c r="R33" s="4">
        <v>54</v>
      </c>
      <c r="S33" s="11">
        <v>0.39814814814814814</v>
      </c>
      <c r="T33" s="5">
        <v>2</v>
      </c>
      <c r="V33" s="31">
        <v>31</v>
      </c>
      <c r="W33" s="17" t="s">
        <v>80</v>
      </c>
      <c r="X33" s="4">
        <v>29.5</v>
      </c>
      <c r="Y33" s="4">
        <v>74</v>
      </c>
      <c r="Z33" s="11">
        <v>0.39864864864864863</v>
      </c>
      <c r="AA33" s="5">
        <v>3</v>
      </c>
      <c r="AC33" s="31">
        <v>31</v>
      </c>
      <c r="AD33" s="17" t="s">
        <v>63</v>
      </c>
      <c r="AE33" s="4">
        <v>37.5</v>
      </c>
      <c r="AF33" s="4">
        <v>94</v>
      </c>
      <c r="AG33" s="11">
        <v>0.39893617021276595</v>
      </c>
      <c r="AH33" s="5">
        <v>3</v>
      </c>
      <c r="AJ33" s="31">
        <v>31</v>
      </c>
      <c r="AK33" s="17" t="s">
        <v>83</v>
      </c>
      <c r="AL33" s="4">
        <v>48</v>
      </c>
      <c r="AM33" s="4">
        <v>115</v>
      </c>
      <c r="AN33" s="11">
        <v>0.41739130434782606</v>
      </c>
      <c r="AO33" s="5">
        <v>5</v>
      </c>
      <c r="AQ33" s="31">
        <v>31</v>
      </c>
      <c r="AR33" s="17" t="s">
        <v>85</v>
      </c>
      <c r="AS33" s="4">
        <v>56.5</v>
      </c>
      <c r="AT33" s="4">
        <v>130</v>
      </c>
      <c r="AU33" s="11">
        <v>0.43461538461538463</v>
      </c>
      <c r="AV33" s="5">
        <v>5</v>
      </c>
      <c r="AX33" s="31">
        <v>31</v>
      </c>
      <c r="AY33" s="17" t="s">
        <v>71</v>
      </c>
      <c r="AZ33" s="4">
        <v>65.5</v>
      </c>
      <c r="BA33" s="4">
        <v>146</v>
      </c>
      <c r="BB33" s="11">
        <v>0.44863013698630139</v>
      </c>
      <c r="BC33" s="5">
        <v>6</v>
      </c>
      <c r="BE33" s="31">
        <v>31</v>
      </c>
      <c r="BF33" s="17" t="s">
        <v>83</v>
      </c>
      <c r="BG33" s="4">
        <v>73</v>
      </c>
      <c r="BH33" s="4">
        <v>168</v>
      </c>
      <c r="BI33" s="11">
        <v>0.43452380952380953</v>
      </c>
      <c r="BJ33" s="5">
        <v>10</v>
      </c>
      <c r="BL33" s="31">
        <v>31</v>
      </c>
      <c r="BM33" s="17" t="s">
        <v>83</v>
      </c>
      <c r="BN33" s="4">
        <v>84.5</v>
      </c>
      <c r="BO33" s="4">
        <v>190</v>
      </c>
      <c r="BP33" s="11">
        <v>0.44473684210526315</v>
      </c>
      <c r="BQ33" s="5">
        <v>11</v>
      </c>
      <c r="BS33" s="31">
        <v>31</v>
      </c>
      <c r="BT33" s="17" t="s">
        <v>145</v>
      </c>
      <c r="BU33" s="4">
        <v>95.5</v>
      </c>
      <c r="BV33" s="4">
        <v>194</v>
      </c>
      <c r="BW33" s="11">
        <v>0.49226804123711343</v>
      </c>
      <c r="BX33" s="5">
        <v>9.5</v>
      </c>
      <c r="BZ33" s="31">
        <v>31</v>
      </c>
      <c r="CA33" s="17" t="s">
        <v>90</v>
      </c>
      <c r="CB33" s="4">
        <v>107.5</v>
      </c>
      <c r="CC33" s="4">
        <v>233</v>
      </c>
      <c r="CD33" s="11">
        <v>0.46137339055793991</v>
      </c>
      <c r="CE33" s="5">
        <v>9.5</v>
      </c>
      <c r="CG33" s="31">
        <v>31</v>
      </c>
      <c r="CH33" s="17" t="s">
        <v>86</v>
      </c>
      <c r="CI33" s="4">
        <v>116.5</v>
      </c>
      <c r="CJ33" s="4">
        <v>255</v>
      </c>
      <c r="CK33" s="11">
        <v>0.4568627450980392</v>
      </c>
      <c r="CL33" s="5">
        <v>11.5</v>
      </c>
      <c r="CN33" s="31">
        <v>31</v>
      </c>
      <c r="CO33" s="17" t="s">
        <v>86</v>
      </c>
      <c r="CP33" s="4">
        <v>120.5</v>
      </c>
      <c r="CQ33" s="4">
        <v>262</v>
      </c>
      <c r="CR33" s="11">
        <v>0.45992366412213742</v>
      </c>
      <c r="CS33" s="5">
        <v>12.5</v>
      </c>
      <c r="CU33" s="31">
        <v>31</v>
      </c>
      <c r="CV33" s="17" t="s">
        <v>78</v>
      </c>
      <c r="CW33" s="4">
        <v>128.5</v>
      </c>
      <c r="CX33" s="4">
        <v>290</v>
      </c>
      <c r="CY33" s="11">
        <v>0.44310344827586207</v>
      </c>
      <c r="CZ33" s="5">
        <v>17</v>
      </c>
    </row>
    <row r="34" spans="1:104" x14ac:dyDescent="0.25">
      <c r="A34" s="31">
        <v>32</v>
      </c>
      <c r="B34" s="17" t="s">
        <v>87</v>
      </c>
      <c r="C34" s="4">
        <v>4.5</v>
      </c>
      <c r="D34" s="4">
        <v>17</v>
      </c>
      <c r="E34" s="11">
        <v>0.26470588235294118</v>
      </c>
      <c r="F34" s="5">
        <v>0</v>
      </c>
      <c r="H34" s="31">
        <v>32</v>
      </c>
      <c r="I34" s="17" t="s">
        <v>67</v>
      </c>
      <c r="J34" s="4">
        <v>11.5</v>
      </c>
      <c r="K34" s="4">
        <v>34</v>
      </c>
      <c r="L34" s="11">
        <v>0.33823529411764708</v>
      </c>
      <c r="M34" s="5">
        <v>1</v>
      </c>
      <c r="O34" s="31" t="s">
        <v>228</v>
      </c>
      <c r="P34" s="17" t="s">
        <v>80</v>
      </c>
      <c r="Q34" s="4">
        <v>21.5</v>
      </c>
      <c r="R34" s="4">
        <v>54</v>
      </c>
      <c r="S34" s="11">
        <v>0.39814814814814814</v>
      </c>
      <c r="T34" s="5">
        <v>2</v>
      </c>
      <c r="V34" s="31">
        <v>32</v>
      </c>
      <c r="W34" s="17" t="s">
        <v>63</v>
      </c>
      <c r="X34" s="4">
        <v>29.5</v>
      </c>
      <c r="Y34" s="4">
        <v>74</v>
      </c>
      <c r="Z34" s="11">
        <v>0.39864864864864863</v>
      </c>
      <c r="AA34" s="5">
        <v>2</v>
      </c>
      <c r="AC34" s="31">
        <v>32</v>
      </c>
      <c r="AD34" s="17" t="s">
        <v>92</v>
      </c>
      <c r="AE34" s="4">
        <v>34.5</v>
      </c>
      <c r="AF34" s="4">
        <v>94</v>
      </c>
      <c r="AG34" s="11">
        <v>0.36702127659574468</v>
      </c>
      <c r="AH34" s="5">
        <v>5</v>
      </c>
      <c r="AJ34" s="31">
        <v>32</v>
      </c>
      <c r="AK34" s="17" t="s">
        <v>221</v>
      </c>
      <c r="AL34" s="4">
        <v>47.5</v>
      </c>
      <c r="AM34" s="4">
        <v>81</v>
      </c>
      <c r="AN34" s="11">
        <v>0.5864197530864198</v>
      </c>
      <c r="AO34" s="5">
        <v>5</v>
      </c>
      <c r="AQ34" s="31">
        <v>32</v>
      </c>
      <c r="AR34" s="17" t="s">
        <v>83</v>
      </c>
      <c r="AS34" s="4">
        <v>55.5</v>
      </c>
      <c r="AT34" s="4">
        <v>130</v>
      </c>
      <c r="AU34" s="11">
        <v>0.42692307692307691</v>
      </c>
      <c r="AV34" s="5">
        <v>6</v>
      </c>
      <c r="AX34" s="31">
        <v>32</v>
      </c>
      <c r="AY34" s="17" t="s">
        <v>145</v>
      </c>
      <c r="AZ34" s="4">
        <v>62</v>
      </c>
      <c r="BA34" s="4">
        <v>129</v>
      </c>
      <c r="BB34" s="11">
        <v>0.48062015503875971</v>
      </c>
      <c r="BC34" s="5">
        <v>7</v>
      </c>
      <c r="BE34" s="31">
        <v>32</v>
      </c>
      <c r="BF34" s="17" t="s">
        <v>145</v>
      </c>
      <c r="BG34" s="4">
        <v>72.5</v>
      </c>
      <c r="BH34" s="4">
        <v>151</v>
      </c>
      <c r="BI34" s="11">
        <v>0.48013245033112584</v>
      </c>
      <c r="BJ34" s="5">
        <v>8</v>
      </c>
      <c r="BL34" s="31">
        <v>32</v>
      </c>
      <c r="BM34" s="17" t="s">
        <v>145</v>
      </c>
      <c r="BN34" s="4">
        <v>84</v>
      </c>
      <c r="BO34" s="4">
        <v>173</v>
      </c>
      <c r="BP34" s="11">
        <v>0.48554913294797686</v>
      </c>
      <c r="BQ34" s="5">
        <v>8.5</v>
      </c>
      <c r="BS34" s="31">
        <v>32</v>
      </c>
      <c r="BT34" s="17" t="s">
        <v>86</v>
      </c>
      <c r="BU34" s="4">
        <v>94</v>
      </c>
      <c r="BV34" s="4">
        <v>211</v>
      </c>
      <c r="BW34" s="11">
        <v>0.44549763033175355</v>
      </c>
      <c r="BX34" s="5">
        <v>10.5</v>
      </c>
      <c r="BZ34" s="31">
        <v>32</v>
      </c>
      <c r="CA34" s="17" t="s">
        <v>145</v>
      </c>
      <c r="CB34" s="4">
        <v>106</v>
      </c>
      <c r="CC34" s="4">
        <v>216</v>
      </c>
      <c r="CD34" s="11">
        <v>0.49074074074074076</v>
      </c>
      <c r="CE34" s="5">
        <v>9.5</v>
      </c>
      <c r="CG34" s="31">
        <v>32</v>
      </c>
      <c r="CH34" s="17" t="s">
        <v>88</v>
      </c>
      <c r="CI34" s="4">
        <v>112.5</v>
      </c>
      <c r="CJ34" s="4">
        <v>255</v>
      </c>
      <c r="CK34" s="11">
        <v>0.44117647058823528</v>
      </c>
      <c r="CL34" s="5">
        <v>17.5</v>
      </c>
      <c r="CN34" s="31">
        <v>32</v>
      </c>
      <c r="CO34" s="17" t="s">
        <v>88</v>
      </c>
      <c r="CP34" s="4">
        <v>116.5</v>
      </c>
      <c r="CQ34" s="4">
        <v>262</v>
      </c>
      <c r="CR34" s="11">
        <v>0.44465648854961831</v>
      </c>
      <c r="CS34" s="5">
        <v>17.5</v>
      </c>
      <c r="CU34" s="31">
        <v>32</v>
      </c>
      <c r="CV34" s="17" t="s">
        <v>76</v>
      </c>
      <c r="CW34" s="4">
        <v>128.5</v>
      </c>
      <c r="CX34" s="4">
        <v>290</v>
      </c>
      <c r="CY34" s="11">
        <v>0.44310344827586207</v>
      </c>
      <c r="CZ34" s="5">
        <v>16.5</v>
      </c>
    </row>
    <row r="35" spans="1:104" x14ac:dyDescent="0.25">
      <c r="A35" s="31"/>
      <c r="B35" s="20"/>
      <c r="C35" s="12"/>
      <c r="D35" s="12"/>
      <c r="E35" s="13"/>
      <c r="F35" s="14"/>
      <c r="H35" s="31">
        <v>33</v>
      </c>
      <c r="I35" s="17" t="s">
        <v>145</v>
      </c>
      <c r="J35" s="4">
        <v>7</v>
      </c>
      <c r="K35" s="4">
        <v>17</v>
      </c>
      <c r="L35" s="11">
        <v>0.41176470588235292</v>
      </c>
      <c r="M35" s="5">
        <v>0</v>
      </c>
      <c r="O35" s="31">
        <v>33</v>
      </c>
      <c r="P35" s="17" t="s">
        <v>145</v>
      </c>
      <c r="Q35" s="4">
        <v>21</v>
      </c>
      <c r="R35" s="4">
        <v>37</v>
      </c>
      <c r="S35" s="11">
        <v>0.56756756756756754</v>
      </c>
      <c r="T35" s="5">
        <v>0</v>
      </c>
      <c r="V35" s="31">
        <v>33</v>
      </c>
      <c r="W35" s="17" t="s">
        <v>145</v>
      </c>
      <c r="X35" s="4">
        <v>26</v>
      </c>
      <c r="Y35" s="4">
        <v>57</v>
      </c>
      <c r="Z35" s="11">
        <v>0.45614035087719296</v>
      </c>
      <c r="AA35" s="5">
        <v>1</v>
      </c>
      <c r="AC35" s="31">
        <v>33</v>
      </c>
      <c r="AD35" s="17" t="s">
        <v>221</v>
      </c>
      <c r="AE35" s="4">
        <v>34</v>
      </c>
      <c r="AF35" s="4">
        <v>60</v>
      </c>
      <c r="AG35" s="11">
        <v>0.56666666666666665</v>
      </c>
      <c r="AH35" s="5">
        <v>4</v>
      </c>
      <c r="AJ35" s="31">
        <v>33</v>
      </c>
      <c r="AK35" s="17" t="s">
        <v>145</v>
      </c>
      <c r="AL35" s="4">
        <v>44.5</v>
      </c>
      <c r="AM35" s="4">
        <v>98</v>
      </c>
      <c r="AN35" s="11">
        <v>0.45408163265306123</v>
      </c>
      <c r="AO35" s="5">
        <v>5</v>
      </c>
      <c r="AQ35" s="31">
        <v>33</v>
      </c>
      <c r="AR35" s="17" t="s">
        <v>145</v>
      </c>
      <c r="AS35" s="4">
        <v>53</v>
      </c>
      <c r="AT35" s="4">
        <v>113</v>
      </c>
      <c r="AU35" s="11">
        <v>0.46902654867256638</v>
      </c>
      <c r="AV35" s="5">
        <v>6</v>
      </c>
      <c r="AX35" s="31">
        <v>33</v>
      </c>
      <c r="AY35" s="17" t="s">
        <v>85</v>
      </c>
      <c r="AZ35" s="4">
        <v>61.5</v>
      </c>
      <c r="BA35" s="4">
        <v>146</v>
      </c>
      <c r="BB35" s="11">
        <v>0.42123287671232879</v>
      </c>
      <c r="BC35" s="5">
        <v>5</v>
      </c>
      <c r="BE35" s="31">
        <v>33</v>
      </c>
      <c r="BF35" s="17" t="s">
        <v>92</v>
      </c>
      <c r="BG35" s="4">
        <v>67</v>
      </c>
      <c r="BH35" s="4">
        <v>168</v>
      </c>
      <c r="BI35" s="11">
        <v>0.39880952380952384</v>
      </c>
      <c r="BJ35" s="5">
        <v>8</v>
      </c>
      <c r="BL35" s="31">
        <v>33</v>
      </c>
      <c r="BM35" s="17" t="s">
        <v>92</v>
      </c>
      <c r="BN35" s="4">
        <v>74.5</v>
      </c>
      <c r="BO35" s="4">
        <v>190</v>
      </c>
      <c r="BP35" s="11">
        <v>0.39210526315789473</v>
      </c>
      <c r="BQ35" s="5">
        <v>9</v>
      </c>
      <c r="BS35" s="31">
        <v>33</v>
      </c>
      <c r="BT35" s="17" t="s">
        <v>92</v>
      </c>
      <c r="BU35" s="4">
        <v>90</v>
      </c>
      <c r="BV35" s="4">
        <v>211</v>
      </c>
      <c r="BW35" s="11">
        <v>0.42654028436018959</v>
      </c>
      <c r="BX35" s="5">
        <v>9.5</v>
      </c>
      <c r="BZ35" s="31">
        <v>33</v>
      </c>
      <c r="CA35" s="17" t="s">
        <v>92</v>
      </c>
      <c r="CB35" s="4">
        <v>99.5</v>
      </c>
      <c r="CC35" s="4">
        <v>233</v>
      </c>
      <c r="CD35" s="11">
        <v>0.42703862660944208</v>
      </c>
      <c r="CE35" s="5">
        <v>10.5</v>
      </c>
      <c r="CG35" s="31">
        <v>33</v>
      </c>
      <c r="CH35" s="17" t="s">
        <v>92</v>
      </c>
      <c r="CI35" s="4">
        <v>102.5</v>
      </c>
      <c r="CJ35" s="4">
        <v>255</v>
      </c>
      <c r="CK35" s="11">
        <v>0.40196078431372551</v>
      </c>
      <c r="CL35" s="5">
        <v>10.5</v>
      </c>
      <c r="CN35" s="31">
        <v>33</v>
      </c>
      <c r="CO35" s="17" t="s">
        <v>92</v>
      </c>
      <c r="CP35" s="4">
        <v>104.5</v>
      </c>
      <c r="CQ35" s="4">
        <v>262</v>
      </c>
      <c r="CR35" s="11">
        <v>0.39885496183206109</v>
      </c>
      <c r="CS35" s="5">
        <v>10.5</v>
      </c>
      <c r="CU35" s="31">
        <v>33</v>
      </c>
      <c r="CV35" s="17" t="s">
        <v>92</v>
      </c>
      <c r="CW35" s="4">
        <v>118.5</v>
      </c>
      <c r="CX35" s="4">
        <v>290</v>
      </c>
      <c r="CY35" s="11">
        <v>0.4086206896551724</v>
      </c>
      <c r="CZ35" s="5">
        <v>11.5</v>
      </c>
    </row>
    <row r="36" spans="1:104" ht="15.75" thickBot="1" x14ac:dyDescent="0.3">
      <c r="A36" s="31"/>
      <c r="B36" s="18" t="s">
        <v>60</v>
      </c>
      <c r="C36" s="6">
        <v>11.5</v>
      </c>
      <c r="D36" s="6">
        <v>17</v>
      </c>
      <c r="E36" s="15">
        <v>0.67647058823529416</v>
      </c>
      <c r="F36" s="7">
        <v>2</v>
      </c>
      <c r="H36" s="31"/>
      <c r="I36" s="20"/>
      <c r="J36" s="12"/>
      <c r="K36" s="12"/>
      <c r="L36" s="13"/>
      <c r="M36" s="14"/>
      <c r="O36" s="31">
        <v>34</v>
      </c>
      <c r="P36" s="17" t="s">
        <v>221</v>
      </c>
      <c r="Q36" s="4">
        <v>12</v>
      </c>
      <c r="R36" s="4">
        <v>20</v>
      </c>
      <c r="S36" s="11">
        <v>0.6</v>
      </c>
      <c r="T36" s="5">
        <v>2</v>
      </c>
      <c r="V36" s="31">
        <v>34</v>
      </c>
      <c r="W36" s="17" t="s">
        <v>221</v>
      </c>
      <c r="X36" s="4">
        <v>22</v>
      </c>
      <c r="Y36" s="4">
        <v>40</v>
      </c>
      <c r="Z36" s="11">
        <v>0.55000000000000004</v>
      </c>
      <c r="AA36" s="5">
        <v>3</v>
      </c>
      <c r="AC36" s="31">
        <v>34</v>
      </c>
      <c r="AD36" s="17" t="s">
        <v>145</v>
      </c>
      <c r="AE36" s="4">
        <v>33</v>
      </c>
      <c r="AF36" s="4">
        <v>77</v>
      </c>
      <c r="AG36" s="11">
        <v>0.42857142857142855</v>
      </c>
      <c r="AH36" s="5">
        <v>3</v>
      </c>
      <c r="AJ36" s="31">
        <v>34</v>
      </c>
      <c r="AK36" s="17" t="s">
        <v>92</v>
      </c>
      <c r="AL36" s="4">
        <v>43</v>
      </c>
      <c r="AM36" s="4">
        <v>115</v>
      </c>
      <c r="AN36" s="11">
        <v>0.37391304347826088</v>
      </c>
      <c r="AO36" s="5">
        <v>5</v>
      </c>
      <c r="AQ36" s="31">
        <v>34</v>
      </c>
      <c r="AR36" s="17" t="s">
        <v>92</v>
      </c>
      <c r="AS36" s="4">
        <v>46.5</v>
      </c>
      <c r="AT36" s="4">
        <v>130</v>
      </c>
      <c r="AU36" s="11">
        <v>0.3576923076923077</v>
      </c>
      <c r="AV36" s="5">
        <v>5</v>
      </c>
      <c r="AX36" s="31">
        <v>34</v>
      </c>
      <c r="AY36" s="17" t="s">
        <v>92</v>
      </c>
      <c r="AZ36" s="4">
        <v>56.5</v>
      </c>
      <c r="BA36" s="4">
        <v>146</v>
      </c>
      <c r="BB36" s="11">
        <v>0.38698630136986301</v>
      </c>
      <c r="BC36" s="5">
        <v>7</v>
      </c>
      <c r="BE36" s="31">
        <v>34</v>
      </c>
      <c r="BF36" s="17" t="s">
        <v>85</v>
      </c>
      <c r="BG36" s="4">
        <v>66</v>
      </c>
      <c r="BH36" s="4">
        <v>168</v>
      </c>
      <c r="BI36" s="11">
        <v>0.39285714285714285</v>
      </c>
      <c r="BJ36" s="5">
        <v>5</v>
      </c>
      <c r="BL36" s="31">
        <v>34</v>
      </c>
      <c r="BM36" s="17" t="s">
        <v>453</v>
      </c>
      <c r="BN36" s="4">
        <v>66</v>
      </c>
      <c r="BO36" s="4">
        <v>168</v>
      </c>
      <c r="BP36" s="11">
        <v>0.39285714285714285</v>
      </c>
      <c r="BQ36" s="5">
        <v>5</v>
      </c>
      <c r="BS36" s="31">
        <v>34</v>
      </c>
      <c r="BT36" s="17" t="s">
        <v>453</v>
      </c>
      <c r="BU36" s="4">
        <v>66</v>
      </c>
      <c r="BV36" s="4">
        <v>168</v>
      </c>
      <c r="BW36" s="11">
        <v>0.39285714285714285</v>
      </c>
      <c r="BX36" s="5">
        <v>5</v>
      </c>
      <c r="BZ36" s="31">
        <v>34</v>
      </c>
      <c r="CA36" s="17" t="s">
        <v>453</v>
      </c>
      <c r="CB36" s="4">
        <v>66</v>
      </c>
      <c r="CC36" s="4">
        <v>168</v>
      </c>
      <c r="CD36" s="11">
        <v>0.39285714285714285</v>
      </c>
      <c r="CE36" s="5">
        <v>5</v>
      </c>
      <c r="CG36" s="31">
        <v>34</v>
      </c>
      <c r="CH36" s="17" t="s">
        <v>453</v>
      </c>
      <c r="CI36" s="4">
        <v>66</v>
      </c>
      <c r="CJ36" s="4">
        <v>168</v>
      </c>
      <c r="CK36" s="11">
        <v>0.39285714285714285</v>
      </c>
      <c r="CL36" s="5">
        <v>5</v>
      </c>
      <c r="CN36" s="31">
        <v>34</v>
      </c>
      <c r="CO36" s="17" t="s">
        <v>453</v>
      </c>
      <c r="CP36" s="4">
        <v>66</v>
      </c>
      <c r="CQ36" s="4">
        <v>168</v>
      </c>
      <c r="CR36" s="11">
        <v>0.39285714285714285</v>
      </c>
      <c r="CS36" s="5">
        <v>5</v>
      </c>
      <c r="CU36" s="31">
        <v>34</v>
      </c>
      <c r="CV36" s="17" t="s">
        <v>453</v>
      </c>
      <c r="CW36" s="4">
        <v>66</v>
      </c>
      <c r="CX36" s="4">
        <v>168</v>
      </c>
      <c r="CY36" s="11">
        <v>0.39285714285714285</v>
      </c>
      <c r="CZ36" s="5">
        <v>5</v>
      </c>
    </row>
    <row r="37" spans="1:104" ht="15.75" thickBot="1" x14ac:dyDescent="0.3">
      <c r="H37" s="31"/>
      <c r="I37" s="18" t="s">
        <v>60</v>
      </c>
      <c r="J37" s="6">
        <v>17.5</v>
      </c>
      <c r="K37" s="6">
        <v>34</v>
      </c>
      <c r="L37" s="15">
        <v>0.51470588235294112</v>
      </c>
      <c r="M37" s="7">
        <v>2</v>
      </c>
      <c r="O37" s="31"/>
      <c r="P37" s="20"/>
      <c r="Q37" s="12"/>
      <c r="R37" s="12"/>
      <c r="S37" s="13"/>
      <c r="T37" s="14"/>
      <c r="V37" s="31"/>
      <c r="W37" s="20"/>
      <c r="X37" s="12"/>
      <c r="Y37" s="12"/>
      <c r="Z37" s="13"/>
      <c r="AA37" s="14"/>
      <c r="AC37" s="31"/>
      <c r="AD37" s="20"/>
      <c r="AE37" s="12"/>
      <c r="AF37" s="12"/>
      <c r="AG37" s="13"/>
      <c r="AH37" s="14"/>
      <c r="AJ37" s="31"/>
      <c r="AK37" s="20"/>
      <c r="AL37" s="12"/>
      <c r="AM37" s="12"/>
      <c r="AN37" s="13"/>
      <c r="AO37" s="14"/>
      <c r="AQ37" s="31"/>
      <c r="AR37" s="20"/>
      <c r="AS37" s="12"/>
      <c r="AT37" s="12"/>
      <c r="AU37" s="13"/>
      <c r="AV37" s="14"/>
      <c r="AX37" s="31"/>
      <c r="AY37" s="20"/>
      <c r="AZ37" s="12"/>
      <c r="BA37" s="12"/>
      <c r="BB37" s="13"/>
      <c r="BC37" s="14"/>
      <c r="BE37" s="31"/>
      <c r="BF37" s="20"/>
      <c r="BG37" s="12"/>
      <c r="BH37" s="12"/>
      <c r="BI37" s="13"/>
      <c r="BJ37" s="14"/>
      <c r="BL37" s="31"/>
      <c r="BM37" s="20"/>
      <c r="BN37" s="12"/>
      <c r="BO37" s="12"/>
      <c r="BP37" s="13"/>
      <c r="BQ37" s="14"/>
      <c r="BS37" s="31"/>
      <c r="BT37" s="20"/>
      <c r="BU37" s="12"/>
      <c r="BV37" s="12"/>
      <c r="BW37" s="13"/>
      <c r="BX37" s="14"/>
      <c r="BZ37" s="31"/>
      <c r="CA37" s="20"/>
      <c r="CB37" s="12"/>
      <c r="CC37" s="12"/>
      <c r="CD37" s="13"/>
      <c r="CE37" s="14"/>
      <c r="CG37" s="31"/>
      <c r="CH37" s="20"/>
      <c r="CI37" s="12"/>
      <c r="CJ37" s="12"/>
      <c r="CK37" s="13"/>
      <c r="CL37" s="14"/>
      <c r="CN37" s="31"/>
      <c r="CO37" s="20"/>
      <c r="CP37" s="12"/>
      <c r="CQ37" s="12"/>
      <c r="CR37" s="13"/>
      <c r="CS37" s="14"/>
      <c r="CU37" s="31"/>
      <c r="CV37" s="20"/>
      <c r="CW37" s="12"/>
      <c r="CX37" s="12"/>
      <c r="CY37" s="13"/>
      <c r="CZ37" s="14"/>
    </row>
    <row r="38" spans="1:104" ht="15.75" thickBot="1" x14ac:dyDescent="0.3">
      <c r="O38" s="31"/>
      <c r="P38" s="18" t="s">
        <v>60</v>
      </c>
      <c r="Q38" s="6">
        <v>30</v>
      </c>
      <c r="R38" s="6">
        <v>54</v>
      </c>
      <c r="S38" s="15">
        <v>0.55555555555555558</v>
      </c>
      <c r="T38" s="7">
        <v>4</v>
      </c>
      <c r="V38" s="31"/>
      <c r="W38" s="18" t="s">
        <v>60</v>
      </c>
      <c r="X38" s="6">
        <v>36</v>
      </c>
      <c r="Y38" s="6">
        <v>74</v>
      </c>
      <c r="Z38" s="15">
        <v>0.48648648648648651</v>
      </c>
      <c r="AA38" s="7">
        <v>5</v>
      </c>
      <c r="AC38" s="31"/>
      <c r="AD38" s="18" t="s">
        <v>60</v>
      </c>
      <c r="AE38" s="6">
        <v>44</v>
      </c>
      <c r="AF38" s="6">
        <v>94</v>
      </c>
      <c r="AG38" s="15">
        <v>0.46808510638297873</v>
      </c>
      <c r="AH38" s="7">
        <v>6</v>
      </c>
      <c r="AJ38" s="31"/>
      <c r="AK38" s="18" t="s">
        <v>60</v>
      </c>
      <c r="AL38" s="6">
        <v>54.5</v>
      </c>
      <c r="AM38" s="6">
        <v>115</v>
      </c>
      <c r="AN38" s="15">
        <v>0.47391304347826085</v>
      </c>
      <c r="AO38" s="7">
        <v>7</v>
      </c>
      <c r="AQ38" s="31"/>
      <c r="AR38" s="18" t="s">
        <v>60</v>
      </c>
      <c r="AS38" s="6">
        <v>62</v>
      </c>
      <c r="AT38" s="6">
        <v>130</v>
      </c>
      <c r="AU38" s="15">
        <v>0.47692307692307695</v>
      </c>
      <c r="AV38" s="7">
        <v>9</v>
      </c>
      <c r="AX38" s="31"/>
      <c r="AY38" s="18" t="s">
        <v>60</v>
      </c>
      <c r="AZ38" s="6">
        <v>73</v>
      </c>
      <c r="BA38" s="6">
        <v>146</v>
      </c>
      <c r="BB38" s="15">
        <v>0.5</v>
      </c>
      <c r="BC38" s="7">
        <v>10</v>
      </c>
      <c r="BE38" s="31"/>
      <c r="BF38" s="18" t="s">
        <v>60</v>
      </c>
      <c r="BG38" s="6">
        <v>83.5</v>
      </c>
      <c r="BH38" s="6">
        <v>168</v>
      </c>
      <c r="BI38" s="15">
        <v>0.49702380952380953</v>
      </c>
      <c r="BJ38" s="7">
        <v>10</v>
      </c>
      <c r="BL38" s="31"/>
      <c r="BM38" s="18" t="s">
        <v>60</v>
      </c>
      <c r="BN38" s="6">
        <v>92</v>
      </c>
      <c r="BO38" s="6">
        <v>190</v>
      </c>
      <c r="BP38" s="15">
        <v>0.48421052631578948</v>
      </c>
      <c r="BQ38" s="7">
        <v>11</v>
      </c>
      <c r="BS38" s="31"/>
      <c r="BT38" s="18" t="s">
        <v>60</v>
      </c>
      <c r="BU38" s="6">
        <v>104.5</v>
      </c>
      <c r="BV38" s="6">
        <v>211</v>
      </c>
      <c r="BW38" s="15">
        <v>0.49526066350710901</v>
      </c>
      <c r="BX38" s="7">
        <v>12.5</v>
      </c>
      <c r="BZ38" s="31"/>
      <c r="CA38" s="18" t="s">
        <v>60</v>
      </c>
      <c r="CB38" s="6">
        <v>114</v>
      </c>
      <c r="CC38" s="6">
        <v>233</v>
      </c>
      <c r="CD38" s="15">
        <v>0.48927038626609443</v>
      </c>
      <c r="CE38" s="7">
        <v>13.5</v>
      </c>
      <c r="CG38" s="31"/>
      <c r="CH38" s="18" t="s">
        <v>60</v>
      </c>
      <c r="CI38" s="6">
        <v>124</v>
      </c>
      <c r="CJ38" s="6">
        <v>255</v>
      </c>
      <c r="CK38" s="15">
        <v>0.48627450980392156</v>
      </c>
      <c r="CL38" s="7">
        <v>15.5</v>
      </c>
      <c r="CN38" s="31"/>
      <c r="CO38" s="18" t="s">
        <v>60</v>
      </c>
      <c r="CP38" s="6">
        <v>128</v>
      </c>
      <c r="CQ38" s="6">
        <v>262</v>
      </c>
      <c r="CR38" s="15">
        <v>0.48854961832061067</v>
      </c>
      <c r="CS38" s="7">
        <v>16.5</v>
      </c>
      <c r="CU38" s="31"/>
      <c r="CV38" s="18" t="s">
        <v>60</v>
      </c>
      <c r="CW38" s="6">
        <v>138</v>
      </c>
      <c r="CX38" s="6">
        <v>290</v>
      </c>
      <c r="CY38" s="15">
        <v>0.47586206896551725</v>
      </c>
      <c r="CZ38" s="7">
        <v>17.5</v>
      </c>
    </row>
    <row r="39" spans="1:104" x14ac:dyDescent="0.25">
      <c r="O39" s="31"/>
      <c r="P39" s="41"/>
      <c r="Q39" s="21"/>
      <c r="R39" s="21"/>
      <c r="S39" s="21"/>
      <c r="T39" s="21"/>
      <c r="V39" s="31"/>
      <c r="W39" s="41"/>
      <c r="X39" s="21"/>
      <c r="Y39" s="21"/>
      <c r="Z39" s="21"/>
      <c r="AA39" s="21"/>
      <c r="AC39" s="31"/>
      <c r="AD39" s="41"/>
      <c r="AE39" s="21"/>
      <c r="AF39" s="21"/>
      <c r="AG39" s="21"/>
      <c r="AH39" s="21"/>
      <c r="AJ39" s="31"/>
      <c r="AK39" s="41"/>
      <c r="AL39" s="21"/>
      <c r="AM39" s="21"/>
      <c r="AN39" s="21"/>
      <c r="AO39" s="21"/>
      <c r="AX39" s="31"/>
      <c r="AY39" s="41"/>
      <c r="AZ39" s="21"/>
      <c r="BA39" s="21"/>
      <c r="BB39" s="21"/>
      <c r="BC39" s="21"/>
      <c r="BE39" s="31"/>
      <c r="BF39" s="41"/>
      <c r="BG39" s="21"/>
      <c r="BH39" s="21"/>
      <c r="BI39" s="21"/>
      <c r="BJ39" s="21"/>
      <c r="BL39" s="31"/>
      <c r="BM39" s="41"/>
      <c r="BN39" s="21"/>
      <c r="BO39" s="21"/>
      <c r="BP39" s="21"/>
      <c r="BQ39" s="21"/>
      <c r="BS39" s="31"/>
      <c r="BT39" s="41"/>
      <c r="BU39" s="21"/>
      <c r="BV39" s="21"/>
      <c r="BW39" s="21"/>
      <c r="BX39" s="21"/>
      <c r="BZ39" s="31"/>
      <c r="CA39" s="41"/>
      <c r="CB39" s="21"/>
      <c r="CC39" s="21"/>
      <c r="CD39" s="21"/>
      <c r="CE39" s="21"/>
      <c r="CG39" s="31"/>
      <c r="CH39" s="41"/>
      <c r="CI39" s="21"/>
      <c r="CJ39" s="21"/>
      <c r="CK39" s="21"/>
      <c r="CL39" s="21"/>
      <c r="CN39" s="31"/>
      <c r="CO39" s="41"/>
      <c r="CP39" s="21"/>
      <c r="CQ39" s="21"/>
      <c r="CR39" s="21"/>
      <c r="CS39" s="21"/>
      <c r="CU39" s="31"/>
      <c r="CV39" s="41"/>
      <c r="CW39" s="21"/>
      <c r="CX39" s="21"/>
      <c r="CY39" s="21"/>
      <c r="CZ39" s="21"/>
    </row>
    <row r="40" spans="1:104" ht="19.5" thickBot="1" x14ac:dyDescent="0.35">
      <c r="O40" s="31"/>
      <c r="P40" s="22" t="s">
        <v>184</v>
      </c>
      <c r="Q40" s="21"/>
      <c r="R40" s="21"/>
      <c r="S40" s="21"/>
      <c r="T40" s="21"/>
      <c r="V40" s="31"/>
      <c r="W40" s="22" t="s">
        <v>184</v>
      </c>
      <c r="X40" s="21"/>
      <c r="Y40" s="21"/>
      <c r="Z40" s="21"/>
      <c r="AA40" s="21"/>
      <c r="AC40" s="31"/>
      <c r="AD40" s="22" t="s">
        <v>184</v>
      </c>
      <c r="AE40" s="21"/>
      <c r="AF40" s="21"/>
      <c r="AG40" s="21"/>
      <c r="AH40" s="21"/>
      <c r="AJ40" s="31"/>
      <c r="AK40" s="22" t="s">
        <v>184</v>
      </c>
      <c r="AL40" s="21"/>
      <c r="AM40" s="21"/>
      <c r="AN40" s="21"/>
      <c r="AO40" s="21"/>
      <c r="AX40" s="31"/>
      <c r="AY40" s="22" t="s">
        <v>184</v>
      </c>
      <c r="AZ40" s="21"/>
      <c r="BA40" s="21"/>
      <c r="BB40" s="21"/>
      <c r="BC40" s="21"/>
      <c r="BE40" s="31"/>
      <c r="BF40" s="22" t="s">
        <v>184</v>
      </c>
      <c r="BG40" s="21"/>
      <c r="BH40" s="21"/>
      <c r="BI40" s="21"/>
      <c r="BJ40" s="21"/>
      <c r="BL40" s="31"/>
      <c r="BM40" s="22" t="s">
        <v>184</v>
      </c>
      <c r="BN40" s="21"/>
      <c r="BO40" s="21"/>
      <c r="BP40" s="21"/>
      <c r="BQ40" s="21"/>
      <c r="BS40" s="31"/>
      <c r="BT40" s="22" t="s">
        <v>184</v>
      </c>
      <c r="BU40" s="21"/>
      <c r="BV40" s="21"/>
      <c r="BW40" s="21"/>
      <c r="BX40" s="21"/>
      <c r="BZ40" s="31"/>
      <c r="CA40" s="22" t="s">
        <v>184</v>
      </c>
      <c r="CB40" s="21"/>
      <c r="CC40" s="21"/>
      <c r="CD40" s="21"/>
      <c r="CE40" s="21"/>
      <c r="CG40" s="31"/>
      <c r="CH40" s="22" t="s">
        <v>184</v>
      </c>
      <c r="CI40" s="21"/>
      <c r="CJ40" s="21"/>
      <c r="CK40" s="21"/>
      <c r="CL40" s="21"/>
      <c r="CN40" s="31"/>
      <c r="CO40" s="22" t="s">
        <v>184</v>
      </c>
      <c r="CP40" s="21"/>
      <c r="CQ40" s="21"/>
      <c r="CR40" s="21"/>
      <c r="CS40" s="21"/>
      <c r="CU40" s="31"/>
      <c r="CV40" s="22" t="s">
        <v>184</v>
      </c>
      <c r="CW40" s="21"/>
      <c r="CX40" s="21"/>
      <c r="CY40" s="21"/>
      <c r="CZ40" s="21"/>
    </row>
    <row r="41" spans="1:104" x14ac:dyDescent="0.25">
      <c r="O41" s="31">
        <v>1</v>
      </c>
      <c r="P41" s="42" t="s">
        <v>223</v>
      </c>
      <c r="Q41" s="43">
        <v>0.6</v>
      </c>
      <c r="R41" s="26">
        <v>12</v>
      </c>
      <c r="S41" s="26">
        <v>20</v>
      </c>
      <c r="T41" s="27">
        <v>2</v>
      </c>
      <c r="V41" s="31">
        <v>1</v>
      </c>
      <c r="W41" s="42" t="s">
        <v>223</v>
      </c>
      <c r="X41" s="43">
        <v>0.55000000000000004</v>
      </c>
      <c r="Y41" s="26">
        <v>22</v>
      </c>
      <c r="Z41" s="26">
        <v>40</v>
      </c>
      <c r="AA41" s="27">
        <v>3</v>
      </c>
      <c r="AC41" s="31">
        <v>1</v>
      </c>
      <c r="AD41" s="42" t="s">
        <v>223</v>
      </c>
      <c r="AE41" s="43">
        <v>0.56666666666666665</v>
      </c>
      <c r="AF41" s="26">
        <v>34</v>
      </c>
      <c r="AG41" s="26">
        <v>60</v>
      </c>
      <c r="AH41" s="27">
        <v>4</v>
      </c>
      <c r="AJ41" s="31">
        <v>1</v>
      </c>
      <c r="AK41" s="42" t="s">
        <v>223</v>
      </c>
      <c r="AL41" s="43">
        <v>0.5864197530864198</v>
      </c>
      <c r="AM41" s="26">
        <v>47.5</v>
      </c>
      <c r="AN41" s="26">
        <v>81</v>
      </c>
      <c r="AO41" s="27">
        <v>5</v>
      </c>
      <c r="AX41" s="31">
        <v>1</v>
      </c>
      <c r="AY41" s="42" t="s">
        <v>223</v>
      </c>
      <c r="AZ41" s="43">
        <v>0.5982142857142857</v>
      </c>
      <c r="BA41" s="26">
        <v>67</v>
      </c>
      <c r="BB41" s="26">
        <v>112</v>
      </c>
      <c r="BC41" s="27">
        <v>9</v>
      </c>
      <c r="BE41" s="31">
        <v>1</v>
      </c>
      <c r="BF41" s="42" t="s">
        <v>223</v>
      </c>
      <c r="BG41" s="43">
        <v>0.56343283582089554</v>
      </c>
      <c r="BH41" s="26">
        <v>75.5</v>
      </c>
      <c r="BI41" s="26">
        <v>134</v>
      </c>
      <c r="BJ41" s="27">
        <v>9</v>
      </c>
      <c r="BL41" s="31">
        <v>1</v>
      </c>
      <c r="BM41" s="42" t="s">
        <v>223</v>
      </c>
      <c r="BN41" s="43">
        <v>0.54487179487179482</v>
      </c>
      <c r="BO41" s="26">
        <v>85</v>
      </c>
      <c r="BP41" s="26">
        <v>156</v>
      </c>
      <c r="BQ41" s="27">
        <v>10</v>
      </c>
      <c r="BS41" s="31">
        <v>1</v>
      </c>
      <c r="BT41" s="42" t="s">
        <v>223</v>
      </c>
      <c r="BU41" s="43">
        <v>0.55084745762711862</v>
      </c>
      <c r="BV41" s="26">
        <v>97.5</v>
      </c>
      <c r="BW41" s="26">
        <v>177</v>
      </c>
      <c r="BX41" s="27">
        <v>11</v>
      </c>
      <c r="BZ41" s="31">
        <v>1</v>
      </c>
      <c r="CA41" s="42" t="s">
        <v>223</v>
      </c>
      <c r="CB41" s="43">
        <v>0.54773869346733672</v>
      </c>
      <c r="CC41" s="26">
        <v>109</v>
      </c>
      <c r="CD41" s="26">
        <v>199</v>
      </c>
      <c r="CE41" s="27">
        <v>12</v>
      </c>
      <c r="CG41" s="31">
        <v>1</v>
      </c>
      <c r="CH41" s="42" t="s">
        <v>223</v>
      </c>
      <c r="CI41" s="43">
        <v>0.54751131221719462</v>
      </c>
      <c r="CJ41" s="26">
        <v>121</v>
      </c>
      <c r="CK41" s="26">
        <v>221</v>
      </c>
      <c r="CL41" s="27">
        <v>13</v>
      </c>
      <c r="CN41" s="31">
        <v>1</v>
      </c>
      <c r="CO41" s="42" t="s">
        <v>223</v>
      </c>
      <c r="CP41" s="43">
        <v>0.54385964912280704</v>
      </c>
      <c r="CQ41" s="26">
        <v>124</v>
      </c>
      <c r="CR41" s="26">
        <v>228</v>
      </c>
      <c r="CS41" s="27">
        <v>13</v>
      </c>
      <c r="CU41" s="31">
        <v>1</v>
      </c>
      <c r="CV41" s="42" t="s">
        <v>223</v>
      </c>
      <c r="CW41" s="43">
        <v>0.5234375</v>
      </c>
      <c r="CX41" s="26">
        <v>134</v>
      </c>
      <c r="CY41" s="26">
        <v>256</v>
      </c>
      <c r="CZ41" s="27">
        <v>14</v>
      </c>
    </row>
    <row r="42" spans="1:104" ht="15.75" thickBot="1" x14ac:dyDescent="0.3">
      <c r="O42" s="31">
        <v>2</v>
      </c>
      <c r="P42" s="18" t="s">
        <v>143</v>
      </c>
      <c r="Q42" s="15">
        <v>0.56756756756756754</v>
      </c>
      <c r="R42" s="6">
        <v>21</v>
      </c>
      <c r="S42" s="6">
        <v>37</v>
      </c>
      <c r="T42" s="7">
        <v>0</v>
      </c>
      <c r="V42" s="31">
        <v>2</v>
      </c>
      <c r="W42" s="18" t="s">
        <v>143</v>
      </c>
      <c r="X42" s="15">
        <v>0.45614035087719296</v>
      </c>
      <c r="Y42" s="6">
        <v>26</v>
      </c>
      <c r="Z42" s="6">
        <v>57</v>
      </c>
      <c r="AA42" s="7">
        <v>1</v>
      </c>
      <c r="AC42" s="31">
        <v>2</v>
      </c>
      <c r="AD42" s="18" t="s">
        <v>143</v>
      </c>
      <c r="AE42" s="15">
        <v>0.42857142857142855</v>
      </c>
      <c r="AF42" s="6">
        <v>33</v>
      </c>
      <c r="AG42" s="6">
        <v>77</v>
      </c>
      <c r="AH42" s="7">
        <v>3</v>
      </c>
      <c r="AJ42" s="31">
        <v>2</v>
      </c>
      <c r="AK42" s="18" t="s">
        <v>143</v>
      </c>
      <c r="AL42" s="15">
        <v>0.45408163265306123</v>
      </c>
      <c r="AM42" s="6">
        <v>44.5</v>
      </c>
      <c r="AN42" s="6">
        <v>98</v>
      </c>
      <c r="AO42" s="7">
        <v>5</v>
      </c>
      <c r="AX42" s="31">
        <v>2</v>
      </c>
      <c r="AY42" s="18" t="s">
        <v>143</v>
      </c>
      <c r="AZ42" s="15">
        <v>0.48062015503875971</v>
      </c>
      <c r="BA42" s="6">
        <v>62</v>
      </c>
      <c r="BB42" s="6">
        <v>129</v>
      </c>
      <c r="BC42" s="7">
        <v>7</v>
      </c>
      <c r="BE42" s="31">
        <v>2</v>
      </c>
      <c r="BF42" s="18" t="s">
        <v>143</v>
      </c>
      <c r="BG42" s="15">
        <v>0.48013245033112584</v>
      </c>
      <c r="BH42" s="6">
        <v>72.5</v>
      </c>
      <c r="BI42" s="6">
        <v>151</v>
      </c>
      <c r="BJ42" s="7">
        <v>8</v>
      </c>
      <c r="BL42" s="31">
        <v>2</v>
      </c>
      <c r="BM42" s="18" t="s">
        <v>143</v>
      </c>
      <c r="BN42" s="15">
        <v>0.48554913294797686</v>
      </c>
      <c r="BO42" s="6">
        <v>84</v>
      </c>
      <c r="BP42" s="6">
        <v>173</v>
      </c>
      <c r="BQ42" s="7">
        <v>8.5</v>
      </c>
      <c r="BS42" s="31">
        <v>2</v>
      </c>
      <c r="BT42" s="18" t="s">
        <v>143</v>
      </c>
      <c r="BU42" s="15">
        <v>0.49226804123711343</v>
      </c>
      <c r="BV42" s="6">
        <v>95.5</v>
      </c>
      <c r="BW42" s="6">
        <v>194</v>
      </c>
      <c r="BX42" s="7">
        <v>9.5</v>
      </c>
      <c r="BZ42" s="31">
        <v>2</v>
      </c>
      <c r="CA42" s="18" t="s">
        <v>143</v>
      </c>
      <c r="CB42" s="15">
        <v>0.49074074074074076</v>
      </c>
      <c r="CC42" s="6">
        <v>106</v>
      </c>
      <c r="CD42" s="6">
        <v>216</v>
      </c>
      <c r="CE42" s="7">
        <v>9.5</v>
      </c>
      <c r="CG42" s="31">
        <v>2</v>
      </c>
      <c r="CH42" s="18" t="s">
        <v>143</v>
      </c>
      <c r="CI42" s="15">
        <v>0.49579831932773111</v>
      </c>
      <c r="CJ42" s="6">
        <v>118</v>
      </c>
      <c r="CK42" s="6">
        <v>238</v>
      </c>
      <c r="CL42" s="7">
        <v>10.5</v>
      </c>
      <c r="CN42" s="31">
        <v>2</v>
      </c>
      <c r="CO42" s="18" t="s">
        <v>143</v>
      </c>
      <c r="CP42" s="15">
        <v>0.49387755102040815</v>
      </c>
      <c r="CQ42" s="6">
        <v>121</v>
      </c>
      <c r="CR42" s="6">
        <v>245</v>
      </c>
      <c r="CS42" s="7">
        <v>11.5</v>
      </c>
      <c r="CU42" s="31">
        <v>2</v>
      </c>
      <c r="CV42" s="18" t="s">
        <v>143</v>
      </c>
      <c r="CW42" s="15">
        <v>0.47985347985347987</v>
      </c>
      <c r="CX42" s="6">
        <v>131</v>
      </c>
      <c r="CY42" s="6">
        <v>273</v>
      </c>
      <c r="CZ42" s="7">
        <v>12.5</v>
      </c>
    </row>
  </sheetData>
  <sortState ref="B3:F45">
    <sortCondition descending="1" ref="C3:C45"/>
    <sortCondition descending="1" ref="F3:F45"/>
  </sortState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9"/>
  <sheetViews>
    <sheetView workbookViewId="0"/>
  </sheetViews>
  <sheetFormatPr defaultColWidth="8.85546875" defaultRowHeight="15" x14ac:dyDescent="0.25"/>
  <cols>
    <col min="1" max="1" width="3" bestFit="1" customWidth="1"/>
    <col min="2" max="2" width="11.85546875" bestFit="1" customWidth="1"/>
    <col min="3" max="3" width="2" bestFit="1" customWidth="1"/>
    <col min="4" max="4" width="11" bestFit="1" customWidth="1"/>
    <col min="5" max="5" width="2" bestFit="1" customWidth="1"/>
    <col min="6" max="6" width="12.42578125" bestFit="1" customWidth="1"/>
    <col min="7" max="7" width="3" bestFit="1" customWidth="1"/>
    <col min="8" max="8" width="12.5703125" bestFit="1" customWidth="1"/>
    <col min="9" max="9" width="3" bestFit="1" customWidth="1"/>
    <col min="10" max="10" width="12" bestFit="1" customWidth="1"/>
    <col min="11" max="11" width="2" bestFit="1" customWidth="1"/>
    <col min="12" max="12" width="11.85546875" bestFit="1" customWidth="1"/>
    <col min="13" max="13" width="3" bestFit="1" customWidth="1"/>
    <col min="14" max="14" width="11" bestFit="1" customWidth="1"/>
    <col min="15" max="15" width="2" bestFit="1" customWidth="1"/>
    <col min="16" max="16" width="11.42578125" bestFit="1" customWidth="1"/>
    <col min="17" max="17" width="2" bestFit="1" customWidth="1"/>
    <col min="18" max="18" width="12.140625" bestFit="1" customWidth="1"/>
    <col min="19" max="19" width="2" bestFit="1" customWidth="1"/>
    <col min="20" max="20" width="12" bestFit="1" customWidth="1"/>
    <col min="21" max="21" width="3" bestFit="1" customWidth="1"/>
    <col min="22" max="22" width="11.85546875" bestFit="1" customWidth="1"/>
    <col min="23" max="23" width="2" bestFit="1" customWidth="1"/>
    <col min="24" max="24" width="12.5703125" bestFit="1" customWidth="1"/>
    <col min="25" max="25" width="2" bestFit="1" customWidth="1"/>
    <col min="26" max="26" width="12" bestFit="1" customWidth="1"/>
    <col min="27" max="27" width="3" bestFit="1" customWidth="1"/>
    <col min="28" max="28" width="11.85546875" bestFit="1" customWidth="1"/>
    <col min="29" max="29" width="3" bestFit="1" customWidth="1"/>
    <col min="30" max="30" width="10.85546875" bestFit="1" customWidth="1"/>
    <col min="31" max="31" width="3" bestFit="1" customWidth="1"/>
    <col min="32" max="32" width="10.85546875" bestFit="1" customWidth="1"/>
    <col min="33" max="33" width="3" bestFit="1" customWidth="1"/>
    <col min="34" max="34" width="9.42578125" style="3" bestFit="1" customWidth="1"/>
  </cols>
  <sheetData>
    <row r="1" spans="1:34" s="2" customFormat="1" x14ac:dyDescent="0.25">
      <c r="B1" s="2" t="s">
        <v>35</v>
      </c>
      <c r="D1" s="2" t="s">
        <v>36</v>
      </c>
      <c r="F1" s="2" t="s">
        <v>37</v>
      </c>
      <c r="H1" s="2" t="s">
        <v>38</v>
      </c>
      <c r="J1" s="2" t="s">
        <v>39</v>
      </c>
      <c r="L1" s="2" t="s">
        <v>40</v>
      </c>
      <c r="N1" s="2" t="s">
        <v>41</v>
      </c>
      <c r="P1" s="2" t="s">
        <v>42</v>
      </c>
      <c r="R1" s="2" t="s">
        <v>43</v>
      </c>
      <c r="T1" s="2" t="s">
        <v>44</v>
      </c>
      <c r="V1" s="2" t="s">
        <v>45</v>
      </c>
      <c r="X1" s="2" t="s">
        <v>46</v>
      </c>
      <c r="Z1" s="2" t="s">
        <v>47</v>
      </c>
      <c r="AB1" s="2" t="s">
        <v>48</v>
      </c>
      <c r="AD1" s="2" t="s">
        <v>58</v>
      </c>
      <c r="AF1" s="2" t="s">
        <v>57</v>
      </c>
      <c r="AH1" s="2" t="s">
        <v>59</v>
      </c>
    </row>
    <row r="2" spans="1:34" x14ac:dyDescent="0.25">
      <c r="B2" s="4" t="s">
        <v>110</v>
      </c>
      <c r="D2" s="4" t="s">
        <v>165</v>
      </c>
      <c r="F2" s="4" t="s">
        <v>207</v>
      </c>
      <c r="H2" s="4" t="s">
        <v>243</v>
      </c>
      <c r="J2" s="4" t="s">
        <v>284</v>
      </c>
      <c r="L2" s="4" t="s">
        <v>318</v>
      </c>
      <c r="N2" s="48" t="s">
        <v>343</v>
      </c>
      <c r="P2" s="4" t="s">
        <v>367</v>
      </c>
      <c r="R2" s="4" t="s">
        <v>394</v>
      </c>
      <c r="T2" s="48" t="s">
        <v>424</v>
      </c>
      <c r="V2" s="48" t="s">
        <v>445</v>
      </c>
      <c r="X2" s="48" t="s">
        <v>412</v>
      </c>
      <c r="Z2" s="4" t="s">
        <v>496</v>
      </c>
      <c r="AB2" s="48" t="s">
        <v>507</v>
      </c>
      <c r="AD2" s="48" t="s">
        <v>522</v>
      </c>
      <c r="AF2" s="48" t="s">
        <v>521</v>
      </c>
      <c r="AH2" s="4" t="s">
        <v>289</v>
      </c>
    </row>
    <row r="3" spans="1:34" x14ac:dyDescent="0.25">
      <c r="B3" s="4" t="s">
        <v>110</v>
      </c>
      <c r="D3" s="4" t="s">
        <v>165</v>
      </c>
      <c r="F3" s="4" t="s">
        <v>207</v>
      </c>
      <c r="H3" s="4" t="s">
        <v>243</v>
      </c>
      <c r="J3" s="4" t="s">
        <v>284</v>
      </c>
      <c r="L3" s="4" t="s">
        <v>318</v>
      </c>
      <c r="N3" s="48" t="s">
        <v>343</v>
      </c>
      <c r="P3" s="4" t="s">
        <v>367</v>
      </c>
      <c r="R3" s="4" t="s">
        <v>387</v>
      </c>
      <c r="T3" s="48" t="s">
        <v>424</v>
      </c>
      <c r="V3" s="48" t="s">
        <v>445</v>
      </c>
      <c r="X3" s="48" t="s">
        <v>476</v>
      </c>
      <c r="Z3" s="4" t="s">
        <v>496</v>
      </c>
      <c r="AB3" s="48" t="s">
        <v>507</v>
      </c>
      <c r="AD3" s="48" t="s">
        <v>522</v>
      </c>
      <c r="AF3" s="48" t="s">
        <v>521</v>
      </c>
      <c r="AH3" s="4" t="s">
        <v>289</v>
      </c>
    </row>
    <row r="4" spans="1:34" x14ac:dyDescent="0.25">
      <c r="B4" s="4" t="s">
        <v>110</v>
      </c>
      <c r="D4" s="4" t="s">
        <v>165</v>
      </c>
      <c r="F4" s="4" t="s">
        <v>207</v>
      </c>
      <c r="H4" s="4" t="s">
        <v>243</v>
      </c>
      <c r="J4" s="4" t="s">
        <v>284</v>
      </c>
      <c r="L4" s="4" t="s">
        <v>318</v>
      </c>
      <c r="N4" s="48" t="s">
        <v>343</v>
      </c>
      <c r="P4" s="4" t="s">
        <v>367</v>
      </c>
      <c r="R4" s="4" t="s">
        <v>387</v>
      </c>
      <c r="T4" s="48" t="s">
        <v>424</v>
      </c>
      <c r="V4" s="48" t="s">
        <v>445</v>
      </c>
      <c r="X4" s="48" t="s">
        <v>283</v>
      </c>
      <c r="Z4" s="4" t="s">
        <v>216</v>
      </c>
      <c r="AB4" s="48" t="s">
        <v>507</v>
      </c>
      <c r="AD4" s="48" t="s">
        <v>522</v>
      </c>
      <c r="AF4" s="48" t="s">
        <v>521</v>
      </c>
      <c r="AH4" s="4" t="s">
        <v>289</v>
      </c>
    </row>
    <row r="5" spans="1:34" x14ac:dyDescent="0.25">
      <c r="B5" s="4" t="s">
        <v>110</v>
      </c>
      <c r="D5" s="4" t="s">
        <v>165</v>
      </c>
      <c r="F5" s="4" t="s">
        <v>188</v>
      </c>
      <c r="H5" s="4" t="s">
        <v>243</v>
      </c>
      <c r="J5" s="4" t="s">
        <v>284</v>
      </c>
      <c r="L5" s="4" t="s">
        <v>318</v>
      </c>
      <c r="N5" s="48" t="s">
        <v>343</v>
      </c>
      <c r="P5" s="4" t="s">
        <v>367</v>
      </c>
      <c r="R5" s="4" t="s">
        <v>387</v>
      </c>
      <c r="T5" s="48" t="s">
        <v>424</v>
      </c>
      <c r="V5" s="48" t="s">
        <v>445</v>
      </c>
      <c r="X5" s="48" t="s">
        <v>283</v>
      </c>
      <c r="Z5" s="4" t="s">
        <v>387</v>
      </c>
      <c r="AB5" s="48" t="s">
        <v>507</v>
      </c>
      <c r="AD5" s="48" t="s">
        <v>522</v>
      </c>
      <c r="AF5" s="48" t="s">
        <v>521</v>
      </c>
      <c r="AH5" s="4" t="s">
        <v>289</v>
      </c>
    </row>
    <row r="6" spans="1:34" x14ac:dyDescent="0.25">
      <c r="B6" s="4" t="s">
        <v>110</v>
      </c>
      <c r="D6" s="4" t="s">
        <v>165</v>
      </c>
      <c r="F6" s="4" t="s">
        <v>188</v>
      </c>
      <c r="H6" s="4" t="s">
        <v>243</v>
      </c>
      <c r="J6" s="4" t="s">
        <v>284</v>
      </c>
      <c r="L6" s="4" t="s">
        <v>318</v>
      </c>
      <c r="N6" s="48" t="s">
        <v>335</v>
      </c>
      <c r="P6" s="4" t="s">
        <v>367</v>
      </c>
      <c r="R6" s="4" t="s">
        <v>381</v>
      </c>
      <c r="T6" s="48" t="s">
        <v>387</v>
      </c>
      <c r="V6" s="48" t="s">
        <v>445</v>
      </c>
      <c r="X6" s="48" t="s">
        <v>283</v>
      </c>
      <c r="Z6" s="4" t="s">
        <v>387</v>
      </c>
      <c r="AB6" s="48" t="s">
        <v>325</v>
      </c>
      <c r="AD6" s="48" t="s">
        <v>522</v>
      </c>
      <c r="AF6" s="48" t="s">
        <v>521</v>
      </c>
      <c r="AH6" s="4" t="s">
        <v>289</v>
      </c>
    </row>
    <row r="7" spans="1:34" x14ac:dyDescent="0.25">
      <c r="B7" s="4" t="s">
        <v>110</v>
      </c>
      <c r="D7" s="4" t="s">
        <v>165</v>
      </c>
      <c r="F7" s="4" t="s">
        <v>188</v>
      </c>
      <c r="H7" s="4" t="s">
        <v>243</v>
      </c>
      <c r="I7">
        <v>6</v>
      </c>
      <c r="J7" s="4" t="s">
        <v>284</v>
      </c>
      <c r="L7" s="4" t="s">
        <v>318</v>
      </c>
      <c r="N7" s="48" t="s">
        <v>335</v>
      </c>
      <c r="P7" s="4" t="s">
        <v>367</v>
      </c>
      <c r="R7" s="4" t="s">
        <v>381</v>
      </c>
      <c r="T7" s="48" t="s">
        <v>338</v>
      </c>
      <c r="V7" s="48" t="s">
        <v>447</v>
      </c>
      <c r="X7" s="48" t="s">
        <v>175</v>
      </c>
      <c r="Z7" s="4" t="s">
        <v>479</v>
      </c>
      <c r="AB7" s="48" t="s">
        <v>325</v>
      </c>
      <c r="AD7" s="48" t="s">
        <v>522</v>
      </c>
      <c r="AF7" s="48" t="s">
        <v>521</v>
      </c>
      <c r="AH7" s="4" t="s">
        <v>289</v>
      </c>
    </row>
    <row r="8" spans="1:34" x14ac:dyDescent="0.25">
      <c r="B8" s="4" t="s">
        <v>110</v>
      </c>
      <c r="D8" s="4" t="s">
        <v>165</v>
      </c>
      <c r="F8" s="4" t="s">
        <v>188</v>
      </c>
      <c r="G8">
        <v>7</v>
      </c>
      <c r="H8" s="4" t="s">
        <v>243</v>
      </c>
      <c r="J8" s="4" t="s">
        <v>252</v>
      </c>
      <c r="L8" s="4" t="s">
        <v>318</v>
      </c>
      <c r="N8" s="48" t="s">
        <v>335</v>
      </c>
      <c r="O8">
        <v>7</v>
      </c>
      <c r="P8" s="4" t="s">
        <v>367</v>
      </c>
      <c r="R8" s="4" t="s">
        <v>381</v>
      </c>
      <c r="T8" s="48" t="s">
        <v>338</v>
      </c>
      <c r="V8" s="48" t="s">
        <v>447</v>
      </c>
      <c r="X8" s="48" t="s">
        <v>467</v>
      </c>
      <c r="Z8" s="4" t="s">
        <v>479</v>
      </c>
      <c r="AB8" s="48" t="s">
        <v>325</v>
      </c>
      <c r="AD8" s="48" t="s">
        <v>522</v>
      </c>
      <c r="AF8" s="48" t="s">
        <v>521</v>
      </c>
      <c r="AH8" s="4" t="s">
        <v>289</v>
      </c>
    </row>
    <row r="9" spans="1:34" x14ac:dyDescent="0.25">
      <c r="B9" s="4" t="s">
        <v>110</v>
      </c>
      <c r="D9" s="4" t="s">
        <v>165</v>
      </c>
      <c r="F9" s="4" t="s">
        <v>188</v>
      </c>
      <c r="H9" s="4" t="s">
        <v>252</v>
      </c>
      <c r="J9" s="4" t="s">
        <v>252</v>
      </c>
      <c r="K9">
        <v>8</v>
      </c>
      <c r="L9" s="4" t="s">
        <v>318</v>
      </c>
      <c r="N9" s="48" t="s">
        <v>188</v>
      </c>
      <c r="P9" s="4" t="s">
        <v>363</v>
      </c>
      <c r="R9" s="4" t="s">
        <v>381</v>
      </c>
      <c r="T9" s="48" t="s">
        <v>338</v>
      </c>
      <c r="V9" s="48" t="s">
        <v>447</v>
      </c>
      <c r="X9" s="48" t="s">
        <v>467</v>
      </c>
      <c r="Z9" s="4" t="s">
        <v>495</v>
      </c>
      <c r="AB9" s="48" t="s">
        <v>505</v>
      </c>
      <c r="AD9" s="48" t="s">
        <v>289</v>
      </c>
      <c r="AF9" s="48" t="s">
        <v>521</v>
      </c>
      <c r="AH9" s="4" t="s">
        <v>289</v>
      </c>
    </row>
    <row r="10" spans="1:34" x14ac:dyDescent="0.25">
      <c r="B10" s="4" t="s">
        <v>110</v>
      </c>
      <c r="C10">
        <v>9</v>
      </c>
      <c r="D10" s="4" t="s">
        <v>165</v>
      </c>
      <c r="E10">
        <v>6</v>
      </c>
      <c r="F10" s="4" t="s">
        <v>188</v>
      </c>
      <c r="H10" s="4" t="s">
        <v>252</v>
      </c>
      <c r="J10" s="4" t="s">
        <v>285</v>
      </c>
      <c r="L10" s="4" t="s">
        <v>252</v>
      </c>
      <c r="N10" s="48" t="s">
        <v>338</v>
      </c>
      <c r="P10" s="4" t="s">
        <v>362</v>
      </c>
      <c r="R10" s="4" t="s">
        <v>386</v>
      </c>
      <c r="T10" s="48" t="s">
        <v>338</v>
      </c>
      <c r="V10" s="48" t="s">
        <v>234</v>
      </c>
      <c r="X10" s="48" t="s">
        <v>467</v>
      </c>
      <c r="Z10" s="4" t="s">
        <v>495</v>
      </c>
      <c r="AB10" s="48" t="s">
        <v>505</v>
      </c>
      <c r="AD10" s="48" t="s">
        <v>289</v>
      </c>
      <c r="AF10" s="48" t="s">
        <v>521</v>
      </c>
      <c r="AH10" s="4" t="s">
        <v>289</v>
      </c>
    </row>
    <row r="11" spans="1:34" x14ac:dyDescent="0.25">
      <c r="B11" s="4" t="s">
        <v>110</v>
      </c>
      <c r="D11" s="4" t="s">
        <v>173</v>
      </c>
      <c r="F11" s="4" t="s">
        <v>212</v>
      </c>
      <c r="H11" s="4" t="s">
        <v>252</v>
      </c>
      <c r="J11" s="4" t="s">
        <v>285</v>
      </c>
      <c r="L11" s="4" t="s">
        <v>216</v>
      </c>
      <c r="N11" s="48" t="s">
        <v>338</v>
      </c>
      <c r="P11" s="4" t="s">
        <v>362</v>
      </c>
      <c r="R11" s="4" t="s">
        <v>386</v>
      </c>
      <c r="T11" s="48" t="s">
        <v>412</v>
      </c>
      <c r="V11" s="48" t="s">
        <v>234</v>
      </c>
      <c r="X11" s="48" t="s">
        <v>467</v>
      </c>
      <c r="Z11" s="4" t="s">
        <v>493</v>
      </c>
      <c r="AB11" s="48" t="s">
        <v>505</v>
      </c>
      <c r="AD11" s="48" t="s">
        <v>289</v>
      </c>
      <c r="AF11" s="50" t="s">
        <v>521</v>
      </c>
      <c r="AH11" s="4" t="s">
        <v>289</v>
      </c>
    </row>
    <row r="12" spans="1:34" x14ac:dyDescent="0.25">
      <c r="B12" s="4" t="s">
        <v>110</v>
      </c>
      <c r="D12" s="4" t="s">
        <v>151</v>
      </c>
      <c r="F12" s="4" t="s">
        <v>212</v>
      </c>
      <c r="H12" s="4" t="s">
        <v>252</v>
      </c>
      <c r="J12" s="4" t="s">
        <v>285</v>
      </c>
      <c r="L12" s="4" t="s">
        <v>216</v>
      </c>
      <c r="N12" s="48" t="s">
        <v>338</v>
      </c>
      <c r="P12" s="4" t="s">
        <v>362</v>
      </c>
      <c r="R12" s="4" t="s">
        <v>386</v>
      </c>
      <c r="T12" s="48" t="s">
        <v>428</v>
      </c>
      <c r="V12" s="48" t="s">
        <v>234</v>
      </c>
      <c r="X12" s="48" t="s">
        <v>467</v>
      </c>
      <c r="Z12" s="4" t="s">
        <v>491</v>
      </c>
      <c r="AB12" s="48" t="s">
        <v>505</v>
      </c>
      <c r="AD12" s="48" t="s">
        <v>289</v>
      </c>
      <c r="AE12">
        <v>11</v>
      </c>
      <c r="AF12" s="48" t="s">
        <v>521</v>
      </c>
      <c r="AH12" s="4" t="s">
        <v>289</v>
      </c>
    </row>
    <row r="13" spans="1:34" x14ac:dyDescent="0.25">
      <c r="A13">
        <v>12</v>
      </c>
      <c r="B13" s="4" t="s">
        <v>110</v>
      </c>
      <c r="D13" s="4" t="s">
        <v>151</v>
      </c>
      <c r="F13" s="4" t="s">
        <v>185</v>
      </c>
      <c r="H13" s="4" t="s">
        <v>250</v>
      </c>
      <c r="J13" s="4" t="s">
        <v>281</v>
      </c>
      <c r="L13" s="4" t="s">
        <v>216</v>
      </c>
      <c r="N13" s="48" t="s">
        <v>338</v>
      </c>
      <c r="P13" s="4" t="s">
        <v>362</v>
      </c>
      <c r="R13" s="4" t="s">
        <v>386</v>
      </c>
      <c r="T13" s="48" t="s">
        <v>245</v>
      </c>
      <c r="V13" s="48" t="s">
        <v>274</v>
      </c>
      <c r="X13" s="48" t="s">
        <v>200</v>
      </c>
      <c r="Z13" s="4" t="s">
        <v>500</v>
      </c>
      <c r="AB13" s="48" t="s">
        <v>505</v>
      </c>
      <c r="AD13" s="48" t="s">
        <v>289</v>
      </c>
      <c r="AF13" s="48" t="s">
        <v>527</v>
      </c>
      <c r="AH13" s="4" t="s">
        <v>289</v>
      </c>
    </row>
    <row r="14" spans="1:34" x14ac:dyDescent="0.25">
      <c r="B14" s="4" t="s">
        <v>114</v>
      </c>
      <c r="D14" s="4" t="s">
        <v>151</v>
      </c>
      <c r="F14" s="4" t="s">
        <v>211</v>
      </c>
      <c r="H14" s="4" t="s">
        <v>250</v>
      </c>
      <c r="J14" s="4" t="s">
        <v>277</v>
      </c>
      <c r="L14" s="4" t="s">
        <v>188</v>
      </c>
      <c r="N14" s="48" t="s">
        <v>338</v>
      </c>
      <c r="P14" s="4" t="s">
        <v>294</v>
      </c>
      <c r="R14" s="4" t="s">
        <v>397</v>
      </c>
      <c r="T14" s="48" t="s">
        <v>245</v>
      </c>
      <c r="V14" s="48" t="s">
        <v>245</v>
      </c>
      <c r="X14" s="48" t="s">
        <v>456</v>
      </c>
      <c r="Z14" s="4" t="s">
        <v>500</v>
      </c>
      <c r="AB14" s="48" t="s">
        <v>505</v>
      </c>
      <c r="AD14" s="48" t="s">
        <v>523</v>
      </c>
      <c r="AF14" s="48" t="s">
        <v>511</v>
      </c>
      <c r="AH14" s="4" t="s">
        <v>289</v>
      </c>
    </row>
    <row r="15" spans="1:34" x14ac:dyDescent="0.25">
      <c r="B15" s="4" t="s">
        <v>114</v>
      </c>
      <c r="D15" s="4" t="s">
        <v>151</v>
      </c>
      <c r="F15" s="4" t="s">
        <v>192</v>
      </c>
      <c r="H15" s="4" t="s">
        <v>250</v>
      </c>
      <c r="J15" s="4" t="s">
        <v>277</v>
      </c>
      <c r="L15" s="4" t="s">
        <v>307</v>
      </c>
      <c r="N15" s="48" t="s">
        <v>338</v>
      </c>
      <c r="P15" s="4" t="s">
        <v>245</v>
      </c>
      <c r="R15" s="4" t="s">
        <v>397</v>
      </c>
      <c r="T15" s="48" t="s">
        <v>245</v>
      </c>
      <c r="V15" s="48" t="s">
        <v>433</v>
      </c>
      <c r="X15" s="48" t="s">
        <v>456</v>
      </c>
      <c r="Z15" s="4" t="s">
        <v>500</v>
      </c>
      <c r="AB15" s="48" t="s">
        <v>505</v>
      </c>
      <c r="AD15" s="48" t="s">
        <v>523</v>
      </c>
      <c r="AF15" s="48" t="s">
        <v>102</v>
      </c>
      <c r="AH15" s="4" t="s">
        <v>289</v>
      </c>
    </row>
    <row r="16" spans="1:34" x14ac:dyDescent="0.25">
      <c r="B16" s="4" t="s">
        <v>115</v>
      </c>
      <c r="D16" s="4" t="s">
        <v>164</v>
      </c>
      <c r="F16" s="4" t="s">
        <v>192</v>
      </c>
      <c r="H16" s="4" t="s">
        <v>250</v>
      </c>
      <c r="J16" s="4" t="s">
        <v>274</v>
      </c>
      <c r="L16" s="4" t="s">
        <v>307</v>
      </c>
      <c r="N16" s="48" t="s">
        <v>338</v>
      </c>
      <c r="P16" s="4" t="s">
        <v>175</v>
      </c>
      <c r="R16" s="4" t="s">
        <v>397</v>
      </c>
      <c r="T16" s="48" t="s">
        <v>245</v>
      </c>
      <c r="V16" s="48" t="s">
        <v>433</v>
      </c>
      <c r="X16" s="48" t="s">
        <v>465</v>
      </c>
      <c r="Z16" s="4" t="s">
        <v>487</v>
      </c>
      <c r="AB16" s="48" t="s">
        <v>505</v>
      </c>
      <c r="AD16" s="48" t="s">
        <v>523</v>
      </c>
      <c r="AF16" s="48" t="s">
        <v>528</v>
      </c>
      <c r="AH16" s="4" t="s">
        <v>289</v>
      </c>
    </row>
    <row r="17" spans="2:34" x14ac:dyDescent="0.25">
      <c r="B17" s="4" t="s">
        <v>115</v>
      </c>
      <c r="D17" s="4" t="s">
        <v>164</v>
      </c>
      <c r="F17" s="4" t="s">
        <v>198</v>
      </c>
      <c r="H17" s="4" t="s">
        <v>250</v>
      </c>
      <c r="J17" s="4" t="s">
        <v>294</v>
      </c>
      <c r="L17" s="4" t="s">
        <v>307</v>
      </c>
      <c r="N17" s="48" t="s">
        <v>338</v>
      </c>
      <c r="P17" s="4" t="s">
        <v>175</v>
      </c>
      <c r="R17" s="4" t="s">
        <v>397</v>
      </c>
      <c r="T17" s="48" t="s">
        <v>245</v>
      </c>
      <c r="V17" s="48" t="s">
        <v>433</v>
      </c>
      <c r="X17" s="48" t="s">
        <v>465</v>
      </c>
      <c r="Z17" s="4" t="s">
        <v>487</v>
      </c>
      <c r="AB17" s="48" t="s">
        <v>505</v>
      </c>
      <c r="AD17" s="48" t="s">
        <v>523</v>
      </c>
      <c r="AF17" s="48" t="s">
        <v>528</v>
      </c>
      <c r="AH17" s="4" t="s">
        <v>289</v>
      </c>
    </row>
    <row r="18" spans="2:34" x14ac:dyDescent="0.25">
      <c r="B18" s="4" t="s">
        <v>111</v>
      </c>
      <c r="D18" s="4" t="s">
        <v>164</v>
      </c>
      <c r="F18" s="4" t="s">
        <v>200</v>
      </c>
      <c r="H18" s="4" t="s">
        <v>234</v>
      </c>
      <c r="J18" s="4" t="s">
        <v>294</v>
      </c>
      <c r="L18" s="4" t="s">
        <v>312</v>
      </c>
      <c r="N18" s="48" t="s">
        <v>338</v>
      </c>
      <c r="P18" s="4" t="s">
        <v>354</v>
      </c>
      <c r="R18" s="4" t="s">
        <v>397</v>
      </c>
      <c r="S18">
        <v>6</v>
      </c>
      <c r="T18" s="48" t="s">
        <v>245</v>
      </c>
      <c r="V18" s="48" t="s">
        <v>433</v>
      </c>
      <c r="X18" s="48" t="s">
        <v>465</v>
      </c>
      <c r="Z18" s="4" t="s">
        <v>487</v>
      </c>
      <c r="AB18" s="48" t="s">
        <v>505</v>
      </c>
      <c r="AD18" s="48" t="s">
        <v>523</v>
      </c>
      <c r="AF18" s="48" t="s">
        <v>528</v>
      </c>
      <c r="AH18" s="4" t="s">
        <v>289</v>
      </c>
    </row>
    <row r="19" spans="2:34" x14ac:dyDescent="0.25">
      <c r="B19" s="4" t="s">
        <v>111</v>
      </c>
      <c r="D19" s="4" t="s">
        <v>164</v>
      </c>
      <c r="F19" s="4" t="s">
        <v>200</v>
      </c>
      <c r="H19" s="4" t="s">
        <v>234</v>
      </c>
      <c r="J19" s="4" t="s">
        <v>266</v>
      </c>
      <c r="L19" s="4" t="s">
        <v>312</v>
      </c>
      <c r="N19" s="48" t="s">
        <v>338</v>
      </c>
      <c r="P19" s="4" t="s">
        <v>354</v>
      </c>
      <c r="R19" s="4" t="s">
        <v>379</v>
      </c>
      <c r="T19" s="48" t="s">
        <v>175</v>
      </c>
      <c r="V19" s="48" t="s">
        <v>433</v>
      </c>
      <c r="X19" s="48" t="s">
        <v>465</v>
      </c>
      <c r="Z19" s="4" t="s">
        <v>487</v>
      </c>
      <c r="AB19" s="48" t="s">
        <v>505</v>
      </c>
      <c r="AD19" s="48" t="s">
        <v>523</v>
      </c>
      <c r="AF19" s="48" t="s">
        <v>245</v>
      </c>
      <c r="AG19">
        <v>18</v>
      </c>
      <c r="AH19" s="4" t="s">
        <v>289</v>
      </c>
    </row>
    <row r="20" spans="2:34" x14ac:dyDescent="0.25">
      <c r="B20" s="4" t="s">
        <v>111</v>
      </c>
      <c r="D20" s="4" t="s">
        <v>164</v>
      </c>
      <c r="F20" s="4" t="s">
        <v>200</v>
      </c>
      <c r="H20" s="4" t="s">
        <v>234</v>
      </c>
      <c r="J20" s="4" t="s">
        <v>266</v>
      </c>
      <c r="L20" s="4" t="s">
        <v>312</v>
      </c>
      <c r="N20" s="48" t="s">
        <v>338</v>
      </c>
      <c r="P20" s="4" t="s">
        <v>354</v>
      </c>
      <c r="R20" s="4" t="s">
        <v>379</v>
      </c>
      <c r="T20" s="48" t="s">
        <v>415</v>
      </c>
      <c r="V20" s="48" t="s">
        <v>433</v>
      </c>
      <c r="X20" s="48" t="s">
        <v>465</v>
      </c>
      <c r="Z20" s="4" t="s">
        <v>487</v>
      </c>
      <c r="AB20" s="48" t="s">
        <v>505</v>
      </c>
      <c r="AD20" s="48" t="s">
        <v>523</v>
      </c>
      <c r="AF20" s="48" t="s">
        <v>524</v>
      </c>
      <c r="AH20" s="4" t="s">
        <v>535</v>
      </c>
    </row>
    <row r="21" spans="2:34" x14ac:dyDescent="0.25">
      <c r="B21" s="4" t="s">
        <v>111</v>
      </c>
      <c r="D21" s="4" t="s">
        <v>164</v>
      </c>
      <c r="F21" s="4" t="s">
        <v>200</v>
      </c>
      <c r="H21" s="4" t="s">
        <v>234</v>
      </c>
      <c r="J21" s="4" t="s">
        <v>266</v>
      </c>
      <c r="L21" s="4" t="s">
        <v>312</v>
      </c>
      <c r="M21">
        <v>12</v>
      </c>
      <c r="N21" s="48" t="s">
        <v>338</v>
      </c>
      <c r="P21" s="4" t="s">
        <v>354</v>
      </c>
      <c r="R21" s="4" t="s">
        <v>379</v>
      </c>
      <c r="T21" s="48" t="s">
        <v>415</v>
      </c>
      <c r="V21" s="48" t="s">
        <v>433</v>
      </c>
      <c r="X21" s="48" t="s">
        <v>465</v>
      </c>
      <c r="Z21" s="4" t="s">
        <v>484</v>
      </c>
      <c r="AB21" s="48" t="s">
        <v>505</v>
      </c>
      <c r="AD21" s="48" t="s">
        <v>523</v>
      </c>
      <c r="AF21" s="48" t="s">
        <v>524</v>
      </c>
      <c r="AH21" s="4" t="s">
        <v>535</v>
      </c>
    </row>
    <row r="22" spans="2:34" x14ac:dyDescent="0.25">
      <c r="B22" s="4" t="s">
        <v>111</v>
      </c>
      <c r="D22" s="4" t="s">
        <v>164</v>
      </c>
      <c r="F22" s="4" t="s">
        <v>200</v>
      </c>
      <c r="H22" s="4" t="s">
        <v>234</v>
      </c>
      <c r="J22" s="4" t="s">
        <v>266</v>
      </c>
      <c r="L22" s="4" t="s">
        <v>175</v>
      </c>
      <c r="N22" s="48" t="s">
        <v>337</v>
      </c>
      <c r="P22" s="4" t="s">
        <v>354</v>
      </c>
      <c r="R22" s="4" t="s">
        <v>379</v>
      </c>
      <c r="T22" s="48" t="s">
        <v>415</v>
      </c>
      <c r="V22" s="48" t="s">
        <v>433</v>
      </c>
      <c r="X22" s="48" t="s">
        <v>465</v>
      </c>
      <c r="Z22" s="4" t="s">
        <v>484</v>
      </c>
      <c r="AA22">
        <v>14</v>
      </c>
      <c r="AB22" s="48" t="s">
        <v>505</v>
      </c>
      <c r="AD22" s="48" t="s">
        <v>523</v>
      </c>
      <c r="AF22" s="48" t="s">
        <v>524</v>
      </c>
      <c r="AH22" s="4" t="s">
        <v>535</v>
      </c>
    </row>
    <row r="23" spans="2:34" x14ac:dyDescent="0.25">
      <c r="B23" s="4" t="s">
        <v>111</v>
      </c>
      <c r="D23" s="4" t="s">
        <v>164</v>
      </c>
      <c r="F23" s="4" t="s">
        <v>204</v>
      </c>
      <c r="H23" s="4" t="s">
        <v>234</v>
      </c>
      <c r="J23" s="4" t="s">
        <v>286</v>
      </c>
      <c r="L23" s="4" t="s">
        <v>298</v>
      </c>
      <c r="N23" s="48" t="s">
        <v>337</v>
      </c>
      <c r="P23" s="4" t="s">
        <v>354</v>
      </c>
      <c r="R23" s="4" t="s">
        <v>379</v>
      </c>
      <c r="T23" s="48" t="s">
        <v>415</v>
      </c>
      <c r="V23" s="48" t="s">
        <v>433</v>
      </c>
      <c r="X23" s="48" t="s">
        <v>460</v>
      </c>
      <c r="Z23" s="4" t="s">
        <v>465</v>
      </c>
      <c r="AB23" s="48" t="s">
        <v>290</v>
      </c>
      <c r="AD23" s="48" t="s">
        <v>523</v>
      </c>
      <c r="AF23" s="48" t="s">
        <v>524</v>
      </c>
      <c r="AH23" s="4" t="s">
        <v>535</v>
      </c>
    </row>
    <row r="24" spans="2:34" x14ac:dyDescent="0.25">
      <c r="B24" s="4" t="s">
        <v>117</v>
      </c>
      <c r="C24">
        <v>9</v>
      </c>
      <c r="D24" s="4" t="s">
        <v>164</v>
      </c>
      <c r="F24" s="4" t="s">
        <v>204</v>
      </c>
      <c r="H24" s="4" t="s">
        <v>150</v>
      </c>
      <c r="J24" s="4" t="s">
        <v>291</v>
      </c>
      <c r="L24" s="4" t="s">
        <v>298</v>
      </c>
      <c r="N24" s="48" t="s">
        <v>337</v>
      </c>
      <c r="P24" s="4" t="s">
        <v>354</v>
      </c>
      <c r="R24" s="4" t="s">
        <v>379</v>
      </c>
      <c r="T24" s="48" t="s">
        <v>415</v>
      </c>
      <c r="V24" s="48" t="s">
        <v>433</v>
      </c>
      <c r="X24" s="48" t="s">
        <v>272</v>
      </c>
      <c r="Z24" s="4" t="s">
        <v>465</v>
      </c>
      <c r="AB24" s="48" t="s">
        <v>503</v>
      </c>
      <c r="AD24" s="48" t="s">
        <v>523</v>
      </c>
      <c r="AF24" s="48" t="s">
        <v>522</v>
      </c>
      <c r="AH24" s="4" t="s">
        <v>535</v>
      </c>
    </row>
    <row r="25" spans="2:34" x14ac:dyDescent="0.25">
      <c r="B25" s="4" t="s">
        <v>127</v>
      </c>
      <c r="D25" s="4" t="s">
        <v>176</v>
      </c>
      <c r="F25" s="4" t="s">
        <v>189</v>
      </c>
      <c r="H25" s="4" t="s">
        <v>233</v>
      </c>
      <c r="J25" s="4" t="s">
        <v>272</v>
      </c>
      <c r="L25" s="4" t="s">
        <v>298</v>
      </c>
      <c r="N25" s="48" t="s">
        <v>337</v>
      </c>
      <c r="O25">
        <v>8</v>
      </c>
      <c r="P25" s="4" t="s">
        <v>354</v>
      </c>
      <c r="Q25">
        <v>7</v>
      </c>
      <c r="R25" s="4" t="s">
        <v>379</v>
      </c>
      <c r="T25" s="48" t="s">
        <v>291</v>
      </c>
      <c r="U25">
        <v>11</v>
      </c>
      <c r="V25" s="48" t="s">
        <v>433</v>
      </c>
      <c r="X25" s="48" t="s">
        <v>272</v>
      </c>
      <c r="Z25" s="4" t="s">
        <v>465</v>
      </c>
      <c r="AB25" s="48" t="s">
        <v>503</v>
      </c>
      <c r="AD25" s="48" t="s">
        <v>523</v>
      </c>
      <c r="AF25" s="48" t="s">
        <v>517</v>
      </c>
      <c r="AH25" s="4" t="s">
        <v>535</v>
      </c>
    </row>
    <row r="26" spans="2:34" x14ac:dyDescent="0.25">
      <c r="B26" s="4" t="s">
        <v>103</v>
      </c>
      <c r="D26" s="4" t="s">
        <v>160</v>
      </c>
      <c r="F26" s="4" t="s">
        <v>189</v>
      </c>
      <c r="H26" s="4" t="s">
        <v>233</v>
      </c>
      <c r="J26" s="4" t="s">
        <v>272</v>
      </c>
      <c r="L26" s="4" t="s">
        <v>298</v>
      </c>
      <c r="N26" s="48" t="s">
        <v>236</v>
      </c>
      <c r="P26" s="4" t="s">
        <v>272</v>
      </c>
      <c r="R26" s="4" t="s">
        <v>378</v>
      </c>
      <c r="T26" s="48" t="s">
        <v>422</v>
      </c>
      <c r="V26" s="48" t="s">
        <v>444</v>
      </c>
      <c r="X26" s="48" t="s">
        <v>469</v>
      </c>
      <c r="Z26" s="4" t="s">
        <v>465</v>
      </c>
      <c r="AB26" s="48" t="s">
        <v>503</v>
      </c>
      <c r="AC26">
        <v>13</v>
      </c>
      <c r="AD26" s="48" t="s">
        <v>523</v>
      </c>
      <c r="AF26" s="48" t="s">
        <v>358</v>
      </c>
      <c r="AH26" s="4" t="s">
        <v>535</v>
      </c>
    </row>
    <row r="27" spans="2:34" x14ac:dyDescent="0.25">
      <c r="B27" s="4" t="s">
        <v>103</v>
      </c>
      <c r="D27" s="4" t="s">
        <v>160</v>
      </c>
      <c r="F27" s="4" t="s">
        <v>195</v>
      </c>
      <c r="H27" s="4" t="s">
        <v>233</v>
      </c>
      <c r="J27" s="4" t="s">
        <v>272</v>
      </c>
      <c r="L27" s="4" t="s">
        <v>305</v>
      </c>
      <c r="N27" s="48" t="s">
        <v>175</v>
      </c>
      <c r="P27" s="4" t="s">
        <v>272</v>
      </c>
      <c r="R27" s="4" t="s">
        <v>392</v>
      </c>
      <c r="T27" s="48" t="s">
        <v>422</v>
      </c>
      <c r="V27" s="48" t="s">
        <v>444</v>
      </c>
      <c r="X27" s="48" t="s">
        <v>469</v>
      </c>
      <c r="Z27" s="48" t="s">
        <v>109</v>
      </c>
      <c r="AB27" s="48" t="s">
        <v>503</v>
      </c>
      <c r="AF27" s="48" t="s">
        <v>358</v>
      </c>
      <c r="AH27" s="4" t="s">
        <v>535</v>
      </c>
    </row>
    <row r="28" spans="2:34" x14ac:dyDescent="0.25">
      <c r="B28" s="4" t="s">
        <v>103</v>
      </c>
      <c r="D28" s="4" t="s">
        <v>160</v>
      </c>
      <c r="F28" s="4" t="s">
        <v>195</v>
      </c>
      <c r="H28" s="4" t="s">
        <v>233</v>
      </c>
      <c r="J28" s="4" t="s">
        <v>280</v>
      </c>
      <c r="L28" s="4" t="s">
        <v>305</v>
      </c>
      <c r="N28" s="48" t="s">
        <v>330</v>
      </c>
      <c r="P28" s="4" t="s">
        <v>272</v>
      </c>
      <c r="R28" s="4" t="s">
        <v>392</v>
      </c>
      <c r="T28" s="48" t="s">
        <v>422</v>
      </c>
      <c r="V28" s="48" t="s">
        <v>354</v>
      </c>
      <c r="X28" s="48" t="s">
        <v>469</v>
      </c>
      <c r="Z28" s="4" t="s">
        <v>206</v>
      </c>
      <c r="AB28" s="48" t="s">
        <v>503</v>
      </c>
      <c r="AF28" s="48" t="s">
        <v>358</v>
      </c>
      <c r="AH28" s="4" t="s">
        <v>535</v>
      </c>
    </row>
    <row r="29" spans="2:34" x14ac:dyDescent="0.25">
      <c r="B29" s="4" t="s">
        <v>103</v>
      </c>
      <c r="D29" s="4" t="s">
        <v>160</v>
      </c>
      <c r="F29" s="4" t="s">
        <v>193</v>
      </c>
      <c r="H29" s="4" t="s">
        <v>240</v>
      </c>
      <c r="J29" s="4" t="s">
        <v>271</v>
      </c>
      <c r="L29" s="4" t="s">
        <v>305</v>
      </c>
      <c r="N29" s="48" t="s">
        <v>331</v>
      </c>
      <c r="P29" s="4" t="s">
        <v>272</v>
      </c>
      <c r="R29" s="4" t="s">
        <v>377</v>
      </c>
      <c r="T29" s="48" t="s">
        <v>420</v>
      </c>
      <c r="V29" s="48" t="s">
        <v>354</v>
      </c>
      <c r="X29" s="48" t="s">
        <v>469</v>
      </c>
      <c r="Z29" s="4" t="s">
        <v>206</v>
      </c>
      <c r="AB29" s="48" t="s">
        <v>503</v>
      </c>
      <c r="AF29" s="48" t="s">
        <v>520</v>
      </c>
      <c r="AH29" s="4" t="s">
        <v>535</v>
      </c>
    </row>
    <row r="30" spans="2:34" x14ac:dyDescent="0.25">
      <c r="B30" s="4" t="s">
        <v>103</v>
      </c>
      <c r="D30" s="4" t="s">
        <v>158</v>
      </c>
      <c r="F30" s="4" t="s">
        <v>193</v>
      </c>
      <c r="H30" s="4" t="s">
        <v>259</v>
      </c>
      <c r="J30" s="4" t="s">
        <v>271</v>
      </c>
      <c r="L30" s="4" t="s">
        <v>316</v>
      </c>
      <c r="N30" s="48" t="s">
        <v>331</v>
      </c>
      <c r="P30" s="4" t="s">
        <v>239</v>
      </c>
      <c r="R30" s="4" t="s">
        <v>347</v>
      </c>
      <c r="T30" s="48" t="s">
        <v>418</v>
      </c>
      <c r="V30" s="48" t="s">
        <v>450</v>
      </c>
      <c r="X30" s="48" t="s">
        <v>461</v>
      </c>
      <c r="Z30" s="4" t="s">
        <v>494</v>
      </c>
      <c r="AB30" s="48" t="s">
        <v>503</v>
      </c>
      <c r="AF30" s="48" t="s">
        <v>272</v>
      </c>
      <c r="AH30" s="4" t="s">
        <v>535</v>
      </c>
    </row>
    <row r="31" spans="2:34" x14ac:dyDescent="0.25">
      <c r="B31" s="4" t="s">
        <v>103</v>
      </c>
      <c r="D31" s="4" t="s">
        <v>158</v>
      </c>
      <c r="F31" s="4" t="s">
        <v>193</v>
      </c>
      <c r="H31" s="4" t="s">
        <v>239</v>
      </c>
      <c r="J31" s="4" t="s">
        <v>271</v>
      </c>
      <c r="L31" s="4" t="s">
        <v>319</v>
      </c>
      <c r="N31" s="48" t="s">
        <v>331</v>
      </c>
      <c r="P31" s="4" t="s">
        <v>239</v>
      </c>
      <c r="R31" s="48" t="s">
        <v>383</v>
      </c>
      <c r="T31" s="48" t="s">
        <v>418</v>
      </c>
      <c r="V31" s="48" t="s">
        <v>440</v>
      </c>
      <c r="X31" s="48" t="s">
        <v>461</v>
      </c>
      <c r="Z31" s="4" t="s">
        <v>494</v>
      </c>
      <c r="AB31" s="48" t="s">
        <v>503</v>
      </c>
      <c r="AF31" s="48" t="s">
        <v>272</v>
      </c>
      <c r="AH31" s="4" t="s">
        <v>535</v>
      </c>
    </row>
    <row r="32" spans="2:34" x14ac:dyDescent="0.25">
      <c r="B32" s="4" t="s">
        <v>103</v>
      </c>
      <c r="D32" s="4" t="s">
        <v>171</v>
      </c>
      <c r="F32" s="4" t="s">
        <v>186</v>
      </c>
      <c r="H32" s="4" t="s">
        <v>239</v>
      </c>
      <c r="J32" s="4" t="s">
        <v>271</v>
      </c>
      <c r="L32" s="4" t="s">
        <v>319</v>
      </c>
      <c r="N32" s="48" t="s">
        <v>331</v>
      </c>
      <c r="P32" s="4" t="s">
        <v>369</v>
      </c>
      <c r="R32" s="4" t="s">
        <v>382</v>
      </c>
      <c r="T32" s="48" t="s">
        <v>418</v>
      </c>
      <c r="V32" s="48" t="s">
        <v>440</v>
      </c>
      <c r="X32" s="48" t="s">
        <v>461</v>
      </c>
      <c r="Z32" s="4" t="s">
        <v>490</v>
      </c>
      <c r="AB32" s="48" t="s">
        <v>503</v>
      </c>
      <c r="AF32" s="48" t="s">
        <v>272</v>
      </c>
    </row>
    <row r="33" spans="2:32" x14ac:dyDescent="0.25">
      <c r="B33" s="4" t="s">
        <v>112</v>
      </c>
      <c r="D33" s="4" t="s">
        <v>171</v>
      </c>
      <c r="F33" s="4" t="s">
        <v>186</v>
      </c>
      <c r="H33" s="4" t="s">
        <v>239</v>
      </c>
      <c r="J33" s="4" t="s">
        <v>271</v>
      </c>
      <c r="L33" s="4" t="s">
        <v>319</v>
      </c>
      <c r="N33" s="48" t="s">
        <v>291</v>
      </c>
      <c r="P33" s="4" t="s">
        <v>369</v>
      </c>
      <c r="R33" s="4" t="s">
        <v>382</v>
      </c>
      <c r="T33" s="48" t="s">
        <v>411</v>
      </c>
      <c r="V33" s="48" t="s">
        <v>432</v>
      </c>
      <c r="X33" s="48" t="s">
        <v>462</v>
      </c>
      <c r="Z33" s="4" t="s">
        <v>490</v>
      </c>
      <c r="AB33" s="48" t="s">
        <v>503</v>
      </c>
      <c r="AF33" s="48" t="s">
        <v>322</v>
      </c>
    </row>
    <row r="34" spans="2:32" x14ac:dyDescent="0.25">
      <c r="B34" s="4" t="s">
        <v>112</v>
      </c>
      <c r="D34" s="4" t="s">
        <v>171</v>
      </c>
      <c r="F34" s="4" t="s">
        <v>186</v>
      </c>
      <c r="H34" s="4" t="s">
        <v>244</v>
      </c>
      <c r="J34" s="4" t="s">
        <v>268</v>
      </c>
      <c r="L34" s="4" t="s">
        <v>319</v>
      </c>
      <c r="N34" s="48" t="s">
        <v>340</v>
      </c>
      <c r="P34" s="4" t="s">
        <v>369</v>
      </c>
      <c r="R34" s="4" t="s">
        <v>393</v>
      </c>
      <c r="T34" s="48" t="s">
        <v>411</v>
      </c>
      <c r="V34" s="48" t="s">
        <v>432</v>
      </c>
      <c r="X34" s="48" t="s">
        <v>457</v>
      </c>
      <c r="Z34" s="4" t="s">
        <v>178</v>
      </c>
      <c r="AB34" s="48" t="s">
        <v>503</v>
      </c>
      <c r="AF34" s="48" t="s">
        <v>347</v>
      </c>
    </row>
    <row r="35" spans="2:32" x14ac:dyDescent="0.25">
      <c r="B35" s="4" t="s">
        <v>104</v>
      </c>
      <c r="D35" s="4" t="s">
        <v>169</v>
      </c>
      <c r="F35" s="4" t="s">
        <v>186</v>
      </c>
      <c r="H35" s="4" t="s">
        <v>244</v>
      </c>
      <c r="J35" s="4" t="s">
        <v>268</v>
      </c>
      <c r="L35" s="4" t="s">
        <v>311</v>
      </c>
      <c r="N35" s="48" t="s">
        <v>340</v>
      </c>
      <c r="P35" s="4" t="s">
        <v>369</v>
      </c>
      <c r="R35" s="4" t="s">
        <v>393</v>
      </c>
      <c r="T35" s="48" t="s">
        <v>413</v>
      </c>
      <c r="V35" s="48" t="s">
        <v>436</v>
      </c>
      <c r="X35" s="48" t="s">
        <v>457</v>
      </c>
      <c r="Z35" s="4" t="s">
        <v>178</v>
      </c>
      <c r="AB35" s="48" t="s">
        <v>503</v>
      </c>
      <c r="AF35" s="48" t="s">
        <v>289</v>
      </c>
    </row>
    <row r="36" spans="2:32" x14ac:dyDescent="0.25">
      <c r="B36" s="4" t="s">
        <v>104</v>
      </c>
      <c r="D36" s="4" t="s">
        <v>169</v>
      </c>
      <c r="F36" s="4" t="s">
        <v>186</v>
      </c>
      <c r="H36" s="4" t="s">
        <v>254</v>
      </c>
      <c r="J36" s="4" t="s">
        <v>268</v>
      </c>
      <c r="L36" s="4" t="s">
        <v>303</v>
      </c>
      <c r="N36" s="48" t="s">
        <v>272</v>
      </c>
      <c r="P36" s="4" t="s">
        <v>369</v>
      </c>
      <c r="R36" s="4" t="s">
        <v>275</v>
      </c>
      <c r="T36" s="48" t="s">
        <v>410</v>
      </c>
      <c r="V36" s="48" t="s">
        <v>289</v>
      </c>
      <c r="X36" s="48" t="s">
        <v>457</v>
      </c>
      <c r="Z36" s="4" t="s">
        <v>275</v>
      </c>
      <c r="AB36" s="48" t="s">
        <v>503</v>
      </c>
      <c r="AF36" s="48" t="s">
        <v>333</v>
      </c>
    </row>
    <row r="37" spans="2:32" x14ac:dyDescent="0.25">
      <c r="B37" s="4" t="s">
        <v>97</v>
      </c>
      <c r="D37" s="4" t="s">
        <v>153</v>
      </c>
      <c r="F37" s="4" t="s">
        <v>186</v>
      </c>
      <c r="H37" s="4" t="s">
        <v>254</v>
      </c>
      <c r="J37" s="4" t="s">
        <v>275</v>
      </c>
      <c r="L37" s="4" t="s">
        <v>303</v>
      </c>
      <c r="N37" s="48" t="s">
        <v>272</v>
      </c>
      <c r="P37" s="4" t="s">
        <v>359</v>
      </c>
      <c r="R37" s="4" t="s">
        <v>275</v>
      </c>
      <c r="T37" s="48" t="s">
        <v>410</v>
      </c>
      <c r="V37" s="48" t="s">
        <v>289</v>
      </c>
      <c r="X37" s="48" t="s">
        <v>457</v>
      </c>
      <c r="Z37" s="4" t="s">
        <v>486</v>
      </c>
      <c r="AB37" s="48" t="s">
        <v>503</v>
      </c>
      <c r="AF37" s="48" t="s">
        <v>333</v>
      </c>
    </row>
    <row r="38" spans="2:32" x14ac:dyDescent="0.25">
      <c r="B38" s="4" t="s">
        <v>97</v>
      </c>
      <c r="D38" s="4" t="s">
        <v>153</v>
      </c>
      <c r="F38" s="4" t="s">
        <v>190</v>
      </c>
      <c r="H38" s="4" t="s">
        <v>254</v>
      </c>
      <c r="J38" s="4" t="s">
        <v>275</v>
      </c>
      <c r="L38" s="4" t="s">
        <v>303</v>
      </c>
      <c r="N38" s="48" t="s">
        <v>174</v>
      </c>
      <c r="P38" s="4" t="s">
        <v>359</v>
      </c>
      <c r="R38" s="4" t="s">
        <v>315</v>
      </c>
      <c r="T38" s="48" t="s">
        <v>410</v>
      </c>
      <c r="V38" s="48" t="s">
        <v>289</v>
      </c>
      <c r="X38" s="48" t="s">
        <v>457</v>
      </c>
      <c r="Z38" s="4" t="s">
        <v>486</v>
      </c>
      <c r="AB38" s="48" t="s">
        <v>503</v>
      </c>
      <c r="AF38" s="48" t="s">
        <v>518</v>
      </c>
    </row>
    <row r="39" spans="2:32" x14ac:dyDescent="0.25">
      <c r="B39" s="4" t="s">
        <v>99</v>
      </c>
      <c r="D39" s="4" t="s">
        <v>153</v>
      </c>
      <c r="F39" s="4" t="s">
        <v>214</v>
      </c>
      <c r="H39" s="4" t="s">
        <v>254</v>
      </c>
      <c r="J39" s="4" t="s">
        <v>275</v>
      </c>
      <c r="L39" s="4" t="s">
        <v>303</v>
      </c>
      <c r="N39" s="48" t="s">
        <v>345</v>
      </c>
      <c r="P39" s="4" t="s">
        <v>359</v>
      </c>
      <c r="R39" s="4" t="s">
        <v>315</v>
      </c>
      <c r="T39" s="48" t="s">
        <v>406</v>
      </c>
      <c r="V39" s="48" t="s">
        <v>289</v>
      </c>
      <c r="X39" s="48" t="s">
        <v>457</v>
      </c>
      <c r="Z39" s="4" t="s">
        <v>486</v>
      </c>
      <c r="AB39" s="48" t="s">
        <v>503</v>
      </c>
      <c r="AF39" s="50" t="s">
        <v>518</v>
      </c>
    </row>
    <row r="40" spans="2:32" x14ac:dyDescent="0.25">
      <c r="B40" s="4" t="s">
        <v>109</v>
      </c>
      <c r="D40" s="4" t="s">
        <v>153</v>
      </c>
      <c r="F40" s="4" t="s">
        <v>199</v>
      </c>
      <c r="H40" s="4" t="s">
        <v>254</v>
      </c>
      <c r="J40" s="4" t="s">
        <v>275</v>
      </c>
      <c r="K40">
        <v>5</v>
      </c>
      <c r="L40" s="4" t="s">
        <v>303</v>
      </c>
      <c r="N40" s="48" t="s">
        <v>344</v>
      </c>
      <c r="P40" s="4" t="s">
        <v>359</v>
      </c>
      <c r="R40" s="4" t="s">
        <v>315</v>
      </c>
      <c r="T40" s="48" t="s">
        <v>406</v>
      </c>
      <c r="V40" s="48" t="s">
        <v>289</v>
      </c>
      <c r="X40" s="48" t="s">
        <v>457</v>
      </c>
      <c r="Z40" s="4" t="s">
        <v>486</v>
      </c>
      <c r="AA40">
        <v>17</v>
      </c>
      <c r="AB40" s="48" t="s">
        <v>503</v>
      </c>
      <c r="AF40" s="48" t="s">
        <v>518</v>
      </c>
    </row>
    <row r="41" spans="2:32" x14ac:dyDescent="0.25">
      <c r="B41" s="4" t="s">
        <v>109</v>
      </c>
      <c r="D41" s="4" t="s">
        <v>161</v>
      </c>
      <c r="F41" s="4" t="s">
        <v>199</v>
      </c>
      <c r="H41" s="4" t="s">
        <v>235</v>
      </c>
      <c r="J41" s="4" t="s">
        <v>275</v>
      </c>
      <c r="L41" s="4" t="s">
        <v>314</v>
      </c>
      <c r="N41" s="48" t="s">
        <v>344</v>
      </c>
      <c r="P41" s="4" t="s">
        <v>359</v>
      </c>
      <c r="R41" s="4" t="s">
        <v>315</v>
      </c>
      <c r="T41" s="48" t="s">
        <v>406</v>
      </c>
      <c r="V41" s="48" t="s">
        <v>289</v>
      </c>
      <c r="X41" s="48" t="s">
        <v>457</v>
      </c>
      <c r="Z41" s="4" t="s">
        <v>486</v>
      </c>
      <c r="AB41" s="48" t="s">
        <v>506</v>
      </c>
      <c r="AF41" s="51" t="s">
        <v>518</v>
      </c>
    </row>
    <row r="42" spans="2:32" x14ac:dyDescent="0.25">
      <c r="B42" s="4" t="s">
        <v>109</v>
      </c>
      <c r="D42" s="4" t="s">
        <v>161</v>
      </c>
      <c r="F42" s="4" t="s">
        <v>199</v>
      </c>
      <c r="H42" s="4" t="s">
        <v>235</v>
      </c>
      <c r="J42" s="4" t="s">
        <v>288</v>
      </c>
      <c r="L42" s="4" t="s">
        <v>304</v>
      </c>
      <c r="N42" s="48" t="s">
        <v>344</v>
      </c>
      <c r="P42" s="4" t="s">
        <v>353</v>
      </c>
      <c r="R42" s="4" t="s">
        <v>315</v>
      </c>
      <c r="T42" s="48" t="s">
        <v>406</v>
      </c>
      <c r="V42" s="48" t="s">
        <v>289</v>
      </c>
      <c r="W42">
        <v>9</v>
      </c>
      <c r="X42" s="48" t="s">
        <v>457</v>
      </c>
      <c r="Z42" s="4" t="s">
        <v>486</v>
      </c>
      <c r="AB42" s="48" t="s">
        <v>437</v>
      </c>
      <c r="AF42" s="48" t="s">
        <v>194</v>
      </c>
    </row>
    <row r="43" spans="2:32" x14ac:dyDescent="0.25">
      <c r="B43" s="4" t="s">
        <v>96</v>
      </c>
      <c r="D43" s="4" t="s">
        <v>149</v>
      </c>
      <c r="F43" s="4" t="s">
        <v>199</v>
      </c>
      <c r="H43" s="4" t="s">
        <v>242</v>
      </c>
      <c r="J43" s="4" t="s">
        <v>288</v>
      </c>
      <c r="L43" s="4" t="s">
        <v>304</v>
      </c>
      <c r="N43" s="48" t="s">
        <v>333</v>
      </c>
      <c r="P43" s="4" t="s">
        <v>360</v>
      </c>
      <c r="R43" s="4" t="s">
        <v>385</v>
      </c>
      <c r="T43" s="48" t="s">
        <v>406</v>
      </c>
      <c r="U43">
        <v>8</v>
      </c>
      <c r="V43" s="48" t="s">
        <v>289</v>
      </c>
      <c r="X43" s="48" t="s">
        <v>464</v>
      </c>
      <c r="Z43" s="4" t="s">
        <v>486</v>
      </c>
      <c r="AB43" s="48" t="s">
        <v>437</v>
      </c>
      <c r="AF43" s="48" t="s">
        <v>526</v>
      </c>
    </row>
    <row r="44" spans="2:32" x14ac:dyDescent="0.25">
      <c r="B44" s="4" t="s">
        <v>101</v>
      </c>
      <c r="D44" s="4" t="s">
        <v>149</v>
      </c>
      <c r="F44" s="4" t="s">
        <v>199</v>
      </c>
      <c r="H44" s="4" t="s">
        <v>242</v>
      </c>
      <c r="J44" s="4" t="s">
        <v>288</v>
      </c>
      <c r="L44" s="4" t="s">
        <v>304</v>
      </c>
      <c r="N44" s="48" t="s">
        <v>332</v>
      </c>
      <c r="P44" s="4" t="s">
        <v>360</v>
      </c>
      <c r="R44" s="4" t="s">
        <v>385</v>
      </c>
      <c r="T44" s="48" t="s">
        <v>333</v>
      </c>
      <c r="V44" s="48" t="s">
        <v>431</v>
      </c>
      <c r="X44" s="48" t="s">
        <v>464</v>
      </c>
      <c r="Y44">
        <v>8</v>
      </c>
      <c r="Z44" s="4" t="s">
        <v>486</v>
      </c>
      <c r="AB44" s="48" t="s">
        <v>113</v>
      </c>
      <c r="AF44" s="48" t="s">
        <v>526</v>
      </c>
    </row>
    <row r="45" spans="2:32" x14ac:dyDescent="0.25">
      <c r="B45" s="4" t="s">
        <v>116</v>
      </c>
      <c r="D45" s="4" t="s">
        <v>159</v>
      </c>
      <c r="F45" s="4" t="s">
        <v>199</v>
      </c>
      <c r="H45" s="4" t="s">
        <v>242</v>
      </c>
      <c r="J45" s="4" t="s">
        <v>288</v>
      </c>
      <c r="L45" s="4" t="s">
        <v>322</v>
      </c>
      <c r="N45" s="48" t="s">
        <v>332</v>
      </c>
      <c r="P45" s="4" t="s">
        <v>360</v>
      </c>
      <c r="R45" s="4" t="s">
        <v>385</v>
      </c>
      <c r="T45" s="48" t="s">
        <v>425</v>
      </c>
      <c r="V45" s="48" t="s">
        <v>431</v>
      </c>
      <c r="X45" s="48" t="s">
        <v>464</v>
      </c>
      <c r="Z45" s="4" t="s">
        <v>499</v>
      </c>
      <c r="AB45" s="48" t="s">
        <v>113</v>
      </c>
      <c r="AF45" s="48" t="s">
        <v>519</v>
      </c>
    </row>
    <row r="46" spans="2:32" x14ac:dyDescent="0.25">
      <c r="B46" s="4" t="s">
        <v>100</v>
      </c>
      <c r="D46" s="4" t="s">
        <v>159</v>
      </c>
      <c r="F46" s="4" t="s">
        <v>199</v>
      </c>
      <c r="H46" s="4" t="s">
        <v>238</v>
      </c>
      <c r="J46" s="4" t="s">
        <v>194</v>
      </c>
      <c r="L46" s="4" t="s">
        <v>275</v>
      </c>
      <c r="N46" s="48" t="s">
        <v>332</v>
      </c>
      <c r="P46" s="4" t="s">
        <v>360</v>
      </c>
      <c r="R46" s="4" t="s">
        <v>398</v>
      </c>
      <c r="T46" s="48" t="s">
        <v>425</v>
      </c>
      <c r="V46" s="48" t="s">
        <v>300</v>
      </c>
      <c r="X46" s="48" t="s">
        <v>464</v>
      </c>
      <c r="Z46" s="4" t="s">
        <v>499</v>
      </c>
      <c r="AB46" s="48" t="s">
        <v>113</v>
      </c>
      <c r="AF46" s="48" t="s">
        <v>523</v>
      </c>
    </row>
    <row r="47" spans="2:32" x14ac:dyDescent="0.25">
      <c r="B47" s="4" t="s">
        <v>100</v>
      </c>
      <c r="D47" s="4" t="s">
        <v>159</v>
      </c>
      <c r="E47">
        <v>8</v>
      </c>
      <c r="F47" s="4" t="s">
        <v>199</v>
      </c>
      <c r="H47" s="4" t="s">
        <v>238</v>
      </c>
      <c r="J47" s="4" t="s">
        <v>287</v>
      </c>
      <c r="L47" s="4" t="s">
        <v>315</v>
      </c>
      <c r="N47" s="48" t="s">
        <v>332</v>
      </c>
      <c r="P47" s="4" t="s">
        <v>360</v>
      </c>
      <c r="R47" s="4" t="s">
        <v>398</v>
      </c>
      <c r="T47" s="48" t="s">
        <v>425</v>
      </c>
      <c r="V47" s="48" t="s">
        <v>446</v>
      </c>
      <c r="X47" s="48" t="s">
        <v>464</v>
      </c>
      <c r="Z47" s="4" t="s">
        <v>499</v>
      </c>
      <c r="AB47" s="48" t="s">
        <v>113</v>
      </c>
      <c r="AF47" s="48" t="s">
        <v>523</v>
      </c>
    </row>
    <row r="48" spans="2:32" x14ac:dyDescent="0.25">
      <c r="B48" s="4" t="s">
        <v>100</v>
      </c>
      <c r="D48" s="4" t="s">
        <v>159</v>
      </c>
      <c r="F48" s="4" t="s">
        <v>194</v>
      </c>
      <c r="H48" s="4" t="s">
        <v>238</v>
      </c>
      <c r="J48" s="4" t="s">
        <v>287</v>
      </c>
      <c r="L48" s="4" t="s">
        <v>299</v>
      </c>
      <c r="N48" s="48" t="s">
        <v>334</v>
      </c>
      <c r="P48" s="4" t="s">
        <v>344</v>
      </c>
      <c r="R48" s="4" t="s">
        <v>389</v>
      </c>
      <c r="T48" s="48" t="s">
        <v>425</v>
      </c>
      <c r="V48" s="48" t="s">
        <v>446</v>
      </c>
      <c r="X48" s="48" t="s">
        <v>464</v>
      </c>
      <c r="Z48" s="4" t="s">
        <v>499</v>
      </c>
      <c r="AB48" s="48" t="s">
        <v>113</v>
      </c>
      <c r="AF48" s="48" t="s">
        <v>523</v>
      </c>
    </row>
    <row r="49" spans="1:32" x14ac:dyDescent="0.25">
      <c r="B49" s="4" t="s">
        <v>100</v>
      </c>
      <c r="D49" s="4" t="s">
        <v>155</v>
      </c>
      <c r="F49" s="4" t="s">
        <v>194</v>
      </c>
      <c r="H49" s="4" t="s">
        <v>238</v>
      </c>
      <c r="J49" s="4" t="s">
        <v>287</v>
      </c>
      <c r="L49" s="4" t="s">
        <v>299</v>
      </c>
      <c r="N49" s="48" t="s">
        <v>334</v>
      </c>
      <c r="P49" s="4" t="s">
        <v>344</v>
      </c>
      <c r="R49" s="4" t="s">
        <v>389</v>
      </c>
      <c r="T49" s="48" t="s">
        <v>425</v>
      </c>
      <c r="V49" s="48" t="s">
        <v>437</v>
      </c>
      <c r="X49" s="48" t="s">
        <v>464</v>
      </c>
      <c r="Z49" s="4" t="s">
        <v>499</v>
      </c>
      <c r="AB49" s="48" t="s">
        <v>113</v>
      </c>
      <c r="AF49" s="48" t="s">
        <v>523</v>
      </c>
    </row>
    <row r="50" spans="1:32" x14ac:dyDescent="0.25">
      <c r="B50" s="4" t="s">
        <v>100</v>
      </c>
      <c r="D50" s="4" t="s">
        <v>154</v>
      </c>
      <c r="F50" s="4" t="s">
        <v>194</v>
      </c>
      <c r="H50" s="4" t="s">
        <v>251</v>
      </c>
      <c r="J50" s="4" t="s">
        <v>287</v>
      </c>
      <c r="L50" s="4" t="s">
        <v>300</v>
      </c>
      <c r="N50" s="48" t="s">
        <v>334</v>
      </c>
      <c r="P50" s="4" t="s">
        <v>344</v>
      </c>
      <c r="R50" s="4" t="s">
        <v>389</v>
      </c>
      <c r="T50" s="48" t="s">
        <v>417</v>
      </c>
      <c r="V50" s="48" t="s">
        <v>437</v>
      </c>
      <c r="X50" s="48" t="s">
        <v>464</v>
      </c>
      <c r="Y50">
        <v>6</v>
      </c>
      <c r="Z50" s="4" t="s">
        <v>499</v>
      </c>
      <c r="AB50" s="48" t="s">
        <v>113</v>
      </c>
      <c r="AF50" s="48" t="s">
        <v>523</v>
      </c>
    </row>
    <row r="51" spans="1:32" x14ac:dyDescent="0.25">
      <c r="B51" s="4" t="s">
        <v>100</v>
      </c>
      <c r="D51" s="4" t="s">
        <v>154</v>
      </c>
      <c r="F51" s="4" t="s">
        <v>203</v>
      </c>
      <c r="H51" s="4" t="s">
        <v>232</v>
      </c>
      <c r="J51" s="4" t="s">
        <v>287</v>
      </c>
      <c r="L51" s="4" t="s">
        <v>300</v>
      </c>
      <c r="N51" s="48" t="s">
        <v>341</v>
      </c>
      <c r="P51" s="4" t="s">
        <v>344</v>
      </c>
      <c r="R51" s="4" t="s">
        <v>389</v>
      </c>
      <c r="T51" s="48" t="s">
        <v>417</v>
      </c>
      <c r="V51" s="48" t="s">
        <v>442</v>
      </c>
      <c r="X51" s="48" t="s">
        <v>194</v>
      </c>
      <c r="Z51" s="4" t="s">
        <v>480</v>
      </c>
      <c r="AB51" s="48" t="s">
        <v>113</v>
      </c>
      <c r="AF51" s="48" t="s">
        <v>267</v>
      </c>
    </row>
    <row r="52" spans="1:32" x14ac:dyDescent="0.25">
      <c r="B52" s="4" t="s">
        <v>100</v>
      </c>
      <c r="D52" s="4" t="s">
        <v>154</v>
      </c>
      <c r="F52" s="4" t="s">
        <v>203</v>
      </c>
      <c r="H52" s="4" t="s">
        <v>232</v>
      </c>
      <c r="J52" s="4" t="s">
        <v>287</v>
      </c>
      <c r="L52" s="4" t="s">
        <v>300</v>
      </c>
      <c r="N52" s="48" t="s">
        <v>341</v>
      </c>
      <c r="P52" s="4" t="s">
        <v>344</v>
      </c>
      <c r="R52" s="4" t="s">
        <v>389</v>
      </c>
      <c r="T52" s="48" t="s">
        <v>417</v>
      </c>
      <c r="V52" s="48" t="s">
        <v>442</v>
      </c>
      <c r="X52" s="48" t="s">
        <v>455</v>
      </c>
      <c r="Z52" s="4" t="s">
        <v>480</v>
      </c>
      <c r="AB52" s="48" t="s">
        <v>441</v>
      </c>
      <c r="AF52" s="48" t="s">
        <v>441</v>
      </c>
    </row>
    <row r="53" spans="1:32" x14ac:dyDescent="0.25">
      <c r="A53">
        <v>8</v>
      </c>
      <c r="B53" s="4" t="s">
        <v>100</v>
      </c>
      <c r="D53" s="4" t="s">
        <v>154</v>
      </c>
      <c r="F53" s="4" t="s">
        <v>203</v>
      </c>
      <c r="H53" s="4" t="s">
        <v>232</v>
      </c>
      <c r="J53" s="4" t="s">
        <v>287</v>
      </c>
      <c r="L53" s="4" t="s">
        <v>300</v>
      </c>
      <c r="N53" s="48" t="s">
        <v>341</v>
      </c>
      <c r="P53" s="4" t="s">
        <v>344</v>
      </c>
      <c r="R53" s="4" t="s">
        <v>395</v>
      </c>
      <c r="T53" s="48" t="s">
        <v>417</v>
      </c>
      <c r="V53" s="48" t="s">
        <v>442</v>
      </c>
      <c r="X53" s="48" t="s">
        <v>395</v>
      </c>
      <c r="Z53" s="4" t="s">
        <v>194</v>
      </c>
      <c r="AB53" s="48" t="s">
        <v>441</v>
      </c>
      <c r="AF53" s="48" t="s">
        <v>466</v>
      </c>
    </row>
    <row r="54" spans="1:32" x14ac:dyDescent="0.25">
      <c r="B54" s="4" t="s">
        <v>105</v>
      </c>
      <c r="D54" s="4" t="s">
        <v>154</v>
      </c>
      <c r="F54" s="4" t="s">
        <v>203</v>
      </c>
      <c r="H54" s="4" t="s">
        <v>232</v>
      </c>
      <c r="J54" s="4" t="s">
        <v>287</v>
      </c>
      <c r="K54">
        <v>5</v>
      </c>
      <c r="L54" s="4" t="s">
        <v>300</v>
      </c>
      <c r="N54" s="48" t="s">
        <v>341</v>
      </c>
      <c r="O54">
        <v>7</v>
      </c>
      <c r="P54" s="4" t="s">
        <v>344</v>
      </c>
      <c r="R54" s="4" t="s">
        <v>395</v>
      </c>
      <c r="T54" s="48" t="s">
        <v>417</v>
      </c>
      <c r="V54" s="48" t="s">
        <v>439</v>
      </c>
      <c r="X54" s="48" t="s">
        <v>395</v>
      </c>
      <c r="Z54" s="4" t="s">
        <v>488</v>
      </c>
      <c r="AB54" s="48" t="s">
        <v>441</v>
      </c>
      <c r="AF54" s="48" t="s">
        <v>466</v>
      </c>
    </row>
    <row r="55" spans="1:32" x14ac:dyDescent="0.25">
      <c r="B55" s="4" t="s">
        <v>113</v>
      </c>
      <c r="D55" s="4" t="s">
        <v>154</v>
      </c>
      <c r="F55" s="4" t="s">
        <v>203</v>
      </c>
      <c r="H55" s="4" t="s">
        <v>232</v>
      </c>
      <c r="J55" s="4" t="s">
        <v>287</v>
      </c>
      <c r="L55" s="4" t="s">
        <v>194</v>
      </c>
      <c r="N55" s="48" t="s">
        <v>341</v>
      </c>
      <c r="P55" s="4" t="s">
        <v>365</v>
      </c>
      <c r="R55" s="4" t="s">
        <v>395</v>
      </c>
      <c r="T55" s="48" t="s">
        <v>417</v>
      </c>
      <c r="V55" s="48" t="s">
        <v>439</v>
      </c>
      <c r="X55" s="48" t="s">
        <v>395</v>
      </c>
      <c r="Z55" s="4" t="s">
        <v>482</v>
      </c>
      <c r="AB55" s="48" t="s">
        <v>441</v>
      </c>
      <c r="AF55" s="48" t="s">
        <v>466</v>
      </c>
    </row>
    <row r="56" spans="1:32" x14ac:dyDescent="0.25">
      <c r="B56" s="4" t="s">
        <v>108</v>
      </c>
      <c r="D56" s="4" t="s">
        <v>154</v>
      </c>
      <c r="F56" s="4" t="s">
        <v>203</v>
      </c>
      <c r="H56" s="4" t="s">
        <v>232</v>
      </c>
      <c r="I56">
        <v>10</v>
      </c>
      <c r="J56" s="4" t="s">
        <v>287</v>
      </c>
      <c r="L56" s="4" t="s">
        <v>302</v>
      </c>
      <c r="N56" s="48" t="s">
        <v>341</v>
      </c>
      <c r="P56" s="4" t="s">
        <v>365</v>
      </c>
      <c r="R56" s="4" t="s">
        <v>395</v>
      </c>
      <c r="S56">
        <v>7</v>
      </c>
      <c r="T56" s="48" t="s">
        <v>417</v>
      </c>
      <c r="V56" s="48" t="s">
        <v>439</v>
      </c>
      <c r="X56" s="48" t="s">
        <v>395</v>
      </c>
      <c r="Z56" s="4" t="s">
        <v>483</v>
      </c>
      <c r="AB56" s="48" t="s">
        <v>502</v>
      </c>
      <c r="AF56" s="48" t="s">
        <v>466</v>
      </c>
    </row>
    <row r="57" spans="1:32" x14ac:dyDescent="0.25">
      <c r="B57" s="4" t="s">
        <v>108</v>
      </c>
      <c r="D57" s="4" t="s">
        <v>154</v>
      </c>
      <c r="F57" s="4" t="s">
        <v>203</v>
      </c>
      <c r="H57" s="4" t="s">
        <v>232</v>
      </c>
      <c r="J57" s="4" t="s">
        <v>267</v>
      </c>
      <c r="L57" s="4" t="s">
        <v>302</v>
      </c>
      <c r="N57" s="48" t="s">
        <v>341</v>
      </c>
      <c r="P57" s="4" t="s">
        <v>364</v>
      </c>
      <c r="R57" s="4" t="s">
        <v>395</v>
      </c>
      <c r="T57" s="48" t="s">
        <v>419</v>
      </c>
      <c r="V57" s="48" t="s">
        <v>439</v>
      </c>
      <c r="X57" s="48" t="s">
        <v>395</v>
      </c>
      <c r="Z57" s="4" t="s">
        <v>483</v>
      </c>
      <c r="AB57" s="48" t="s">
        <v>502</v>
      </c>
      <c r="AF57" s="48" t="s">
        <v>466</v>
      </c>
    </row>
    <row r="58" spans="1:32" x14ac:dyDescent="0.25">
      <c r="B58" s="4" t="s">
        <v>106</v>
      </c>
      <c r="D58" s="4" t="s">
        <v>167</v>
      </c>
      <c r="F58" s="4" t="s">
        <v>203</v>
      </c>
      <c r="H58" s="4" t="s">
        <v>232</v>
      </c>
      <c r="J58" s="4" t="s">
        <v>267</v>
      </c>
      <c r="L58" s="4" t="s">
        <v>302</v>
      </c>
      <c r="N58" s="48" t="s">
        <v>341</v>
      </c>
      <c r="P58" s="4" t="s">
        <v>364</v>
      </c>
      <c r="R58" s="4" t="s">
        <v>267</v>
      </c>
      <c r="T58" s="48" t="s">
        <v>419</v>
      </c>
      <c r="V58" s="48" t="s">
        <v>439</v>
      </c>
      <c r="X58" s="48" t="s">
        <v>466</v>
      </c>
      <c r="Z58" s="4" t="s">
        <v>483</v>
      </c>
      <c r="AB58" s="48" t="s">
        <v>502</v>
      </c>
      <c r="AE58">
        <v>6</v>
      </c>
      <c r="AF58" s="48" t="s">
        <v>466</v>
      </c>
    </row>
    <row r="59" spans="1:32" x14ac:dyDescent="0.25">
      <c r="B59" s="4" t="s">
        <v>106</v>
      </c>
      <c r="D59" s="4" t="s">
        <v>170</v>
      </c>
      <c r="E59">
        <v>9</v>
      </c>
      <c r="F59" s="4" t="s">
        <v>203</v>
      </c>
      <c r="H59" s="4" t="s">
        <v>232</v>
      </c>
      <c r="J59" s="4" t="s">
        <v>279</v>
      </c>
      <c r="L59" s="4" t="s">
        <v>309</v>
      </c>
      <c r="N59" s="48" t="s">
        <v>341</v>
      </c>
      <c r="P59" s="4" t="s">
        <v>364</v>
      </c>
      <c r="R59" s="4" t="s">
        <v>388</v>
      </c>
      <c r="T59" s="48" t="s">
        <v>419</v>
      </c>
      <c r="V59" s="48" t="s">
        <v>439</v>
      </c>
      <c r="X59" s="48" t="s">
        <v>466</v>
      </c>
      <c r="Z59" s="4" t="s">
        <v>483</v>
      </c>
      <c r="AB59" s="48" t="s">
        <v>502</v>
      </c>
      <c r="AF59" s="48" t="s">
        <v>531</v>
      </c>
    </row>
    <row r="60" spans="1:32" x14ac:dyDescent="0.25">
      <c r="B60" s="4" t="s">
        <v>126</v>
      </c>
      <c r="D60" s="4" t="s">
        <v>170</v>
      </c>
      <c r="F60" s="4" t="s">
        <v>202</v>
      </c>
      <c r="G60">
        <v>10</v>
      </c>
      <c r="H60" s="4" t="s">
        <v>232</v>
      </c>
      <c r="J60" s="4" t="s">
        <v>279</v>
      </c>
      <c r="L60" s="4" t="s">
        <v>309</v>
      </c>
      <c r="N60" s="48" t="s">
        <v>341</v>
      </c>
      <c r="P60" s="4" t="s">
        <v>292</v>
      </c>
      <c r="R60" s="4" t="s">
        <v>388</v>
      </c>
      <c r="T60" s="48" t="s">
        <v>409</v>
      </c>
      <c r="V60" s="48" t="s">
        <v>439</v>
      </c>
      <c r="X60" s="48" t="s">
        <v>466</v>
      </c>
      <c r="Z60" s="4" t="s">
        <v>483</v>
      </c>
      <c r="AB60" s="48" t="s">
        <v>502</v>
      </c>
      <c r="AF60" s="48" t="s">
        <v>118</v>
      </c>
    </row>
    <row r="61" spans="1:32" x14ac:dyDescent="0.25">
      <c r="B61" s="4" t="s">
        <v>107</v>
      </c>
      <c r="D61" s="4" t="s">
        <v>162</v>
      </c>
      <c r="F61" s="4" t="s">
        <v>202</v>
      </c>
      <c r="H61" s="4" t="s">
        <v>241</v>
      </c>
      <c r="J61" s="4" t="s">
        <v>279</v>
      </c>
      <c r="L61" s="4" t="s">
        <v>308</v>
      </c>
      <c r="M61">
        <v>11</v>
      </c>
      <c r="N61" s="48" t="s">
        <v>341</v>
      </c>
      <c r="P61" s="4" t="s">
        <v>355</v>
      </c>
      <c r="R61" s="4" t="s">
        <v>384</v>
      </c>
      <c r="T61" s="48" t="s">
        <v>407</v>
      </c>
      <c r="U61">
        <v>8</v>
      </c>
      <c r="V61" s="48" t="s">
        <v>439</v>
      </c>
      <c r="X61" s="48" t="s">
        <v>466</v>
      </c>
      <c r="Z61" s="4" t="s">
        <v>489</v>
      </c>
      <c r="AB61" s="48" t="s">
        <v>502</v>
      </c>
      <c r="AF61" s="48" t="s">
        <v>451</v>
      </c>
    </row>
    <row r="62" spans="1:32" x14ac:dyDescent="0.25">
      <c r="B62" s="4" t="s">
        <v>107</v>
      </c>
      <c r="D62" s="4" t="s">
        <v>162</v>
      </c>
      <c r="F62" s="4" t="s">
        <v>202</v>
      </c>
      <c r="H62" s="4" t="s">
        <v>246</v>
      </c>
      <c r="J62" s="4" t="s">
        <v>279</v>
      </c>
      <c r="L62" s="4" t="s">
        <v>308</v>
      </c>
      <c r="N62" s="48" t="s">
        <v>346</v>
      </c>
      <c r="P62" s="4" t="s">
        <v>355</v>
      </c>
      <c r="R62" s="4" t="s">
        <v>384</v>
      </c>
      <c r="T62" s="48" t="s">
        <v>407</v>
      </c>
      <c r="V62" s="48" t="s">
        <v>441</v>
      </c>
      <c r="X62" s="48" t="s">
        <v>466</v>
      </c>
      <c r="Z62" s="4" t="s">
        <v>497</v>
      </c>
      <c r="AB62" s="48" t="s">
        <v>502</v>
      </c>
      <c r="AF62" s="48" t="s">
        <v>451</v>
      </c>
    </row>
    <row r="63" spans="1:32" x14ac:dyDescent="0.25">
      <c r="B63" s="4" t="s">
        <v>107</v>
      </c>
      <c r="D63" s="4" t="s">
        <v>162</v>
      </c>
      <c r="F63" s="4" t="s">
        <v>202</v>
      </c>
      <c r="H63" s="4" t="s">
        <v>246</v>
      </c>
      <c r="J63" s="4" t="s">
        <v>270</v>
      </c>
      <c r="L63" s="4" t="s">
        <v>196</v>
      </c>
      <c r="N63" s="48" t="s">
        <v>152</v>
      </c>
      <c r="P63" s="4" t="s">
        <v>355</v>
      </c>
      <c r="R63" s="4" t="s">
        <v>384</v>
      </c>
      <c r="T63" s="48" t="s">
        <v>416</v>
      </c>
      <c r="V63" s="48" t="s">
        <v>106</v>
      </c>
      <c r="X63" s="48" t="s">
        <v>466</v>
      </c>
      <c r="Z63" s="4" t="s">
        <v>492</v>
      </c>
      <c r="AB63" s="48" t="s">
        <v>502</v>
      </c>
    </row>
    <row r="64" spans="1:32" x14ac:dyDescent="0.25">
      <c r="B64" s="4" t="s">
        <v>107</v>
      </c>
      <c r="D64" s="4" t="s">
        <v>177</v>
      </c>
      <c r="F64" s="4" t="s">
        <v>202</v>
      </c>
      <c r="H64" s="4" t="s">
        <v>246</v>
      </c>
      <c r="J64" s="4" t="s">
        <v>270</v>
      </c>
      <c r="L64" s="4" t="s">
        <v>317</v>
      </c>
      <c r="P64" s="4" t="s">
        <v>357</v>
      </c>
      <c r="R64" s="4" t="s">
        <v>384</v>
      </c>
      <c r="T64" s="48" t="s">
        <v>426</v>
      </c>
      <c r="V64" s="48" t="s">
        <v>106</v>
      </c>
      <c r="X64" s="48" t="s">
        <v>466</v>
      </c>
      <c r="Z64" s="4" t="s">
        <v>492</v>
      </c>
      <c r="AB64" s="48" t="s">
        <v>502</v>
      </c>
    </row>
    <row r="65" spans="2:28" x14ac:dyDescent="0.25">
      <c r="B65" s="4" t="s">
        <v>118</v>
      </c>
      <c r="D65" s="4" t="s">
        <v>166</v>
      </c>
      <c r="F65" s="4" t="s">
        <v>202</v>
      </c>
      <c r="H65" s="4" t="s">
        <v>246</v>
      </c>
      <c r="J65" s="4" t="s">
        <v>265</v>
      </c>
      <c r="L65" s="4" t="s">
        <v>317</v>
      </c>
      <c r="P65" s="4" t="s">
        <v>357</v>
      </c>
      <c r="R65" s="4" t="s">
        <v>384</v>
      </c>
      <c r="T65" s="48" t="s">
        <v>426</v>
      </c>
      <c r="V65" s="48" t="s">
        <v>106</v>
      </c>
      <c r="X65" s="48" t="s">
        <v>466</v>
      </c>
      <c r="Z65" s="4" t="s">
        <v>492</v>
      </c>
      <c r="AB65" s="48" t="s">
        <v>475</v>
      </c>
    </row>
    <row r="66" spans="2:28" x14ac:dyDescent="0.25">
      <c r="D66" s="4" t="s">
        <v>156</v>
      </c>
      <c r="F66" s="4" t="s">
        <v>202</v>
      </c>
      <c r="H66" s="4" t="s">
        <v>256</v>
      </c>
      <c r="J66" s="4" t="s">
        <v>265</v>
      </c>
      <c r="L66" s="4" t="s">
        <v>310</v>
      </c>
      <c r="P66" s="4" t="s">
        <v>357</v>
      </c>
      <c r="Q66">
        <v>6</v>
      </c>
      <c r="R66" s="4" t="s">
        <v>384</v>
      </c>
      <c r="V66" s="48" t="s">
        <v>449</v>
      </c>
      <c r="W66">
        <v>9</v>
      </c>
      <c r="X66" s="48" t="s">
        <v>466</v>
      </c>
      <c r="Z66" s="4" t="s">
        <v>492</v>
      </c>
    </row>
    <row r="67" spans="2:28" x14ac:dyDescent="0.25">
      <c r="D67" s="4" t="s">
        <v>156</v>
      </c>
      <c r="F67" s="4" t="s">
        <v>202</v>
      </c>
      <c r="H67" s="4" t="s">
        <v>256</v>
      </c>
      <c r="J67" s="4" t="s">
        <v>265</v>
      </c>
      <c r="L67" s="4" t="s">
        <v>156</v>
      </c>
      <c r="P67" s="4" t="s">
        <v>121</v>
      </c>
      <c r="R67" s="4" t="s">
        <v>376</v>
      </c>
      <c r="V67" s="48" t="s">
        <v>451</v>
      </c>
      <c r="X67" s="48" t="s">
        <v>468</v>
      </c>
      <c r="Z67" s="4" t="s">
        <v>492</v>
      </c>
    </row>
    <row r="68" spans="2:28" x14ac:dyDescent="0.25">
      <c r="F68" s="4" t="s">
        <v>208</v>
      </c>
      <c r="H68" s="4" t="s">
        <v>249</v>
      </c>
      <c r="J68" s="4" t="s">
        <v>265</v>
      </c>
    </row>
    <row r="69" spans="2:28" x14ac:dyDescent="0.25">
      <c r="F69" s="4" t="s">
        <v>208</v>
      </c>
      <c r="H69" s="4" t="s">
        <v>249</v>
      </c>
      <c r="J69" s="4" t="s">
        <v>258</v>
      </c>
    </row>
  </sheetData>
  <sortState ref="AH2:AH33">
    <sortCondition ref="AH2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8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8.28515625" style="3" bestFit="1" customWidth="1"/>
    <col min="5" max="5" width="10.140625" style="3" bestFit="1" customWidth="1"/>
    <col min="6" max="6" width="11.140625" style="3" bestFit="1" customWidth="1"/>
    <col min="7" max="7" width="11.85546875" style="3" bestFit="1" customWidth="1"/>
    <col min="8" max="8" width="10.140625" style="3" bestFit="1" customWidth="1"/>
    <col min="9" max="9" width="9.85546875" style="3" bestFit="1" customWidth="1"/>
    <col min="10" max="10" width="11" style="3" bestFit="1" customWidth="1"/>
    <col min="11" max="11" width="9.7109375" style="3" bestFit="1" customWidth="1"/>
    <col min="12" max="12" width="10.140625" style="3" bestFit="1" customWidth="1"/>
    <col min="13" max="13" width="11.42578125" style="3" bestFit="1" customWidth="1"/>
    <col min="14" max="15" width="10.5703125" style="3" bestFit="1" customWidth="1"/>
    <col min="16" max="16" width="11" style="3" bestFit="1" customWidth="1"/>
    <col min="17" max="17" width="9.5703125" style="3" bestFit="1" customWidth="1"/>
    <col min="18" max="18" width="10.85546875" style="3" bestFit="1" customWidth="1"/>
    <col min="19" max="19" width="10.5703125" style="3" bestFit="1" customWidth="1"/>
    <col min="20" max="20" width="10.28515625" style="3" bestFit="1" customWidth="1"/>
    <col min="21" max="21" width="2.7109375" style="3" customWidth="1"/>
    <col min="22" max="22" width="11.85546875" style="3" bestFit="1" customWidth="1"/>
    <col min="23" max="23" width="11.42578125" style="3" bestFit="1" customWidth="1"/>
    <col min="24" max="24" width="2.7109375" style="3" customWidth="1"/>
    <col min="25" max="25" width="4" style="3" bestFit="1" customWidth="1"/>
    <col min="26" max="39" width="2" style="3" bestFit="1" customWidth="1"/>
    <col min="40" max="41" width="2" style="3" customWidth="1"/>
    <col min="42" max="42" width="2.7109375" style="3" customWidth="1"/>
    <col min="43" max="44" width="5.5703125" style="3" bestFit="1" customWidth="1"/>
  </cols>
  <sheetData>
    <row r="1" spans="1:44" ht="15.75" x14ac:dyDescent="0.25">
      <c r="A1" s="24" t="s">
        <v>62</v>
      </c>
      <c r="B1" s="25"/>
    </row>
    <row r="2" spans="1:44" ht="15.75" thickBot="1" x14ac:dyDescent="0.3">
      <c r="A2" s="2"/>
      <c r="B2" s="2" t="s">
        <v>0</v>
      </c>
      <c r="C2" s="2" t="s">
        <v>1</v>
      </c>
      <c r="V2" s="2" t="s">
        <v>1</v>
      </c>
    </row>
    <row r="3" spans="1:44" x14ac:dyDescent="0.25">
      <c r="A3" s="23" t="s">
        <v>63</v>
      </c>
      <c r="B3" s="26">
        <f t="shared" ref="B3:B35" si="0">SUM(Y3:AO3)</f>
        <v>7.5</v>
      </c>
      <c r="C3" s="27">
        <f t="shared" ref="C3:C35" si="1">COUNT(AQ3:AR3)</f>
        <v>0</v>
      </c>
      <c r="D3" s="38" t="s">
        <v>95</v>
      </c>
      <c r="E3" s="4" t="s">
        <v>96</v>
      </c>
      <c r="F3" s="4" t="s">
        <v>97</v>
      </c>
      <c r="G3" s="4" t="s">
        <v>98</v>
      </c>
      <c r="H3" s="4" t="s">
        <v>99</v>
      </c>
      <c r="I3" s="4" t="s">
        <v>100</v>
      </c>
      <c r="J3" s="4" t="s">
        <v>101</v>
      </c>
      <c r="K3" s="4" t="s">
        <v>102</v>
      </c>
      <c r="L3" s="4" t="s">
        <v>103</v>
      </c>
      <c r="M3" s="4" t="s">
        <v>104</v>
      </c>
      <c r="N3" s="4" t="s">
        <v>105</v>
      </c>
      <c r="O3" s="4" t="s">
        <v>106</v>
      </c>
      <c r="P3" s="4" t="s">
        <v>107</v>
      </c>
      <c r="Q3" s="4" t="s">
        <v>108</v>
      </c>
      <c r="R3" s="4" t="s">
        <v>109</v>
      </c>
      <c r="S3" s="4" t="s">
        <v>110</v>
      </c>
      <c r="T3" s="4" t="s">
        <v>111</v>
      </c>
      <c r="V3" s="39" t="s">
        <v>107</v>
      </c>
      <c r="W3" s="39" t="s">
        <v>103</v>
      </c>
      <c r="Y3" s="36">
        <v>0.5</v>
      </c>
      <c r="Z3" s="3">
        <f>IF(E3=$E$37,1,0)</f>
        <v>0</v>
      </c>
      <c r="AA3" s="3">
        <f>IF(F3=$F$37,1,0)</f>
        <v>1</v>
      </c>
      <c r="AB3" s="3">
        <f>IF(G3=$G$37,1,0)</f>
        <v>0</v>
      </c>
      <c r="AC3" s="3">
        <f>IF(H3=$H$37,1,0)</f>
        <v>0</v>
      </c>
      <c r="AD3" s="3">
        <f>IF(I3=$I$37,1,0)</f>
        <v>1</v>
      </c>
      <c r="AE3" s="3">
        <f>IF(J3=$J$37,1,0)</f>
        <v>0</v>
      </c>
      <c r="AF3" s="3">
        <f>IF(K3=$K$37,1,0)</f>
        <v>0</v>
      </c>
      <c r="AG3" s="3">
        <f>IF(L3=$L$37,1,0)</f>
        <v>0</v>
      </c>
      <c r="AH3" s="3">
        <f>IF(M3=$M$37,1,0)</f>
        <v>0</v>
      </c>
      <c r="AI3" s="3">
        <f>IF(N3=$N$37,1,0)</f>
        <v>0</v>
      </c>
      <c r="AJ3" s="3">
        <f>IF(O3=$O$37,1,0)</f>
        <v>1</v>
      </c>
      <c r="AK3" s="3">
        <f>IF(P3=$P$37,1,0)</f>
        <v>0</v>
      </c>
      <c r="AL3" s="3">
        <f>IF(Q3=$Q$37,1,0)</f>
        <v>1</v>
      </c>
      <c r="AM3" s="3">
        <f>IF(R3=$R$37,1,0)</f>
        <v>1</v>
      </c>
      <c r="AN3" s="3">
        <f>IF(S3=$S$37,1,0)</f>
        <v>1</v>
      </c>
      <c r="AO3" s="3">
        <f>IF(T3=$T$37,1,0)</f>
        <v>1</v>
      </c>
      <c r="AQ3" s="3" t="e">
        <f>HLOOKUP(V3,$D$37:$T$38,2,FALSE)</f>
        <v>#N/A</v>
      </c>
      <c r="AR3" s="3" t="e">
        <f>HLOOKUP(W3,$D$37:$T$38,2,FALSE)</f>
        <v>#N/A</v>
      </c>
    </row>
    <row r="4" spans="1:44" x14ac:dyDescent="0.25">
      <c r="A4" s="8" t="s">
        <v>64</v>
      </c>
      <c r="B4" s="4">
        <f t="shared" si="0"/>
        <v>10.5</v>
      </c>
      <c r="C4" s="5">
        <f t="shared" si="1"/>
        <v>2</v>
      </c>
      <c r="D4" s="38" t="s">
        <v>95</v>
      </c>
      <c r="E4" s="4" t="s">
        <v>96</v>
      </c>
      <c r="F4" s="4" t="s">
        <v>97</v>
      </c>
      <c r="G4" s="4" t="s">
        <v>112</v>
      </c>
      <c r="H4" s="4" t="s">
        <v>99</v>
      </c>
      <c r="I4" s="4" t="s">
        <v>100</v>
      </c>
      <c r="J4" s="4" t="s">
        <v>113</v>
      </c>
      <c r="K4" s="4" t="s">
        <v>114</v>
      </c>
      <c r="L4" s="4" t="s">
        <v>103</v>
      </c>
      <c r="M4" s="4" t="s">
        <v>104</v>
      </c>
      <c r="N4" s="4" t="s">
        <v>115</v>
      </c>
      <c r="O4" s="4" t="s">
        <v>106</v>
      </c>
      <c r="P4" s="4" t="s">
        <v>107</v>
      </c>
      <c r="Q4" s="4" t="s">
        <v>108</v>
      </c>
      <c r="R4" s="4" t="s">
        <v>116</v>
      </c>
      <c r="S4" s="4" t="s">
        <v>110</v>
      </c>
      <c r="T4" s="4" t="s">
        <v>111</v>
      </c>
      <c r="V4" s="4" t="s">
        <v>110</v>
      </c>
      <c r="W4" s="4" t="s">
        <v>100</v>
      </c>
      <c r="Y4" s="36">
        <v>0.5</v>
      </c>
      <c r="Z4" s="3">
        <f t="shared" ref="Z4:Z33" si="2">IF(E4=$E$37,1,0)</f>
        <v>0</v>
      </c>
      <c r="AA4" s="3">
        <f t="shared" ref="AA4:AA33" si="3">IF(F4=$F$37,1,0)</f>
        <v>1</v>
      </c>
      <c r="AB4" s="3">
        <f t="shared" ref="AB4:AB33" si="4">IF(G4=$G$37,1,0)</f>
        <v>1</v>
      </c>
      <c r="AC4" s="3">
        <f t="shared" ref="AC4:AC33" si="5">IF(H4=$H$37,1,0)</f>
        <v>0</v>
      </c>
      <c r="AD4" s="3">
        <f t="shared" ref="AD4:AD33" si="6">IF(I4=$I$37,1,0)</f>
        <v>1</v>
      </c>
      <c r="AE4" s="3">
        <f t="shared" ref="AE4:AE33" si="7">IF(J4=$J$37,1,0)</f>
        <v>1</v>
      </c>
      <c r="AF4" s="3">
        <f t="shared" ref="AF4:AF33" si="8">IF(K4=$K$37,1,0)</f>
        <v>1</v>
      </c>
      <c r="AG4" s="3">
        <f t="shared" ref="AG4:AG33" si="9">IF(L4=$L$37,1,0)</f>
        <v>0</v>
      </c>
      <c r="AH4" s="3">
        <f t="shared" ref="AH4:AH33" si="10">IF(M4=$M$37,1,0)</f>
        <v>0</v>
      </c>
      <c r="AI4" s="3">
        <f t="shared" ref="AI4:AI33" si="11">IF(N4=$N$37,1,0)</f>
        <v>1</v>
      </c>
      <c r="AJ4" s="3">
        <f t="shared" ref="AJ4:AJ33" si="12">IF(O4=$O$37,1,0)</f>
        <v>1</v>
      </c>
      <c r="AK4" s="3">
        <f t="shared" ref="AK4:AK33" si="13">IF(P4=$P$37,1,0)</f>
        <v>0</v>
      </c>
      <c r="AL4" s="3">
        <f t="shared" ref="AL4:AL33" si="14">IF(Q4=$Q$37,1,0)</f>
        <v>1</v>
      </c>
      <c r="AM4" s="3">
        <f t="shared" ref="AM4:AM33" si="15">IF(R4=$R$37,1,0)</f>
        <v>0</v>
      </c>
      <c r="AN4" s="3">
        <f t="shared" ref="AN4:AN33" si="16">IF(S4=$S$37,1,0)</f>
        <v>1</v>
      </c>
      <c r="AO4" s="3">
        <f t="shared" ref="AO4:AO33" si="17">IF(T4=$T$37,1,0)</f>
        <v>1</v>
      </c>
      <c r="AQ4" s="3">
        <f t="shared" ref="AQ4:AQ33" si="18">HLOOKUP(V4,$D$37:$T$38,2,FALSE)</f>
        <v>1</v>
      </c>
      <c r="AR4" s="3">
        <f t="shared" ref="AR4:AR33" si="19">HLOOKUP(W4,$D$37:$T$38,2,FALSE)</f>
        <v>1</v>
      </c>
    </row>
    <row r="5" spans="1:44" x14ac:dyDescent="0.25">
      <c r="A5" s="8" t="s">
        <v>65</v>
      </c>
      <c r="B5" s="4">
        <f t="shared" si="0"/>
        <v>11.5</v>
      </c>
      <c r="C5" s="5">
        <f t="shared" ref="C5:C33" si="20">COUNT(AQ5:AR5)</f>
        <v>2</v>
      </c>
      <c r="D5" s="38" t="s">
        <v>95</v>
      </c>
      <c r="E5" s="4" t="s">
        <v>96</v>
      </c>
      <c r="F5" s="4" t="s">
        <v>97</v>
      </c>
      <c r="G5" s="4" t="s">
        <v>112</v>
      </c>
      <c r="H5" s="4" t="s">
        <v>99</v>
      </c>
      <c r="I5" s="4" t="s">
        <v>100</v>
      </c>
      <c r="J5" s="4" t="s">
        <v>113</v>
      </c>
      <c r="K5" s="4" t="s">
        <v>114</v>
      </c>
      <c r="L5" s="4" t="s">
        <v>103</v>
      </c>
      <c r="M5" s="4" t="s">
        <v>104</v>
      </c>
      <c r="N5" s="4" t="s">
        <v>115</v>
      </c>
      <c r="O5" s="4" t="s">
        <v>106</v>
      </c>
      <c r="P5" s="4" t="s">
        <v>117</v>
      </c>
      <c r="Q5" s="4" t="s">
        <v>108</v>
      </c>
      <c r="R5" s="4" t="s">
        <v>116</v>
      </c>
      <c r="S5" s="4" t="s">
        <v>110</v>
      </c>
      <c r="T5" s="4" t="s">
        <v>111</v>
      </c>
      <c r="V5" s="4" t="s">
        <v>110</v>
      </c>
      <c r="W5" s="4" t="s">
        <v>113</v>
      </c>
      <c r="Y5" s="36">
        <v>0.5</v>
      </c>
      <c r="Z5" s="3">
        <f t="shared" si="2"/>
        <v>0</v>
      </c>
      <c r="AA5" s="3">
        <f t="shared" si="3"/>
        <v>1</v>
      </c>
      <c r="AB5" s="3">
        <f t="shared" si="4"/>
        <v>1</v>
      </c>
      <c r="AC5" s="3">
        <f t="shared" si="5"/>
        <v>0</v>
      </c>
      <c r="AD5" s="3">
        <f t="shared" si="6"/>
        <v>1</v>
      </c>
      <c r="AE5" s="3">
        <f t="shared" si="7"/>
        <v>1</v>
      </c>
      <c r="AF5" s="3">
        <f t="shared" si="8"/>
        <v>1</v>
      </c>
      <c r="AG5" s="3">
        <f t="shared" si="9"/>
        <v>0</v>
      </c>
      <c r="AH5" s="3">
        <f t="shared" si="10"/>
        <v>0</v>
      </c>
      <c r="AI5" s="3">
        <f t="shared" si="11"/>
        <v>1</v>
      </c>
      <c r="AJ5" s="3">
        <f t="shared" si="12"/>
        <v>1</v>
      </c>
      <c r="AK5" s="3">
        <f t="shared" si="13"/>
        <v>1</v>
      </c>
      <c r="AL5" s="3">
        <f t="shared" si="14"/>
        <v>1</v>
      </c>
      <c r="AM5" s="3">
        <f t="shared" si="15"/>
        <v>0</v>
      </c>
      <c r="AN5" s="3">
        <f t="shared" si="16"/>
        <v>1</v>
      </c>
      <c r="AO5" s="3">
        <f t="shared" si="17"/>
        <v>1</v>
      </c>
      <c r="AQ5" s="3">
        <f t="shared" si="18"/>
        <v>1</v>
      </c>
      <c r="AR5" s="3">
        <f t="shared" si="19"/>
        <v>1</v>
      </c>
    </row>
    <row r="6" spans="1:44" x14ac:dyDescent="0.25">
      <c r="A6" s="8" t="s">
        <v>66</v>
      </c>
      <c r="B6" s="4">
        <f t="shared" si="0"/>
        <v>12.5</v>
      </c>
      <c r="C6" s="5">
        <f t="shared" si="20"/>
        <v>2</v>
      </c>
      <c r="D6" s="38" t="s">
        <v>95</v>
      </c>
      <c r="E6" s="4" t="s">
        <v>96</v>
      </c>
      <c r="F6" s="4" t="s">
        <v>97</v>
      </c>
      <c r="G6" s="4" t="s">
        <v>98</v>
      </c>
      <c r="H6" s="4" t="s">
        <v>99</v>
      </c>
      <c r="I6" s="4" t="s">
        <v>100</v>
      </c>
      <c r="J6" s="4" t="s">
        <v>113</v>
      </c>
      <c r="K6" s="4" t="s">
        <v>102</v>
      </c>
      <c r="L6" s="4" t="s">
        <v>118</v>
      </c>
      <c r="M6" s="4" t="s">
        <v>119</v>
      </c>
      <c r="N6" s="4" t="s">
        <v>115</v>
      </c>
      <c r="O6" s="4" t="s">
        <v>106</v>
      </c>
      <c r="P6" s="4" t="s">
        <v>117</v>
      </c>
      <c r="Q6" s="4" t="s">
        <v>108</v>
      </c>
      <c r="R6" s="4" t="s">
        <v>109</v>
      </c>
      <c r="S6" s="4" t="s">
        <v>110</v>
      </c>
      <c r="T6" s="4" t="s">
        <v>111</v>
      </c>
      <c r="V6" s="4" t="s">
        <v>100</v>
      </c>
      <c r="W6" s="4" t="s">
        <v>110</v>
      </c>
      <c r="Y6" s="36">
        <v>0.5</v>
      </c>
      <c r="Z6" s="3">
        <f t="shared" si="2"/>
        <v>0</v>
      </c>
      <c r="AA6" s="3">
        <f t="shared" si="3"/>
        <v>1</v>
      </c>
      <c r="AB6" s="3">
        <f t="shared" si="4"/>
        <v>0</v>
      </c>
      <c r="AC6" s="3">
        <f t="shared" si="5"/>
        <v>0</v>
      </c>
      <c r="AD6" s="3">
        <f t="shared" si="6"/>
        <v>1</v>
      </c>
      <c r="AE6" s="3">
        <f t="shared" si="7"/>
        <v>1</v>
      </c>
      <c r="AF6" s="3">
        <f t="shared" si="8"/>
        <v>0</v>
      </c>
      <c r="AG6" s="3">
        <f t="shared" si="9"/>
        <v>1</v>
      </c>
      <c r="AH6" s="3">
        <f t="shared" si="10"/>
        <v>1</v>
      </c>
      <c r="AI6" s="3">
        <f t="shared" si="11"/>
        <v>1</v>
      </c>
      <c r="AJ6" s="3">
        <f t="shared" si="12"/>
        <v>1</v>
      </c>
      <c r="AK6" s="3">
        <f t="shared" si="13"/>
        <v>1</v>
      </c>
      <c r="AL6" s="3">
        <f t="shared" si="14"/>
        <v>1</v>
      </c>
      <c r="AM6" s="3">
        <f t="shared" si="15"/>
        <v>1</v>
      </c>
      <c r="AN6" s="3">
        <f t="shared" si="16"/>
        <v>1</v>
      </c>
      <c r="AO6" s="3">
        <f t="shared" si="17"/>
        <v>1</v>
      </c>
      <c r="AQ6" s="3">
        <f t="shared" si="18"/>
        <v>1</v>
      </c>
      <c r="AR6" s="3">
        <f t="shared" si="19"/>
        <v>1</v>
      </c>
    </row>
    <row r="7" spans="1:44" x14ac:dyDescent="0.25">
      <c r="A7" s="8" t="s">
        <v>67</v>
      </c>
      <c r="B7" s="4">
        <f t="shared" si="0"/>
        <v>6.5</v>
      </c>
      <c r="C7" s="5">
        <f t="shared" si="20"/>
        <v>1</v>
      </c>
      <c r="D7" s="38" t="s">
        <v>95</v>
      </c>
      <c r="E7" s="4" t="s">
        <v>96</v>
      </c>
      <c r="F7" s="4" t="s">
        <v>97</v>
      </c>
      <c r="G7" s="4" t="s">
        <v>98</v>
      </c>
      <c r="H7" s="4" t="s">
        <v>99</v>
      </c>
      <c r="I7" s="4" t="s">
        <v>100</v>
      </c>
      <c r="J7" s="4" t="s">
        <v>101</v>
      </c>
      <c r="K7" s="4" t="s">
        <v>102</v>
      </c>
      <c r="L7" s="4" t="s">
        <v>103</v>
      </c>
      <c r="M7" s="4" t="s">
        <v>104</v>
      </c>
      <c r="N7" s="4" t="s">
        <v>105</v>
      </c>
      <c r="O7" s="4" t="s">
        <v>106</v>
      </c>
      <c r="P7" s="4" t="s">
        <v>107</v>
      </c>
      <c r="Q7" s="4" t="s">
        <v>120</v>
      </c>
      <c r="R7" s="4" t="s">
        <v>109</v>
      </c>
      <c r="S7" s="4" t="s">
        <v>110</v>
      </c>
      <c r="T7" s="4" t="s">
        <v>111</v>
      </c>
      <c r="V7" s="4" t="s">
        <v>100</v>
      </c>
      <c r="W7" s="39" t="s">
        <v>103</v>
      </c>
      <c r="Y7" s="36">
        <v>0.5</v>
      </c>
      <c r="Z7" s="3">
        <f t="shared" si="2"/>
        <v>0</v>
      </c>
      <c r="AA7" s="3">
        <f t="shared" si="3"/>
        <v>1</v>
      </c>
      <c r="AB7" s="3">
        <f t="shared" si="4"/>
        <v>0</v>
      </c>
      <c r="AC7" s="3">
        <f t="shared" si="5"/>
        <v>0</v>
      </c>
      <c r="AD7" s="3">
        <f t="shared" si="6"/>
        <v>1</v>
      </c>
      <c r="AE7" s="3">
        <f t="shared" si="7"/>
        <v>0</v>
      </c>
      <c r="AF7" s="3">
        <f t="shared" si="8"/>
        <v>0</v>
      </c>
      <c r="AG7" s="3">
        <f t="shared" si="9"/>
        <v>0</v>
      </c>
      <c r="AH7" s="3">
        <f t="shared" si="10"/>
        <v>0</v>
      </c>
      <c r="AI7" s="3">
        <f t="shared" si="11"/>
        <v>0</v>
      </c>
      <c r="AJ7" s="3">
        <f t="shared" si="12"/>
        <v>1</v>
      </c>
      <c r="AK7" s="3">
        <f t="shared" si="13"/>
        <v>0</v>
      </c>
      <c r="AL7" s="3">
        <f t="shared" si="14"/>
        <v>0</v>
      </c>
      <c r="AM7" s="3">
        <f t="shared" si="15"/>
        <v>1</v>
      </c>
      <c r="AN7" s="3">
        <f t="shared" si="16"/>
        <v>1</v>
      </c>
      <c r="AO7" s="3">
        <f t="shared" si="17"/>
        <v>1</v>
      </c>
      <c r="AQ7" s="3">
        <f t="shared" si="18"/>
        <v>1</v>
      </c>
      <c r="AR7" s="3" t="e">
        <f t="shared" si="19"/>
        <v>#N/A</v>
      </c>
    </row>
    <row r="8" spans="1:44" x14ac:dyDescent="0.25">
      <c r="A8" s="8" t="s">
        <v>68</v>
      </c>
      <c r="B8" s="4">
        <f t="shared" si="0"/>
        <v>10.5</v>
      </c>
      <c r="C8" s="5">
        <f t="shared" si="20"/>
        <v>2</v>
      </c>
      <c r="D8" s="38" t="s">
        <v>95</v>
      </c>
      <c r="E8" s="4" t="s">
        <v>96</v>
      </c>
      <c r="F8" s="4" t="s">
        <v>97</v>
      </c>
      <c r="G8" s="4" t="s">
        <v>112</v>
      </c>
      <c r="H8" s="4" t="s">
        <v>99</v>
      </c>
      <c r="I8" s="4" t="s">
        <v>100</v>
      </c>
      <c r="J8" s="4" t="s">
        <v>113</v>
      </c>
      <c r="K8" s="4" t="s">
        <v>114</v>
      </c>
      <c r="L8" s="4" t="s">
        <v>103</v>
      </c>
      <c r="M8" s="4" t="s">
        <v>104</v>
      </c>
      <c r="N8" s="4" t="s">
        <v>115</v>
      </c>
      <c r="O8" s="4" t="s">
        <v>106</v>
      </c>
      <c r="P8" s="4" t="s">
        <v>107</v>
      </c>
      <c r="Q8" s="4" t="s">
        <v>108</v>
      </c>
      <c r="R8" s="4" t="s">
        <v>116</v>
      </c>
      <c r="S8" s="4" t="s">
        <v>110</v>
      </c>
      <c r="T8" s="4" t="s">
        <v>111</v>
      </c>
      <c r="V8" s="4" t="s">
        <v>110</v>
      </c>
      <c r="W8" s="4" t="s">
        <v>111</v>
      </c>
      <c r="Y8" s="36">
        <v>0.5</v>
      </c>
      <c r="Z8" s="3">
        <f t="shared" si="2"/>
        <v>0</v>
      </c>
      <c r="AA8" s="3">
        <f t="shared" si="3"/>
        <v>1</v>
      </c>
      <c r="AB8" s="3">
        <f t="shared" si="4"/>
        <v>1</v>
      </c>
      <c r="AC8" s="3">
        <f t="shared" si="5"/>
        <v>0</v>
      </c>
      <c r="AD8" s="3">
        <f t="shared" si="6"/>
        <v>1</v>
      </c>
      <c r="AE8" s="3">
        <f t="shared" si="7"/>
        <v>1</v>
      </c>
      <c r="AF8" s="3">
        <f t="shared" si="8"/>
        <v>1</v>
      </c>
      <c r="AG8" s="3">
        <f t="shared" si="9"/>
        <v>0</v>
      </c>
      <c r="AH8" s="3">
        <f t="shared" si="10"/>
        <v>0</v>
      </c>
      <c r="AI8" s="3">
        <f t="shared" si="11"/>
        <v>1</v>
      </c>
      <c r="AJ8" s="3">
        <f t="shared" si="12"/>
        <v>1</v>
      </c>
      <c r="AK8" s="3">
        <f t="shared" si="13"/>
        <v>0</v>
      </c>
      <c r="AL8" s="3">
        <f t="shared" si="14"/>
        <v>1</v>
      </c>
      <c r="AM8" s="3">
        <f t="shared" si="15"/>
        <v>0</v>
      </c>
      <c r="AN8" s="3">
        <f t="shared" si="16"/>
        <v>1</v>
      </c>
      <c r="AO8" s="3">
        <f t="shared" si="17"/>
        <v>1</v>
      </c>
      <c r="AQ8" s="3">
        <f t="shared" si="18"/>
        <v>1</v>
      </c>
      <c r="AR8" s="3">
        <f t="shared" si="19"/>
        <v>1</v>
      </c>
    </row>
    <row r="9" spans="1:44" x14ac:dyDescent="0.25">
      <c r="A9" s="8" t="s">
        <v>69</v>
      </c>
      <c r="B9" s="4">
        <f t="shared" si="0"/>
        <v>9.5</v>
      </c>
      <c r="C9" s="5">
        <f t="shared" si="20"/>
        <v>1</v>
      </c>
      <c r="D9" s="38" t="s">
        <v>121</v>
      </c>
      <c r="E9" s="4" t="s">
        <v>96</v>
      </c>
      <c r="F9" s="4" t="s">
        <v>97</v>
      </c>
      <c r="G9" s="4" t="s">
        <v>112</v>
      </c>
      <c r="H9" s="4" t="s">
        <v>99</v>
      </c>
      <c r="I9" s="4" t="s">
        <v>100</v>
      </c>
      <c r="J9" s="4" t="s">
        <v>113</v>
      </c>
      <c r="K9" s="4" t="s">
        <v>102</v>
      </c>
      <c r="L9" s="4" t="s">
        <v>103</v>
      </c>
      <c r="M9" s="4" t="s">
        <v>104</v>
      </c>
      <c r="N9" s="4" t="s">
        <v>105</v>
      </c>
      <c r="O9" s="4" t="s">
        <v>122</v>
      </c>
      <c r="P9" s="4" t="s">
        <v>117</v>
      </c>
      <c r="Q9" s="4" t="s">
        <v>108</v>
      </c>
      <c r="R9" s="4" t="s">
        <v>109</v>
      </c>
      <c r="S9" s="4" t="s">
        <v>110</v>
      </c>
      <c r="T9" s="4" t="s">
        <v>111</v>
      </c>
      <c r="V9" s="39" t="s">
        <v>103</v>
      </c>
      <c r="W9" s="4" t="s">
        <v>108</v>
      </c>
      <c r="Y9" s="36">
        <v>0.5</v>
      </c>
      <c r="Z9" s="3">
        <f t="shared" si="2"/>
        <v>0</v>
      </c>
      <c r="AA9" s="3">
        <f t="shared" si="3"/>
        <v>1</v>
      </c>
      <c r="AB9" s="3">
        <f t="shared" si="4"/>
        <v>1</v>
      </c>
      <c r="AC9" s="3">
        <f t="shared" si="5"/>
        <v>0</v>
      </c>
      <c r="AD9" s="3">
        <f t="shared" si="6"/>
        <v>1</v>
      </c>
      <c r="AE9" s="3">
        <f t="shared" si="7"/>
        <v>1</v>
      </c>
      <c r="AF9" s="3">
        <f t="shared" si="8"/>
        <v>0</v>
      </c>
      <c r="AG9" s="3">
        <f t="shared" si="9"/>
        <v>0</v>
      </c>
      <c r="AH9" s="3">
        <f t="shared" si="10"/>
        <v>0</v>
      </c>
      <c r="AI9" s="3">
        <f t="shared" si="11"/>
        <v>0</v>
      </c>
      <c r="AJ9" s="3">
        <f t="shared" si="12"/>
        <v>0</v>
      </c>
      <c r="AK9" s="3">
        <f t="shared" si="13"/>
        <v>1</v>
      </c>
      <c r="AL9" s="3">
        <f t="shared" si="14"/>
        <v>1</v>
      </c>
      <c r="AM9" s="3">
        <f t="shared" si="15"/>
        <v>1</v>
      </c>
      <c r="AN9" s="3">
        <f t="shared" si="16"/>
        <v>1</v>
      </c>
      <c r="AO9" s="3">
        <f t="shared" si="17"/>
        <v>1</v>
      </c>
      <c r="AQ9" s="3" t="e">
        <f t="shared" si="18"/>
        <v>#N/A</v>
      </c>
      <c r="AR9" s="3">
        <f t="shared" si="19"/>
        <v>1</v>
      </c>
    </row>
    <row r="10" spans="1:44" x14ac:dyDescent="0.25">
      <c r="A10" s="8" t="s">
        <v>70</v>
      </c>
      <c r="B10" s="4">
        <f t="shared" si="0"/>
        <v>9.5</v>
      </c>
      <c r="C10" s="5">
        <f t="shared" si="20"/>
        <v>1</v>
      </c>
      <c r="D10" s="38" t="s">
        <v>95</v>
      </c>
      <c r="E10" s="4" t="s">
        <v>96</v>
      </c>
      <c r="F10" s="4" t="s">
        <v>97</v>
      </c>
      <c r="G10" s="4" t="s">
        <v>112</v>
      </c>
      <c r="H10" s="4" t="s">
        <v>99</v>
      </c>
      <c r="I10" s="4" t="s">
        <v>100</v>
      </c>
      <c r="J10" s="4" t="s">
        <v>101</v>
      </c>
      <c r="K10" s="4" t="s">
        <v>102</v>
      </c>
      <c r="L10" s="4" t="s">
        <v>103</v>
      </c>
      <c r="M10" s="4" t="s">
        <v>104</v>
      </c>
      <c r="N10" s="4" t="s">
        <v>115</v>
      </c>
      <c r="O10" s="4" t="s">
        <v>106</v>
      </c>
      <c r="P10" s="4" t="s">
        <v>117</v>
      </c>
      <c r="Q10" s="4" t="s">
        <v>129</v>
      </c>
      <c r="R10" s="4" t="s">
        <v>109</v>
      </c>
      <c r="S10" s="4" t="s">
        <v>110</v>
      </c>
      <c r="T10" s="4" t="s">
        <v>111</v>
      </c>
      <c r="V10" s="39" t="s">
        <v>103</v>
      </c>
      <c r="W10" s="4" t="s">
        <v>100</v>
      </c>
      <c r="Y10" s="36">
        <v>0.5</v>
      </c>
      <c r="Z10" s="3">
        <f t="shared" si="2"/>
        <v>0</v>
      </c>
      <c r="AA10" s="3">
        <f t="shared" si="3"/>
        <v>1</v>
      </c>
      <c r="AB10" s="3">
        <f t="shared" si="4"/>
        <v>1</v>
      </c>
      <c r="AC10" s="3">
        <f t="shared" si="5"/>
        <v>0</v>
      </c>
      <c r="AD10" s="3">
        <f t="shared" si="6"/>
        <v>1</v>
      </c>
      <c r="AE10" s="3">
        <f t="shared" si="7"/>
        <v>0</v>
      </c>
      <c r="AF10" s="3">
        <f t="shared" si="8"/>
        <v>0</v>
      </c>
      <c r="AG10" s="3">
        <f t="shared" si="9"/>
        <v>0</v>
      </c>
      <c r="AH10" s="3">
        <f t="shared" si="10"/>
        <v>0</v>
      </c>
      <c r="AI10" s="3">
        <f t="shared" si="11"/>
        <v>1</v>
      </c>
      <c r="AJ10" s="3">
        <f t="shared" si="12"/>
        <v>1</v>
      </c>
      <c r="AK10" s="3">
        <f t="shared" si="13"/>
        <v>1</v>
      </c>
      <c r="AL10" s="3">
        <f t="shared" si="14"/>
        <v>0</v>
      </c>
      <c r="AM10" s="3">
        <f t="shared" si="15"/>
        <v>1</v>
      </c>
      <c r="AN10" s="3">
        <f t="shared" si="16"/>
        <v>1</v>
      </c>
      <c r="AO10" s="3">
        <f t="shared" si="17"/>
        <v>1</v>
      </c>
      <c r="AQ10" s="3" t="e">
        <f t="shared" si="18"/>
        <v>#N/A</v>
      </c>
      <c r="AR10" s="3">
        <f t="shared" si="19"/>
        <v>1</v>
      </c>
    </row>
    <row r="11" spans="1:44" x14ac:dyDescent="0.25">
      <c r="A11" s="8" t="s">
        <v>71</v>
      </c>
      <c r="B11" s="4">
        <f t="shared" si="0"/>
        <v>8.5</v>
      </c>
      <c r="C11" s="5">
        <f t="shared" si="20"/>
        <v>1</v>
      </c>
      <c r="D11" s="38" t="s">
        <v>95</v>
      </c>
      <c r="E11" s="4" t="s">
        <v>123</v>
      </c>
      <c r="F11" s="4" t="s">
        <v>124</v>
      </c>
      <c r="G11" s="4" t="s">
        <v>112</v>
      </c>
      <c r="H11" s="4" t="s">
        <v>125</v>
      </c>
      <c r="I11" s="4" t="s">
        <v>100</v>
      </c>
      <c r="J11" s="4" t="s">
        <v>101</v>
      </c>
      <c r="K11" s="4" t="s">
        <v>102</v>
      </c>
      <c r="L11" s="4" t="s">
        <v>103</v>
      </c>
      <c r="M11" s="4" t="s">
        <v>119</v>
      </c>
      <c r="N11" s="4" t="s">
        <v>105</v>
      </c>
      <c r="O11" s="4" t="s">
        <v>106</v>
      </c>
      <c r="P11" s="4" t="s">
        <v>107</v>
      </c>
      <c r="Q11" s="4" t="s">
        <v>108</v>
      </c>
      <c r="R11" s="4" t="s">
        <v>109</v>
      </c>
      <c r="S11" s="4" t="s">
        <v>126</v>
      </c>
      <c r="T11" s="4" t="s">
        <v>127</v>
      </c>
      <c r="V11" s="4" t="s">
        <v>109</v>
      </c>
      <c r="W11" s="39" t="s">
        <v>126</v>
      </c>
      <c r="Y11" s="36">
        <v>0.5</v>
      </c>
      <c r="Z11" s="3">
        <f t="shared" si="2"/>
        <v>1</v>
      </c>
      <c r="AA11" s="3">
        <f t="shared" si="3"/>
        <v>0</v>
      </c>
      <c r="AB11" s="3">
        <f t="shared" si="4"/>
        <v>1</v>
      </c>
      <c r="AC11" s="3">
        <f t="shared" si="5"/>
        <v>1</v>
      </c>
      <c r="AD11" s="3">
        <f t="shared" si="6"/>
        <v>1</v>
      </c>
      <c r="AE11" s="3">
        <f t="shared" si="7"/>
        <v>0</v>
      </c>
      <c r="AF11" s="3">
        <f t="shared" si="8"/>
        <v>0</v>
      </c>
      <c r="AG11" s="3">
        <f t="shared" si="9"/>
        <v>0</v>
      </c>
      <c r="AH11" s="3">
        <f t="shared" si="10"/>
        <v>1</v>
      </c>
      <c r="AI11" s="3">
        <f t="shared" si="11"/>
        <v>0</v>
      </c>
      <c r="AJ11" s="3">
        <f t="shared" si="12"/>
        <v>1</v>
      </c>
      <c r="AK11" s="3">
        <f t="shared" si="13"/>
        <v>0</v>
      </c>
      <c r="AL11" s="3">
        <f t="shared" si="14"/>
        <v>1</v>
      </c>
      <c r="AM11" s="3">
        <f t="shared" si="15"/>
        <v>1</v>
      </c>
      <c r="AN11" s="3">
        <f t="shared" si="16"/>
        <v>0</v>
      </c>
      <c r="AO11" s="3">
        <f t="shared" si="17"/>
        <v>0</v>
      </c>
      <c r="AQ11" s="3">
        <f t="shared" si="18"/>
        <v>1</v>
      </c>
      <c r="AR11" s="3" t="e">
        <f t="shared" si="19"/>
        <v>#N/A</v>
      </c>
    </row>
    <row r="12" spans="1:44" x14ac:dyDescent="0.25">
      <c r="A12" s="8" t="s">
        <v>72</v>
      </c>
      <c r="B12" s="4">
        <f t="shared" si="0"/>
        <v>10.5</v>
      </c>
      <c r="C12" s="5">
        <f t="shared" si="20"/>
        <v>1</v>
      </c>
      <c r="D12" s="38" t="s">
        <v>95</v>
      </c>
      <c r="E12" s="4" t="s">
        <v>96</v>
      </c>
      <c r="F12" s="4" t="s">
        <v>97</v>
      </c>
      <c r="G12" s="4" t="s">
        <v>112</v>
      </c>
      <c r="H12" s="4" t="s">
        <v>99</v>
      </c>
      <c r="I12" s="4" t="s">
        <v>100</v>
      </c>
      <c r="J12" s="4" t="s">
        <v>113</v>
      </c>
      <c r="K12" s="4" t="s">
        <v>114</v>
      </c>
      <c r="L12" s="4" t="s">
        <v>103</v>
      </c>
      <c r="M12" s="4" t="s">
        <v>104</v>
      </c>
      <c r="N12" s="4" t="s">
        <v>115</v>
      </c>
      <c r="O12" s="4" t="s">
        <v>106</v>
      </c>
      <c r="P12" s="4" t="s">
        <v>107</v>
      </c>
      <c r="Q12" s="4" t="s">
        <v>108</v>
      </c>
      <c r="R12" s="4" t="s">
        <v>116</v>
      </c>
      <c r="S12" s="4" t="s">
        <v>110</v>
      </c>
      <c r="T12" s="4" t="s">
        <v>111</v>
      </c>
      <c r="V12" s="39" t="s">
        <v>107</v>
      </c>
      <c r="W12" s="4" t="s">
        <v>114</v>
      </c>
      <c r="Y12" s="36">
        <v>0.5</v>
      </c>
      <c r="Z12" s="3">
        <f t="shared" si="2"/>
        <v>0</v>
      </c>
      <c r="AA12" s="3">
        <f t="shared" si="3"/>
        <v>1</v>
      </c>
      <c r="AB12" s="3">
        <f t="shared" si="4"/>
        <v>1</v>
      </c>
      <c r="AC12" s="3">
        <f t="shared" si="5"/>
        <v>0</v>
      </c>
      <c r="AD12" s="3">
        <f t="shared" si="6"/>
        <v>1</v>
      </c>
      <c r="AE12" s="3">
        <f t="shared" si="7"/>
        <v>1</v>
      </c>
      <c r="AF12" s="3">
        <f t="shared" si="8"/>
        <v>1</v>
      </c>
      <c r="AG12" s="3">
        <f t="shared" si="9"/>
        <v>0</v>
      </c>
      <c r="AH12" s="3">
        <f t="shared" si="10"/>
        <v>0</v>
      </c>
      <c r="AI12" s="3">
        <f t="shared" si="11"/>
        <v>1</v>
      </c>
      <c r="AJ12" s="3">
        <f t="shared" si="12"/>
        <v>1</v>
      </c>
      <c r="AK12" s="3">
        <f t="shared" si="13"/>
        <v>0</v>
      </c>
      <c r="AL12" s="3">
        <f t="shared" si="14"/>
        <v>1</v>
      </c>
      <c r="AM12" s="3">
        <f t="shared" si="15"/>
        <v>0</v>
      </c>
      <c r="AN12" s="3">
        <f t="shared" si="16"/>
        <v>1</v>
      </c>
      <c r="AO12" s="3">
        <f t="shared" si="17"/>
        <v>1</v>
      </c>
      <c r="AQ12" s="3" t="e">
        <f t="shared" si="18"/>
        <v>#N/A</v>
      </c>
      <c r="AR12" s="3">
        <f t="shared" si="19"/>
        <v>1</v>
      </c>
    </row>
    <row r="13" spans="1:44" x14ac:dyDescent="0.25">
      <c r="A13" s="8" t="s">
        <v>73</v>
      </c>
      <c r="B13" s="4">
        <f t="shared" si="0"/>
        <v>6.5</v>
      </c>
      <c r="C13" s="5">
        <f t="shared" si="20"/>
        <v>1</v>
      </c>
      <c r="D13" s="38" t="s">
        <v>95</v>
      </c>
      <c r="E13" s="4" t="s">
        <v>96</v>
      </c>
      <c r="F13" s="4" t="s">
        <v>124</v>
      </c>
      <c r="G13" s="4" t="s">
        <v>98</v>
      </c>
      <c r="H13" s="4" t="s">
        <v>99</v>
      </c>
      <c r="I13" s="4" t="s">
        <v>128</v>
      </c>
      <c r="J13" s="4" t="s">
        <v>101</v>
      </c>
      <c r="K13" s="4" t="s">
        <v>114</v>
      </c>
      <c r="L13" s="4" t="s">
        <v>103</v>
      </c>
      <c r="M13" s="4" t="s">
        <v>104</v>
      </c>
      <c r="N13" s="4" t="s">
        <v>115</v>
      </c>
      <c r="O13" s="4" t="s">
        <v>122</v>
      </c>
      <c r="P13" s="4" t="s">
        <v>107</v>
      </c>
      <c r="Q13" s="4" t="s">
        <v>108</v>
      </c>
      <c r="R13" s="4" t="s">
        <v>109</v>
      </c>
      <c r="S13" s="4" t="s">
        <v>110</v>
      </c>
      <c r="T13" s="4" t="s">
        <v>111</v>
      </c>
      <c r="V13" s="39" t="s">
        <v>103</v>
      </c>
      <c r="W13" s="4" t="s">
        <v>115</v>
      </c>
      <c r="Y13" s="36">
        <v>0.5</v>
      </c>
      <c r="Z13" s="3">
        <f t="shared" si="2"/>
        <v>0</v>
      </c>
      <c r="AA13" s="3">
        <f t="shared" si="3"/>
        <v>0</v>
      </c>
      <c r="AB13" s="3">
        <f t="shared" si="4"/>
        <v>0</v>
      </c>
      <c r="AC13" s="3">
        <f t="shared" si="5"/>
        <v>0</v>
      </c>
      <c r="AD13" s="3">
        <f t="shared" si="6"/>
        <v>0</v>
      </c>
      <c r="AE13" s="3">
        <f t="shared" si="7"/>
        <v>0</v>
      </c>
      <c r="AF13" s="3">
        <f t="shared" si="8"/>
        <v>1</v>
      </c>
      <c r="AG13" s="3">
        <f t="shared" si="9"/>
        <v>0</v>
      </c>
      <c r="AH13" s="3">
        <f t="shared" si="10"/>
        <v>0</v>
      </c>
      <c r="AI13" s="3">
        <f t="shared" si="11"/>
        <v>1</v>
      </c>
      <c r="AJ13" s="3">
        <f t="shared" si="12"/>
        <v>0</v>
      </c>
      <c r="AK13" s="3">
        <f t="shared" si="13"/>
        <v>0</v>
      </c>
      <c r="AL13" s="3">
        <f t="shared" si="14"/>
        <v>1</v>
      </c>
      <c r="AM13" s="3">
        <f t="shared" si="15"/>
        <v>1</v>
      </c>
      <c r="AN13" s="3">
        <f t="shared" si="16"/>
        <v>1</v>
      </c>
      <c r="AO13" s="3">
        <f t="shared" si="17"/>
        <v>1</v>
      </c>
      <c r="AQ13" s="3" t="e">
        <f t="shared" si="18"/>
        <v>#N/A</v>
      </c>
      <c r="AR13" s="3">
        <f t="shared" si="19"/>
        <v>1</v>
      </c>
    </row>
    <row r="14" spans="1:44" x14ac:dyDescent="0.25">
      <c r="A14" s="8" t="s">
        <v>74</v>
      </c>
      <c r="B14" s="4">
        <f t="shared" si="0"/>
        <v>11.5</v>
      </c>
      <c r="C14" s="5">
        <f t="shared" si="20"/>
        <v>2</v>
      </c>
      <c r="D14" s="38" t="s">
        <v>121</v>
      </c>
      <c r="E14" s="4" t="s">
        <v>96</v>
      </c>
      <c r="F14" s="4" t="s">
        <v>97</v>
      </c>
      <c r="G14" s="4" t="s">
        <v>112</v>
      </c>
      <c r="H14" s="4" t="s">
        <v>99</v>
      </c>
      <c r="I14" s="4" t="s">
        <v>100</v>
      </c>
      <c r="J14" s="4" t="s">
        <v>101</v>
      </c>
      <c r="K14" s="4" t="s">
        <v>114</v>
      </c>
      <c r="L14" s="4" t="s">
        <v>118</v>
      </c>
      <c r="M14" s="4" t="s">
        <v>104</v>
      </c>
      <c r="N14" s="4" t="s">
        <v>115</v>
      </c>
      <c r="O14" s="4" t="s">
        <v>106</v>
      </c>
      <c r="P14" s="4" t="s">
        <v>117</v>
      </c>
      <c r="Q14" s="4" t="s">
        <v>108</v>
      </c>
      <c r="R14" s="4" t="s">
        <v>116</v>
      </c>
      <c r="S14" s="4" t="s">
        <v>110</v>
      </c>
      <c r="T14" s="4" t="s">
        <v>111</v>
      </c>
      <c r="V14" s="4" t="s">
        <v>110</v>
      </c>
      <c r="W14" s="4" t="s">
        <v>97</v>
      </c>
      <c r="Y14" s="36">
        <v>0.5</v>
      </c>
      <c r="Z14" s="3">
        <f t="shared" si="2"/>
        <v>0</v>
      </c>
      <c r="AA14" s="3">
        <f t="shared" si="3"/>
        <v>1</v>
      </c>
      <c r="AB14" s="3">
        <f t="shared" si="4"/>
        <v>1</v>
      </c>
      <c r="AC14" s="3">
        <f t="shared" si="5"/>
        <v>0</v>
      </c>
      <c r="AD14" s="3">
        <f t="shared" si="6"/>
        <v>1</v>
      </c>
      <c r="AE14" s="3">
        <f t="shared" si="7"/>
        <v>0</v>
      </c>
      <c r="AF14" s="3">
        <f t="shared" si="8"/>
        <v>1</v>
      </c>
      <c r="AG14" s="3">
        <f t="shared" si="9"/>
        <v>1</v>
      </c>
      <c r="AH14" s="3">
        <f t="shared" si="10"/>
        <v>0</v>
      </c>
      <c r="AI14" s="3">
        <f t="shared" si="11"/>
        <v>1</v>
      </c>
      <c r="AJ14" s="3">
        <f t="shared" si="12"/>
        <v>1</v>
      </c>
      <c r="AK14" s="3">
        <f t="shared" si="13"/>
        <v>1</v>
      </c>
      <c r="AL14" s="3">
        <f t="shared" si="14"/>
        <v>1</v>
      </c>
      <c r="AM14" s="3">
        <f t="shared" si="15"/>
        <v>0</v>
      </c>
      <c r="AN14" s="3">
        <f t="shared" si="16"/>
        <v>1</v>
      </c>
      <c r="AO14" s="3">
        <f t="shared" si="17"/>
        <v>1</v>
      </c>
      <c r="AQ14" s="3">
        <f t="shared" si="18"/>
        <v>1</v>
      </c>
      <c r="AR14" s="3">
        <f t="shared" si="19"/>
        <v>1</v>
      </c>
    </row>
    <row r="15" spans="1:44" x14ac:dyDescent="0.25">
      <c r="A15" s="8" t="s">
        <v>75</v>
      </c>
      <c r="B15" s="4">
        <f t="shared" si="0"/>
        <v>10.5</v>
      </c>
      <c r="C15" s="5">
        <f t="shared" si="20"/>
        <v>1</v>
      </c>
      <c r="D15" s="38" t="s">
        <v>95</v>
      </c>
      <c r="E15" s="4" t="s">
        <v>96</v>
      </c>
      <c r="F15" s="4" t="s">
        <v>97</v>
      </c>
      <c r="G15" s="4" t="s">
        <v>112</v>
      </c>
      <c r="H15" s="4" t="s">
        <v>99</v>
      </c>
      <c r="I15" s="4" t="s">
        <v>100</v>
      </c>
      <c r="J15" s="4" t="s">
        <v>113</v>
      </c>
      <c r="K15" s="4" t="s">
        <v>114</v>
      </c>
      <c r="L15" s="4" t="s">
        <v>103</v>
      </c>
      <c r="M15" s="4" t="s">
        <v>104</v>
      </c>
      <c r="N15" s="4" t="s">
        <v>115</v>
      </c>
      <c r="O15" s="4" t="s">
        <v>106</v>
      </c>
      <c r="P15" s="4" t="s">
        <v>107</v>
      </c>
      <c r="Q15" s="4" t="s">
        <v>108</v>
      </c>
      <c r="R15" s="4" t="s">
        <v>116</v>
      </c>
      <c r="S15" s="4" t="s">
        <v>110</v>
      </c>
      <c r="T15" s="4" t="s">
        <v>111</v>
      </c>
      <c r="V15" s="4" t="s">
        <v>100</v>
      </c>
      <c r="W15" s="39" t="s">
        <v>107</v>
      </c>
      <c r="Y15" s="36">
        <v>0.5</v>
      </c>
      <c r="Z15" s="3">
        <f t="shared" si="2"/>
        <v>0</v>
      </c>
      <c r="AA15" s="3">
        <f t="shared" si="3"/>
        <v>1</v>
      </c>
      <c r="AB15" s="3">
        <f t="shared" si="4"/>
        <v>1</v>
      </c>
      <c r="AC15" s="3">
        <f t="shared" si="5"/>
        <v>0</v>
      </c>
      <c r="AD15" s="3">
        <f t="shared" si="6"/>
        <v>1</v>
      </c>
      <c r="AE15" s="3">
        <f t="shared" si="7"/>
        <v>1</v>
      </c>
      <c r="AF15" s="3">
        <f t="shared" si="8"/>
        <v>1</v>
      </c>
      <c r="AG15" s="3">
        <f t="shared" si="9"/>
        <v>0</v>
      </c>
      <c r="AH15" s="3">
        <f t="shared" si="10"/>
        <v>0</v>
      </c>
      <c r="AI15" s="3">
        <f t="shared" si="11"/>
        <v>1</v>
      </c>
      <c r="AJ15" s="3">
        <f t="shared" si="12"/>
        <v>1</v>
      </c>
      <c r="AK15" s="3">
        <f t="shared" si="13"/>
        <v>0</v>
      </c>
      <c r="AL15" s="3">
        <f t="shared" si="14"/>
        <v>1</v>
      </c>
      <c r="AM15" s="3">
        <f t="shared" si="15"/>
        <v>0</v>
      </c>
      <c r="AN15" s="3">
        <f t="shared" si="16"/>
        <v>1</v>
      </c>
      <c r="AO15" s="3">
        <f t="shared" si="17"/>
        <v>1</v>
      </c>
      <c r="AQ15" s="3">
        <f t="shared" si="18"/>
        <v>1</v>
      </c>
      <c r="AR15" s="3" t="e">
        <f t="shared" si="19"/>
        <v>#N/A</v>
      </c>
    </row>
    <row r="16" spans="1:44" x14ac:dyDescent="0.25">
      <c r="A16" s="8" t="s">
        <v>76</v>
      </c>
      <c r="B16" s="4">
        <f t="shared" si="0"/>
        <v>10.5</v>
      </c>
      <c r="C16" s="5">
        <f t="shared" si="20"/>
        <v>2</v>
      </c>
      <c r="D16" s="38" t="s">
        <v>129</v>
      </c>
      <c r="E16" s="4" t="s">
        <v>129</v>
      </c>
      <c r="F16" s="4" t="s">
        <v>129</v>
      </c>
      <c r="G16" s="4" t="s">
        <v>112</v>
      </c>
      <c r="H16" s="4" t="s">
        <v>99</v>
      </c>
      <c r="I16" s="4" t="s">
        <v>100</v>
      </c>
      <c r="J16" s="4" t="s">
        <v>113</v>
      </c>
      <c r="K16" s="4" t="s">
        <v>114</v>
      </c>
      <c r="L16" s="4" t="s">
        <v>103</v>
      </c>
      <c r="M16" s="4" t="s">
        <v>104</v>
      </c>
      <c r="N16" s="4" t="s">
        <v>115</v>
      </c>
      <c r="O16" s="4" t="s">
        <v>106</v>
      </c>
      <c r="P16" s="4" t="s">
        <v>117</v>
      </c>
      <c r="Q16" s="4" t="s">
        <v>108</v>
      </c>
      <c r="R16" s="4" t="s">
        <v>116</v>
      </c>
      <c r="S16" s="4" t="s">
        <v>110</v>
      </c>
      <c r="T16" s="4" t="s">
        <v>111</v>
      </c>
      <c r="V16" s="4" t="s">
        <v>110</v>
      </c>
      <c r="W16" s="4" t="s">
        <v>106</v>
      </c>
      <c r="Y16" s="36">
        <v>0.5</v>
      </c>
      <c r="Z16" s="3">
        <f t="shared" si="2"/>
        <v>0</v>
      </c>
      <c r="AA16" s="3">
        <f t="shared" si="3"/>
        <v>0</v>
      </c>
      <c r="AB16" s="3">
        <f t="shared" si="4"/>
        <v>1</v>
      </c>
      <c r="AC16" s="3">
        <f t="shared" si="5"/>
        <v>0</v>
      </c>
      <c r="AD16" s="3">
        <f t="shared" si="6"/>
        <v>1</v>
      </c>
      <c r="AE16" s="3">
        <f t="shared" si="7"/>
        <v>1</v>
      </c>
      <c r="AF16" s="3">
        <f t="shared" si="8"/>
        <v>1</v>
      </c>
      <c r="AG16" s="3">
        <f t="shared" si="9"/>
        <v>0</v>
      </c>
      <c r="AH16" s="3">
        <f t="shared" si="10"/>
        <v>0</v>
      </c>
      <c r="AI16" s="3">
        <f t="shared" si="11"/>
        <v>1</v>
      </c>
      <c r="AJ16" s="3">
        <f t="shared" si="12"/>
        <v>1</v>
      </c>
      <c r="AK16" s="3">
        <f t="shared" si="13"/>
        <v>1</v>
      </c>
      <c r="AL16" s="3">
        <f t="shared" si="14"/>
        <v>1</v>
      </c>
      <c r="AM16" s="3">
        <f t="shared" si="15"/>
        <v>0</v>
      </c>
      <c r="AN16" s="3">
        <f t="shared" si="16"/>
        <v>1</v>
      </c>
      <c r="AO16" s="3">
        <f t="shared" si="17"/>
        <v>1</v>
      </c>
      <c r="AQ16" s="3">
        <f t="shared" si="18"/>
        <v>1</v>
      </c>
      <c r="AR16" s="3">
        <f t="shared" si="19"/>
        <v>1</v>
      </c>
    </row>
    <row r="17" spans="1:44" x14ac:dyDescent="0.25">
      <c r="A17" s="8" t="s">
        <v>77</v>
      </c>
      <c r="B17" s="4">
        <f t="shared" si="0"/>
        <v>11.5</v>
      </c>
      <c r="C17" s="5">
        <f t="shared" si="20"/>
        <v>1</v>
      </c>
      <c r="D17" s="38" t="s">
        <v>95</v>
      </c>
      <c r="E17" s="4" t="s">
        <v>96</v>
      </c>
      <c r="F17" s="4" t="s">
        <v>97</v>
      </c>
      <c r="G17" s="4" t="s">
        <v>112</v>
      </c>
      <c r="H17" s="4" t="s">
        <v>99</v>
      </c>
      <c r="I17" s="4" t="s">
        <v>100</v>
      </c>
      <c r="J17" s="4" t="s">
        <v>113</v>
      </c>
      <c r="K17" s="4" t="s">
        <v>114</v>
      </c>
      <c r="L17" s="4" t="s">
        <v>103</v>
      </c>
      <c r="M17" s="4" t="s">
        <v>104</v>
      </c>
      <c r="N17" s="4" t="s">
        <v>115</v>
      </c>
      <c r="O17" s="4" t="s">
        <v>106</v>
      </c>
      <c r="P17" s="4" t="s">
        <v>107</v>
      </c>
      <c r="Q17" s="4" t="s">
        <v>108</v>
      </c>
      <c r="R17" s="4" t="s">
        <v>109</v>
      </c>
      <c r="S17" s="4" t="s">
        <v>110</v>
      </c>
      <c r="T17" s="4" t="s">
        <v>111</v>
      </c>
      <c r="V17" s="39" t="s">
        <v>104</v>
      </c>
      <c r="W17" s="4" t="s">
        <v>111</v>
      </c>
      <c r="Y17" s="36">
        <v>0.5</v>
      </c>
      <c r="Z17" s="3">
        <f t="shared" si="2"/>
        <v>0</v>
      </c>
      <c r="AA17" s="3">
        <f t="shared" si="3"/>
        <v>1</v>
      </c>
      <c r="AB17" s="3">
        <f t="shared" si="4"/>
        <v>1</v>
      </c>
      <c r="AC17" s="3">
        <f t="shared" si="5"/>
        <v>0</v>
      </c>
      <c r="AD17" s="3">
        <f t="shared" si="6"/>
        <v>1</v>
      </c>
      <c r="AE17" s="3">
        <f t="shared" si="7"/>
        <v>1</v>
      </c>
      <c r="AF17" s="3">
        <f t="shared" si="8"/>
        <v>1</v>
      </c>
      <c r="AG17" s="3">
        <f t="shared" si="9"/>
        <v>0</v>
      </c>
      <c r="AH17" s="3">
        <f t="shared" si="10"/>
        <v>0</v>
      </c>
      <c r="AI17" s="3">
        <f t="shared" si="11"/>
        <v>1</v>
      </c>
      <c r="AJ17" s="3">
        <f t="shared" si="12"/>
        <v>1</v>
      </c>
      <c r="AK17" s="3">
        <f t="shared" si="13"/>
        <v>0</v>
      </c>
      <c r="AL17" s="3">
        <f t="shared" si="14"/>
        <v>1</v>
      </c>
      <c r="AM17" s="3">
        <f t="shared" si="15"/>
        <v>1</v>
      </c>
      <c r="AN17" s="3">
        <f t="shared" si="16"/>
        <v>1</v>
      </c>
      <c r="AO17" s="3">
        <f t="shared" si="17"/>
        <v>1</v>
      </c>
      <c r="AQ17" s="3" t="e">
        <f t="shared" si="18"/>
        <v>#N/A</v>
      </c>
      <c r="AR17" s="3">
        <f t="shared" si="19"/>
        <v>1</v>
      </c>
    </row>
    <row r="18" spans="1:44" x14ac:dyDescent="0.25">
      <c r="A18" s="8" t="s">
        <v>78</v>
      </c>
      <c r="B18" s="4">
        <f t="shared" si="0"/>
        <v>10.5</v>
      </c>
      <c r="C18" s="5">
        <f t="shared" si="20"/>
        <v>1</v>
      </c>
      <c r="D18" s="38" t="s">
        <v>121</v>
      </c>
      <c r="E18" s="4" t="s">
        <v>96</v>
      </c>
      <c r="F18" s="4" t="s">
        <v>97</v>
      </c>
      <c r="G18" s="4" t="s">
        <v>112</v>
      </c>
      <c r="H18" s="4" t="s">
        <v>99</v>
      </c>
      <c r="I18" s="4" t="s">
        <v>100</v>
      </c>
      <c r="J18" s="4" t="s">
        <v>113</v>
      </c>
      <c r="K18" s="4" t="s">
        <v>102</v>
      </c>
      <c r="L18" s="4" t="s">
        <v>103</v>
      </c>
      <c r="M18" s="4" t="s">
        <v>104</v>
      </c>
      <c r="N18" s="4" t="s">
        <v>115</v>
      </c>
      <c r="O18" s="4" t="s">
        <v>106</v>
      </c>
      <c r="P18" s="4" t="s">
        <v>117</v>
      </c>
      <c r="Q18" s="4" t="s">
        <v>108</v>
      </c>
      <c r="R18" s="4" t="s">
        <v>116</v>
      </c>
      <c r="S18" s="4" t="s">
        <v>110</v>
      </c>
      <c r="T18" s="4" t="s">
        <v>111</v>
      </c>
      <c r="V18" s="4" t="s">
        <v>112</v>
      </c>
      <c r="W18" s="39" t="s">
        <v>116</v>
      </c>
      <c r="Y18" s="36">
        <v>0.5</v>
      </c>
      <c r="Z18" s="3">
        <f t="shared" si="2"/>
        <v>0</v>
      </c>
      <c r="AA18" s="3">
        <f t="shared" si="3"/>
        <v>1</v>
      </c>
      <c r="AB18" s="3">
        <f t="shared" si="4"/>
        <v>1</v>
      </c>
      <c r="AC18" s="3">
        <f t="shared" si="5"/>
        <v>0</v>
      </c>
      <c r="AD18" s="3">
        <f t="shared" si="6"/>
        <v>1</v>
      </c>
      <c r="AE18" s="3">
        <f t="shared" si="7"/>
        <v>1</v>
      </c>
      <c r="AF18" s="3">
        <f t="shared" si="8"/>
        <v>0</v>
      </c>
      <c r="AG18" s="3">
        <f t="shared" si="9"/>
        <v>0</v>
      </c>
      <c r="AH18" s="3">
        <f t="shared" si="10"/>
        <v>0</v>
      </c>
      <c r="AI18" s="3">
        <f t="shared" si="11"/>
        <v>1</v>
      </c>
      <c r="AJ18" s="3">
        <f t="shared" si="12"/>
        <v>1</v>
      </c>
      <c r="AK18" s="3">
        <f t="shared" si="13"/>
        <v>1</v>
      </c>
      <c r="AL18" s="3">
        <f t="shared" si="14"/>
        <v>1</v>
      </c>
      <c r="AM18" s="3">
        <f t="shared" si="15"/>
        <v>0</v>
      </c>
      <c r="AN18" s="3">
        <f t="shared" si="16"/>
        <v>1</v>
      </c>
      <c r="AO18" s="3">
        <f t="shared" si="17"/>
        <v>1</v>
      </c>
      <c r="AQ18" s="3">
        <f t="shared" si="18"/>
        <v>1</v>
      </c>
      <c r="AR18" s="3" t="e">
        <f t="shared" si="19"/>
        <v>#N/A</v>
      </c>
    </row>
    <row r="19" spans="1:44" x14ac:dyDescent="0.25">
      <c r="A19" s="8" t="s">
        <v>79</v>
      </c>
      <c r="B19" s="4">
        <f t="shared" si="0"/>
        <v>9.5</v>
      </c>
      <c r="C19" s="5">
        <f t="shared" si="20"/>
        <v>2</v>
      </c>
      <c r="D19" s="38" t="s">
        <v>95</v>
      </c>
      <c r="E19" s="4" t="s">
        <v>96</v>
      </c>
      <c r="F19" s="4" t="s">
        <v>97</v>
      </c>
      <c r="G19" s="4" t="s">
        <v>112</v>
      </c>
      <c r="H19" s="4" t="s">
        <v>99</v>
      </c>
      <c r="I19" s="4" t="s">
        <v>100</v>
      </c>
      <c r="J19" s="4" t="s">
        <v>113</v>
      </c>
      <c r="K19" s="4" t="s">
        <v>102</v>
      </c>
      <c r="L19" s="4" t="s">
        <v>103</v>
      </c>
      <c r="M19" s="4" t="s">
        <v>104</v>
      </c>
      <c r="N19" s="4" t="s">
        <v>115</v>
      </c>
      <c r="O19" s="4" t="s">
        <v>106</v>
      </c>
      <c r="P19" s="4" t="s">
        <v>107</v>
      </c>
      <c r="Q19" s="4" t="s">
        <v>108</v>
      </c>
      <c r="R19" s="4" t="s">
        <v>116</v>
      </c>
      <c r="S19" s="4" t="s">
        <v>110</v>
      </c>
      <c r="T19" s="4" t="s">
        <v>111</v>
      </c>
      <c r="V19" s="4" t="s">
        <v>110</v>
      </c>
      <c r="W19" s="4" t="s">
        <v>106</v>
      </c>
      <c r="Y19" s="36">
        <v>0.5</v>
      </c>
      <c r="Z19" s="3">
        <f t="shared" si="2"/>
        <v>0</v>
      </c>
      <c r="AA19" s="3">
        <f t="shared" si="3"/>
        <v>1</v>
      </c>
      <c r="AB19" s="3">
        <f t="shared" si="4"/>
        <v>1</v>
      </c>
      <c r="AC19" s="3">
        <f t="shared" si="5"/>
        <v>0</v>
      </c>
      <c r="AD19" s="3">
        <f t="shared" si="6"/>
        <v>1</v>
      </c>
      <c r="AE19" s="3">
        <f t="shared" si="7"/>
        <v>1</v>
      </c>
      <c r="AF19" s="3">
        <f t="shared" si="8"/>
        <v>0</v>
      </c>
      <c r="AG19" s="3">
        <f t="shared" si="9"/>
        <v>0</v>
      </c>
      <c r="AH19" s="3">
        <f t="shared" si="10"/>
        <v>0</v>
      </c>
      <c r="AI19" s="3">
        <f t="shared" si="11"/>
        <v>1</v>
      </c>
      <c r="AJ19" s="3">
        <f t="shared" si="12"/>
        <v>1</v>
      </c>
      <c r="AK19" s="3">
        <f t="shared" si="13"/>
        <v>0</v>
      </c>
      <c r="AL19" s="3">
        <f t="shared" si="14"/>
        <v>1</v>
      </c>
      <c r="AM19" s="3">
        <f t="shared" si="15"/>
        <v>0</v>
      </c>
      <c r="AN19" s="3">
        <f t="shared" si="16"/>
        <v>1</v>
      </c>
      <c r="AO19" s="3">
        <f t="shared" si="17"/>
        <v>1</v>
      </c>
      <c r="AQ19" s="3">
        <f t="shared" si="18"/>
        <v>1</v>
      </c>
      <c r="AR19" s="3">
        <f t="shared" si="19"/>
        <v>1</v>
      </c>
    </row>
    <row r="20" spans="1:44" x14ac:dyDescent="0.25">
      <c r="A20" s="8" t="s">
        <v>80</v>
      </c>
      <c r="B20" s="4">
        <f t="shared" si="0"/>
        <v>4.5</v>
      </c>
      <c r="C20" s="5">
        <f t="shared" si="20"/>
        <v>1</v>
      </c>
      <c r="D20" s="38" t="s">
        <v>95</v>
      </c>
      <c r="E20" s="4" t="s">
        <v>96</v>
      </c>
      <c r="F20" s="4" t="s">
        <v>97</v>
      </c>
      <c r="G20" s="4" t="s">
        <v>112</v>
      </c>
      <c r="H20" s="4" t="s">
        <v>99</v>
      </c>
      <c r="I20" s="4" t="s">
        <v>128</v>
      </c>
      <c r="J20" s="4" t="s">
        <v>101</v>
      </c>
      <c r="K20" s="4" t="s">
        <v>102</v>
      </c>
      <c r="L20" s="4" t="s">
        <v>103</v>
      </c>
      <c r="M20" s="4" t="s">
        <v>104</v>
      </c>
      <c r="N20" s="4" t="s">
        <v>105</v>
      </c>
      <c r="O20" s="4" t="s">
        <v>122</v>
      </c>
      <c r="P20" s="4" t="s">
        <v>117</v>
      </c>
      <c r="Q20" s="4" t="s">
        <v>120</v>
      </c>
      <c r="R20" s="4" t="s">
        <v>109</v>
      </c>
      <c r="S20" s="4" t="s">
        <v>126</v>
      </c>
      <c r="T20" s="4" t="s">
        <v>127</v>
      </c>
      <c r="V20" s="4" t="s">
        <v>109</v>
      </c>
      <c r="W20" s="39" t="s">
        <v>127</v>
      </c>
      <c r="Y20" s="36">
        <v>0.5</v>
      </c>
      <c r="Z20" s="3">
        <f t="shared" si="2"/>
        <v>0</v>
      </c>
      <c r="AA20" s="3">
        <f t="shared" si="3"/>
        <v>1</v>
      </c>
      <c r="AB20" s="3">
        <f t="shared" si="4"/>
        <v>1</v>
      </c>
      <c r="AC20" s="3">
        <f t="shared" si="5"/>
        <v>0</v>
      </c>
      <c r="AD20" s="3">
        <f t="shared" si="6"/>
        <v>0</v>
      </c>
      <c r="AE20" s="3">
        <f t="shared" si="7"/>
        <v>0</v>
      </c>
      <c r="AF20" s="3">
        <f t="shared" si="8"/>
        <v>0</v>
      </c>
      <c r="AG20" s="3">
        <f t="shared" si="9"/>
        <v>0</v>
      </c>
      <c r="AH20" s="3">
        <f t="shared" si="10"/>
        <v>0</v>
      </c>
      <c r="AI20" s="3">
        <f t="shared" si="11"/>
        <v>0</v>
      </c>
      <c r="AJ20" s="3">
        <f t="shared" si="12"/>
        <v>0</v>
      </c>
      <c r="AK20" s="3">
        <f t="shared" si="13"/>
        <v>1</v>
      </c>
      <c r="AL20" s="3">
        <f t="shared" si="14"/>
        <v>0</v>
      </c>
      <c r="AM20" s="3">
        <f t="shared" si="15"/>
        <v>1</v>
      </c>
      <c r="AN20" s="3">
        <f t="shared" si="16"/>
        <v>0</v>
      </c>
      <c r="AO20" s="3">
        <f t="shared" si="17"/>
        <v>0</v>
      </c>
      <c r="AQ20" s="3">
        <f t="shared" si="18"/>
        <v>1</v>
      </c>
      <c r="AR20" s="3" t="e">
        <f t="shared" si="19"/>
        <v>#N/A</v>
      </c>
    </row>
    <row r="21" spans="1:44" x14ac:dyDescent="0.25">
      <c r="A21" s="8" t="s">
        <v>141</v>
      </c>
      <c r="B21" s="4">
        <f t="shared" si="0"/>
        <v>12.5</v>
      </c>
      <c r="C21" s="5">
        <f t="shared" si="20"/>
        <v>2</v>
      </c>
      <c r="D21" s="38" t="s">
        <v>95</v>
      </c>
      <c r="E21" s="4" t="s">
        <v>96</v>
      </c>
      <c r="F21" s="4" t="s">
        <v>97</v>
      </c>
      <c r="G21" s="4" t="s">
        <v>112</v>
      </c>
      <c r="H21" s="4" t="s">
        <v>125</v>
      </c>
      <c r="I21" s="4" t="s">
        <v>100</v>
      </c>
      <c r="J21" s="4" t="s">
        <v>101</v>
      </c>
      <c r="K21" s="4" t="s">
        <v>114</v>
      </c>
      <c r="L21" s="4" t="s">
        <v>103</v>
      </c>
      <c r="M21" s="4" t="s">
        <v>104</v>
      </c>
      <c r="N21" s="4" t="s">
        <v>115</v>
      </c>
      <c r="O21" s="4" t="s">
        <v>106</v>
      </c>
      <c r="P21" s="4" t="s">
        <v>117</v>
      </c>
      <c r="Q21" s="4" t="s">
        <v>108</v>
      </c>
      <c r="R21" s="4" t="s">
        <v>109</v>
      </c>
      <c r="S21" s="4" t="s">
        <v>110</v>
      </c>
      <c r="T21" s="4" t="s">
        <v>111</v>
      </c>
      <c r="V21" s="4" t="s">
        <v>111</v>
      </c>
      <c r="W21" s="4" t="s">
        <v>110</v>
      </c>
      <c r="Y21" s="36">
        <v>0.5</v>
      </c>
      <c r="Z21" s="3">
        <f t="shared" si="2"/>
        <v>0</v>
      </c>
      <c r="AA21" s="3">
        <f t="shared" si="3"/>
        <v>1</v>
      </c>
      <c r="AB21" s="3">
        <f t="shared" si="4"/>
        <v>1</v>
      </c>
      <c r="AC21" s="3">
        <f t="shared" si="5"/>
        <v>1</v>
      </c>
      <c r="AD21" s="3">
        <f t="shared" si="6"/>
        <v>1</v>
      </c>
      <c r="AE21" s="3">
        <f t="shared" si="7"/>
        <v>0</v>
      </c>
      <c r="AF21" s="3">
        <f t="shared" si="8"/>
        <v>1</v>
      </c>
      <c r="AG21" s="3">
        <f t="shared" si="9"/>
        <v>0</v>
      </c>
      <c r="AH21" s="3">
        <f t="shared" si="10"/>
        <v>0</v>
      </c>
      <c r="AI21" s="3">
        <f t="shared" si="11"/>
        <v>1</v>
      </c>
      <c r="AJ21" s="3">
        <f t="shared" si="12"/>
        <v>1</v>
      </c>
      <c r="AK21" s="3">
        <f t="shared" si="13"/>
        <v>1</v>
      </c>
      <c r="AL21" s="3">
        <f t="shared" si="14"/>
        <v>1</v>
      </c>
      <c r="AM21" s="3">
        <f t="shared" si="15"/>
        <v>1</v>
      </c>
      <c r="AN21" s="3">
        <f t="shared" si="16"/>
        <v>1</v>
      </c>
      <c r="AO21" s="3">
        <f t="shared" si="17"/>
        <v>1</v>
      </c>
      <c r="AQ21" s="3">
        <f t="shared" si="18"/>
        <v>1</v>
      </c>
      <c r="AR21" s="3">
        <f t="shared" si="19"/>
        <v>1</v>
      </c>
    </row>
    <row r="22" spans="1:44" x14ac:dyDescent="0.25">
      <c r="A22" s="8" t="s">
        <v>81</v>
      </c>
      <c r="B22" s="4">
        <f t="shared" si="0"/>
        <v>9.5</v>
      </c>
      <c r="C22" s="5">
        <f t="shared" si="20"/>
        <v>2</v>
      </c>
      <c r="D22" s="38" t="s">
        <v>121</v>
      </c>
      <c r="E22" s="4" t="s">
        <v>96</v>
      </c>
      <c r="F22" s="4" t="s">
        <v>97</v>
      </c>
      <c r="G22" s="4" t="s">
        <v>98</v>
      </c>
      <c r="H22" s="4" t="s">
        <v>125</v>
      </c>
      <c r="I22" s="4" t="s">
        <v>100</v>
      </c>
      <c r="J22" s="4" t="s">
        <v>101</v>
      </c>
      <c r="K22" s="4" t="s">
        <v>102</v>
      </c>
      <c r="L22" s="4" t="s">
        <v>118</v>
      </c>
      <c r="M22" s="4" t="s">
        <v>104</v>
      </c>
      <c r="N22" s="4" t="s">
        <v>115</v>
      </c>
      <c r="O22" s="4" t="s">
        <v>106</v>
      </c>
      <c r="P22" s="4" t="s">
        <v>107</v>
      </c>
      <c r="Q22" s="4" t="s">
        <v>108</v>
      </c>
      <c r="R22" s="4" t="s">
        <v>116</v>
      </c>
      <c r="S22" s="4" t="s">
        <v>110</v>
      </c>
      <c r="T22" s="4" t="s">
        <v>111</v>
      </c>
      <c r="V22" s="4" t="s">
        <v>111</v>
      </c>
      <c r="W22" s="4" t="s">
        <v>115</v>
      </c>
      <c r="Y22" s="36">
        <v>0.5</v>
      </c>
      <c r="Z22" s="3">
        <f t="shared" si="2"/>
        <v>0</v>
      </c>
      <c r="AA22" s="3">
        <f t="shared" si="3"/>
        <v>1</v>
      </c>
      <c r="AB22" s="3">
        <f t="shared" si="4"/>
        <v>0</v>
      </c>
      <c r="AC22" s="3">
        <f t="shared" si="5"/>
        <v>1</v>
      </c>
      <c r="AD22" s="3">
        <f t="shared" si="6"/>
        <v>1</v>
      </c>
      <c r="AE22" s="3">
        <f t="shared" si="7"/>
        <v>0</v>
      </c>
      <c r="AF22" s="3">
        <f t="shared" si="8"/>
        <v>0</v>
      </c>
      <c r="AG22" s="3">
        <f t="shared" si="9"/>
        <v>1</v>
      </c>
      <c r="AH22" s="3">
        <f t="shared" si="10"/>
        <v>0</v>
      </c>
      <c r="AI22" s="3">
        <f t="shared" si="11"/>
        <v>1</v>
      </c>
      <c r="AJ22" s="3">
        <f t="shared" si="12"/>
        <v>1</v>
      </c>
      <c r="AK22" s="3">
        <f t="shared" si="13"/>
        <v>0</v>
      </c>
      <c r="AL22" s="3">
        <f t="shared" si="14"/>
        <v>1</v>
      </c>
      <c r="AM22" s="3">
        <f t="shared" si="15"/>
        <v>0</v>
      </c>
      <c r="AN22" s="3">
        <f t="shared" si="16"/>
        <v>1</v>
      </c>
      <c r="AO22" s="3">
        <f t="shared" si="17"/>
        <v>1</v>
      </c>
      <c r="AQ22" s="3">
        <f t="shared" si="18"/>
        <v>1</v>
      </c>
      <c r="AR22" s="3">
        <f t="shared" si="19"/>
        <v>1</v>
      </c>
    </row>
    <row r="23" spans="1:44" x14ac:dyDescent="0.25">
      <c r="A23" s="8" t="s">
        <v>82</v>
      </c>
      <c r="B23" s="4">
        <f t="shared" si="0"/>
        <v>11.5</v>
      </c>
      <c r="C23" s="5">
        <f t="shared" si="20"/>
        <v>2</v>
      </c>
      <c r="D23" s="38" t="s">
        <v>95</v>
      </c>
      <c r="E23" s="4" t="s">
        <v>96</v>
      </c>
      <c r="F23" s="4" t="s">
        <v>124</v>
      </c>
      <c r="G23" s="4" t="s">
        <v>112</v>
      </c>
      <c r="H23" s="4" t="s">
        <v>125</v>
      </c>
      <c r="I23" s="4" t="s">
        <v>100</v>
      </c>
      <c r="J23" s="4" t="s">
        <v>113</v>
      </c>
      <c r="K23" s="4" t="s">
        <v>102</v>
      </c>
      <c r="L23" s="4" t="s">
        <v>103</v>
      </c>
      <c r="M23" s="4" t="s">
        <v>104</v>
      </c>
      <c r="N23" s="4" t="s">
        <v>115</v>
      </c>
      <c r="O23" s="4" t="s">
        <v>106</v>
      </c>
      <c r="P23" s="4" t="s">
        <v>117</v>
      </c>
      <c r="Q23" s="4" t="s">
        <v>108</v>
      </c>
      <c r="R23" s="4" t="s">
        <v>109</v>
      </c>
      <c r="S23" s="4" t="s">
        <v>110</v>
      </c>
      <c r="T23" s="4" t="s">
        <v>111</v>
      </c>
      <c r="V23" s="4" t="s">
        <v>110</v>
      </c>
      <c r="W23" s="4" t="s">
        <v>100</v>
      </c>
      <c r="Y23" s="36">
        <v>0.5</v>
      </c>
      <c r="Z23" s="3">
        <f t="shared" si="2"/>
        <v>0</v>
      </c>
      <c r="AA23" s="3">
        <f t="shared" si="3"/>
        <v>0</v>
      </c>
      <c r="AB23" s="3">
        <f t="shared" si="4"/>
        <v>1</v>
      </c>
      <c r="AC23" s="3">
        <f t="shared" si="5"/>
        <v>1</v>
      </c>
      <c r="AD23" s="3">
        <f t="shared" si="6"/>
        <v>1</v>
      </c>
      <c r="AE23" s="3">
        <f t="shared" si="7"/>
        <v>1</v>
      </c>
      <c r="AF23" s="3">
        <f t="shared" si="8"/>
        <v>0</v>
      </c>
      <c r="AG23" s="3">
        <f t="shared" si="9"/>
        <v>0</v>
      </c>
      <c r="AH23" s="3">
        <f t="shared" si="10"/>
        <v>0</v>
      </c>
      <c r="AI23" s="3">
        <f t="shared" si="11"/>
        <v>1</v>
      </c>
      <c r="AJ23" s="3">
        <f t="shared" si="12"/>
        <v>1</v>
      </c>
      <c r="AK23" s="3">
        <f t="shared" si="13"/>
        <v>1</v>
      </c>
      <c r="AL23" s="3">
        <f t="shared" si="14"/>
        <v>1</v>
      </c>
      <c r="AM23" s="3">
        <f t="shared" si="15"/>
        <v>1</v>
      </c>
      <c r="AN23" s="3">
        <f t="shared" si="16"/>
        <v>1</v>
      </c>
      <c r="AO23" s="3">
        <f t="shared" si="17"/>
        <v>1</v>
      </c>
      <c r="AQ23" s="3">
        <f t="shared" si="18"/>
        <v>1</v>
      </c>
      <c r="AR23" s="3">
        <f t="shared" si="19"/>
        <v>1</v>
      </c>
    </row>
    <row r="24" spans="1:44" x14ac:dyDescent="0.25">
      <c r="A24" s="8" t="s">
        <v>83</v>
      </c>
      <c r="B24" s="4">
        <f t="shared" si="0"/>
        <v>8.5</v>
      </c>
      <c r="C24" s="5">
        <f t="shared" si="20"/>
        <v>2</v>
      </c>
      <c r="D24" s="38" t="s">
        <v>95</v>
      </c>
      <c r="E24" s="4" t="s">
        <v>96</v>
      </c>
      <c r="F24" s="4" t="s">
        <v>97</v>
      </c>
      <c r="G24" s="4" t="s">
        <v>98</v>
      </c>
      <c r="H24" s="4" t="s">
        <v>99</v>
      </c>
      <c r="I24" s="4" t="s">
        <v>128</v>
      </c>
      <c r="J24" s="4" t="s">
        <v>101</v>
      </c>
      <c r="K24" s="4" t="s">
        <v>102</v>
      </c>
      <c r="L24" s="4" t="s">
        <v>103</v>
      </c>
      <c r="M24" s="4" t="s">
        <v>104</v>
      </c>
      <c r="N24" s="4" t="s">
        <v>115</v>
      </c>
      <c r="O24" s="4" t="s">
        <v>106</v>
      </c>
      <c r="P24" s="4" t="s">
        <v>117</v>
      </c>
      <c r="Q24" s="4" t="s">
        <v>108</v>
      </c>
      <c r="R24" s="4" t="s">
        <v>109</v>
      </c>
      <c r="S24" s="4" t="s">
        <v>110</v>
      </c>
      <c r="T24" s="4" t="s">
        <v>111</v>
      </c>
      <c r="V24" s="4" t="s">
        <v>110</v>
      </c>
      <c r="W24" s="4" t="s">
        <v>108</v>
      </c>
      <c r="Y24" s="36">
        <v>0.5</v>
      </c>
      <c r="Z24" s="3">
        <f t="shared" si="2"/>
        <v>0</v>
      </c>
      <c r="AA24" s="3">
        <f t="shared" si="3"/>
        <v>1</v>
      </c>
      <c r="AB24" s="3">
        <f t="shared" si="4"/>
        <v>0</v>
      </c>
      <c r="AC24" s="3">
        <f t="shared" si="5"/>
        <v>0</v>
      </c>
      <c r="AD24" s="3">
        <f t="shared" si="6"/>
        <v>0</v>
      </c>
      <c r="AE24" s="3">
        <f t="shared" si="7"/>
        <v>0</v>
      </c>
      <c r="AF24" s="3">
        <f t="shared" si="8"/>
        <v>0</v>
      </c>
      <c r="AG24" s="3">
        <f t="shared" si="9"/>
        <v>0</v>
      </c>
      <c r="AH24" s="3">
        <f t="shared" si="10"/>
        <v>0</v>
      </c>
      <c r="AI24" s="3">
        <f t="shared" si="11"/>
        <v>1</v>
      </c>
      <c r="AJ24" s="3">
        <f t="shared" si="12"/>
        <v>1</v>
      </c>
      <c r="AK24" s="3">
        <f t="shared" si="13"/>
        <v>1</v>
      </c>
      <c r="AL24" s="3">
        <f t="shared" si="14"/>
        <v>1</v>
      </c>
      <c r="AM24" s="3">
        <f t="shared" si="15"/>
        <v>1</v>
      </c>
      <c r="AN24" s="3">
        <f t="shared" si="16"/>
        <v>1</v>
      </c>
      <c r="AO24" s="3">
        <f t="shared" si="17"/>
        <v>1</v>
      </c>
      <c r="AQ24" s="3">
        <f t="shared" si="18"/>
        <v>1</v>
      </c>
      <c r="AR24" s="3">
        <f t="shared" si="19"/>
        <v>1</v>
      </c>
    </row>
    <row r="25" spans="1:44" x14ac:dyDescent="0.25">
      <c r="A25" s="8" t="s">
        <v>84</v>
      </c>
      <c r="B25" s="4">
        <f t="shared" si="0"/>
        <v>11.5</v>
      </c>
      <c r="C25" s="5">
        <f t="shared" si="20"/>
        <v>1</v>
      </c>
      <c r="D25" s="38" t="s">
        <v>95</v>
      </c>
      <c r="E25" s="4" t="s">
        <v>96</v>
      </c>
      <c r="F25" s="4" t="s">
        <v>97</v>
      </c>
      <c r="G25" s="4" t="s">
        <v>112</v>
      </c>
      <c r="H25" s="4" t="s">
        <v>99</v>
      </c>
      <c r="I25" s="4" t="s">
        <v>100</v>
      </c>
      <c r="J25" s="4" t="s">
        <v>113</v>
      </c>
      <c r="K25" s="4" t="s">
        <v>114</v>
      </c>
      <c r="L25" s="4" t="s">
        <v>103</v>
      </c>
      <c r="M25" s="4" t="s">
        <v>104</v>
      </c>
      <c r="N25" s="4" t="s">
        <v>115</v>
      </c>
      <c r="O25" s="4" t="s">
        <v>106</v>
      </c>
      <c r="P25" s="4" t="s">
        <v>107</v>
      </c>
      <c r="Q25" s="4" t="s">
        <v>108</v>
      </c>
      <c r="R25" s="4" t="s">
        <v>109</v>
      </c>
      <c r="S25" s="4" t="s">
        <v>110</v>
      </c>
      <c r="T25" s="4" t="s">
        <v>111</v>
      </c>
      <c r="V25" s="4" t="s">
        <v>97</v>
      </c>
      <c r="W25" s="39" t="s">
        <v>96</v>
      </c>
      <c r="Y25" s="36">
        <v>0.5</v>
      </c>
      <c r="Z25" s="3">
        <f t="shared" si="2"/>
        <v>0</v>
      </c>
      <c r="AA25" s="3">
        <f t="shared" si="3"/>
        <v>1</v>
      </c>
      <c r="AB25" s="3">
        <f t="shared" si="4"/>
        <v>1</v>
      </c>
      <c r="AC25" s="3">
        <f t="shared" si="5"/>
        <v>0</v>
      </c>
      <c r="AD25" s="3">
        <f t="shared" si="6"/>
        <v>1</v>
      </c>
      <c r="AE25" s="3">
        <f t="shared" si="7"/>
        <v>1</v>
      </c>
      <c r="AF25" s="3">
        <f t="shared" si="8"/>
        <v>1</v>
      </c>
      <c r="AG25" s="3">
        <f t="shared" si="9"/>
        <v>0</v>
      </c>
      <c r="AH25" s="3">
        <f t="shared" si="10"/>
        <v>0</v>
      </c>
      <c r="AI25" s="3">
        <f t="shared" si="11"/>
        <v>1</v>
      </c>
      <c r="AJ25" s="3">
        <f t="shared" si="12"/>
        <v>1</v>
      </c>
      <c r="AK25" s="3">
        <f t="shared" si="13"/>
        <v>0</v>
      </c>
      <c r="AL25" s="3">
        <f t="shared" si="14"/>
        <v>1</v>
      </c>
      <c r="AM25" s="3">
        <f t="shared" si="15"/>
        <v>1</v>
      </c>
      <c r="AN25" s="3">
        <f t="shared" si="16"/>
        <v>1</v>
      </c>
      <c r="AO25" s="3">
        <f t="shared" si="17"/>
        <v>1</v>
      </c>
      <c r="AQ25" s="3">
        <f t="shared" si="18"/>
        <v>1</v>
      </c>
      <c r="AR25" s="3" t="e">
        <f t="shared" si="19"/>
        <v>#N/A</v>
      </c>
    </row>
    <row r="26" spans="1:44" x14ac:dyDescent="0.25">
      <c r="A26" s="8" t="s">
        <v>85</v>
      </c>
      <c r="B26" s="4">
        <f t="shared" si="0"/>
        <v>11.5</v>
      </c>
      <c r="C26" s="5">
        <f t="shared" si="20"/>
        <v>2</v>
      </c>
      <c r="D26" s="38" t="s">
        <v>121</v>
      </c>
      <c r="E26" s="4" t="s">
        <v>96</v>
      </c>
      <c r="F26" s="4" t="s">
        <v>97</v>
      </c>
      <c r="G26" s="4" t="s">
        <v>112</v>
      </c>
      <c r="H26" s="4" t="s">
        <v>99</v>
      </c>
      <c r="I26" s="4" t="s">
        <v>100</v>
      </c>
      <c r="J26" s="4" t="s">
        <v>113</v>
      </c>
      <c r="K26" s="4" t="s">
        <v>102</v>
      </c>
      <c r="L26" s="4" t="s">
        <v>103</v>
      </c>
      <c r="M26" s="4" t="s">
        <v>104</v>
      </c>
      <c r="N26" s="4" t="s">
        <v>115</v>
      </c>
      <c r="O26" s="4" t="s">
        <v>106</v>
      </c>
      <c r="P26" s="4" t="s">
        <v>117</v>
      </c>
      <c r="Q26" s="4" t="s">
        <v>108</v>
      </c>
      <c r="R26" s="4" t="s">
        <v>109</v>
      </c>
      <c r="S26" s="4" t="s">
        <v>110</v>
      </c>
      <c r="T26" s="4" t="s">
        <v>111</v>
      </c>
      <c r="V26" s="4" t="s">
        <v>112</v>
      </c>
      <c r="W26" s="4" t="s">
        <v>100</v>
      </c>
      <c r="Y26" s="36">
        <v>0.5</v>
      </c>
      <c r="Z26" s="3">
        <f t="shared" si="2"/>
        <v>0</v>
      </c>
      <c r="AA26" s="3">
        <f t="shared" si="3"/>
        <v>1</v>
      </c>
      <c r="AB26" s="3">
        <f t="shared" si="4"/>
        <v>1</v>
      </c>
      <c r="AC26" s="3">
        <f t="shared" si="5"/>
        <v>0</v>
      </c>
      <c r="AD26" s="3">
        <f t="shared" si="6"/>
        <v>1</v>
      </c>
      <c r="AE26" s="3">
        <f t="shared" si="7"/>
        <v>1</v>
      </c>
      <c r="AF26" s="3">
        <f t="shared" si="8"/>
        <v>0</v>
      </c>
      <c r="AG26" s="3">
        <f t="shared" si="9"/>
        <v>0</v>
      </c>
      <c r="AH26" s="3">
        <f t="shared" si="10"/>
        <v>0</v>
      </c>
      <c r="AI26" s="3">
        <f t="shared" si="11"/>
        <v>1</v>
      </c>
      <c r="AJ26" s="3">
        <f t="shared" si="12"/>
        <v>1</v>
      </c>
      <c r="AK26" s="3">
        <f t="shared" si="13"/>
        <v>1</v>
      </c>
      <c r="AL26" s="3">
        <f t="shared" si="14"/>
        <v>1</v>
      </c>
      <c r="AM26" s="3">
        <f t="shared" si="15"/>
        <v>1</v>
      </c>
      <c r="AN26" s="3">
        <f t="shared" si="16"/>
        <v>1</v>
      </c>
      <c r="AO26" s="3">
        <f t="shared" si="17"/>
        <v>1</v>
      </c>
      <c r="AQ26" s="3">
        <f t="shared" si="18"/>
        <v>1</v>
      </c>
      <c r="AR26" s="3">
        <f t="shared" si="19"/>
        <v>1</v>
      </c>
    </row>
    <row r="27" spans="1:44" x14ac:dyDescent="0.25">
      <c r="A27" s="8" t="s">
        <v>86</v>
      </c>
      <c r="B27" s="4">
        <f t="shared" si="0"/>
        <v>9.5</v>
      </c>
      <c r="C27" s="5">
        <f t="shared" si="20"/>
        <v>1</v>
      </c>
      <c r="D27" s="38" t="s">
        <v>95</v>
      </c>
      <c r="E27" s="4" t="s">
        <v>96</v>
      </c>
      <c r="F27" s="4" t="s">
        <v>97</v>
      </c>
      <c r="G27" s="4" t="s">
        <v>112</v>
      </c>
      <c r="H27" s="4" t="s">
        <v>125</v>
      </c>
      <c r="I27" s="4" t="s">
        <v>100</v>
      </c>
      <c r="J27" s="4" t="s">
        <v>101</v>
      </c>
      <c r="K27" s="4" t="s">
        <v>114</v>
      </c>
      <c r="L27" s="4" t="s">
        <v>103</v>
      </c>
      <c r="M27" s="4" t="s">
        <v>104</v>
      </c>
      <c r="N27" s="4" t="s">
        <v>105</v>
      </c>
      <c r="O27" s="4" t="s">
        <v>106</v>
      </c>
      <c r="P27" s="4" t="s">
        <v>117</v>
      </c>
      <c r="Q27" s="4" t="s">
        <v>108</v>
      </c>
      <c r="R27" s="4" t="s">
        <v>116</v>
      </c>
      <c r="S27" s="4" t="s">
        <v>126</v>
      </c>
      <c r="T27" s="4" t="s">
        <v>111</v>
      </c>
      <c r="V27" s="39" t="s">
        <v>101</v>
      </c>
      <c r="W27" s="4" t="s">
        <v>111</v>
      </c>
      <c r="Y27" s="36">
        <v>0.5</v>
      </c>
      <c r="Z27" s="3">
        <f t="shared" si="2"/>
        <v>0</v>
      </c>
      <c r="AA27" s="3">
        <f t="shared" si="3"/>
        <v>1</v>
      </c>
      <c r="AB27" s="3">
        <f t="shared" si="4"/>
        <v>1</v>
      </c>
      <c r="AC27" s="3">
        <f t="shared" si="5"/>
        <v>1</v>
      </c>
      <c r="AD27" s="3">
        <f t="shared" si="6"/>
        <v>1</v>
      </c>
      <c r="AE27" s="3">
        <f t="shared" si="7"/>
        <v>0</v>
      </c>
      <c r="AF27" s="3">
        <f t="shared" si="8"/>
        <v>1</v>
      </c>
      <c r="AG27" s="3">
        <f t="shared" si="9"/>
        <v>0</v>
      </c>
      <c r="AH27" s="3">
        <f t="shared" si="10"/>
        <v>0</v>
      </c>
      <c r="AI27" s="3">
        <f t="shared" si="11"/>
        <v>0</v>
      </c>
      <c r="AJ27" s="3">
        <f t="shared" si="12"/>
        <v>1</v>
      </c>
      <c r="AK27" s="3">
        <f t="shared" si="13"/>
        <v>1</v>
      </c>
      <c r="AL27" s="3">
        <f t="shared" si="14"/>
        <v>1</v>
      </c>
      <c r="AM27" s="3">
        <f t="shared" si="15"/>
        <v>0</v>
      </c>
      <c r="AN27" s="3">
        <f t="shared" si="16"/>
        <v>0</v>
      </c>
      <c r="AO27" s="3">
        <f t="shared" si="17"/>
        <v>1</v>
      </c>
      <c r="AQ27" s="3" t="e">
        <f t="shared" si="18"/>
        <v>#N/A</v>
      </c>
      <c r="AR27" s="3">
        <f t="shared" si="19"/>
        <v>1</v>
      </c>
    </row>
    <row r="28" spans="1:44" x14ac:dyDescent="0.25">
      <c r="A28" s="8" t="s">
        <v>87</v>
      </c>
      <c r="B28" s="4">
        <f t="shared" si="0"/>
        <v>4.5</v>
      </c>
      <c r="C28" s="5">
        <f t="shared" si="20"/>
        <v>0</v>
      </c>
      <c r="D28" s="38" t="s">
        <v>95</v>
      </c>
      <c r="E28" s="4" t="s">
        <v>123</v>
      </c>
      <c r="F28" s="4" t="s">
        <v>124</v>
      </c>
      <c r="G28" s="4" t="s">
        <v>98</v>
      </c>
      <c r="H28" s="4" t="s">
        <v>99</v>
      </c>
      <c r="I28" s="4" t="s">
        <v>128</v>
      </c>
      <c r="J28" s="4" t="s">
        <v>101</v>
      </c>
      <c r="K28" s="4" t="s">
        <v>114</v>
      </c>
      <c r="L28" s="4" t="s">
        <v>103</v>
      </c>
      <c r="M28" s="4" t="s">
        <v>104</v>
      </c>
      <c r="N28" s="4" t="s">
        <v>105</v>
      </c>
      <c r="O28" s="4" t="s">
        <v>122</v>
      </c>
      <c r="P28" s="4" t="s">
        <v>107</v>
      </c>
      <c r="Q28" s="4" t="s">
        <v>120</v>
      </c>
      <c r="R28" s="4" t="s">
        <v>109</v>
      </c>
      <c r="S28" s="4" t="s">
        <v>126</v>
      </c>
      <c r="T28" s="4" t="s">
        <v>111</v>
      </c>
      <c r="V28" s="39" t="s">
        <v>103</v>
      </c>
      <c r="W28" s="39" t="s">
        <v>99</v>
      </c>
      <c r="Y28" s="36">
        <v>0.5</v>
      </c>
      <c r="Z28" s="3">
        <f t="shared" si="2"/>
        <v>1</v>
      </c>
      <c r="AA28" s="3">
        <f t="shared" si="3"/>
        <v>0</v>
      </c>
      <c r="AB28" s="3">
        <f t="shared" si="4"/>
        <v>0</v>
      </c>
      <c r="AC28" s="3">
        <f t="shared" si="5"/>
        <v>0</v>
      </c>
      <c r="AD28" s="3">
        <f t="shared" si="6"/>
        <v>0</v>
      </c>
      <c r="AE28" s="3">
        <f t="shared" si="7"/>
        <v>0</v>
      </c>
      <c r="AF28" s="3">
        <f t="shared" si="8"/>
        <v>1</v>
      </c>
      <c r="AG28" s="3">
        <f t="shared" si="9"/>
        <v>0</v>
      </c>
      <c r="AH28" s="3">
        <f t="shared" si="10"/>
        <v>0</v>
      </c>
      <c r="AI28" s="3">
        <f t="shared" si="11"/>
        <v>0</v>
      </c>
      <c r="AJ28" s="3">
        <f t="shared" si="12"/>
        <v>0</v>
      </c>
      <c r="AK28" s="3">
        <f t="shared" si="13"/>
        <v>0</v>
      </c>
      <c r="AL28" s="3">
        <f t="shared" si="14"/>
        <v>0</v>
      </c>
      <c r="AM28" s="3">
        <f t="shared" si="15"/>
        <v>1</v>
      </c>
      <c r="AN28" s="3">
        <f t="shared" si="16"/>
        <v>0</v>
      </c>
      <c r="AO28" s="3">
        <f t="shared" si="17"/>
        <v>1</v>
      </c>
      <c r="AQ28" s="3" t="e">
        <f t="shared" si="18"/>
        <v>#N/A</v>
      </c>
      <c r="AR28" s="3" t="e">
        <f t="shared" si="19"/>
        <v>#N/A</v>
      </c>
    </row>
    <row r="29" spans="1:44" x14ac:dyDescent="0.25">
      <c r="A29" s="8" t="s">
        <v>88</v>
      </c>
      <c r="B29" s="4">
        <f t="shared" si="0"/>
        <v>11.5</v>
      </c>
      <c r="C29" s="5">
        <f t="shared" si="20"/>
        <v>1</v>
      </c>
      <c r="D29" s="38" t="s">
        <v>121</v>
      </c>
      <c r="E29" s="4" t="s">
        <v>123</v>
      </c>
      <c r="F29" s="4" t="s">
        <v>97</v>
      </c>
      <c r="G29" s="4" t="s">
        <v>112</v>
      </c>
      <c r="H29" s="4" t="s">
        <v>99</v>
      </c>
      <c r="I29" s="4" t="s">
        <v>100</v>
      </c>
      <c r="J29" s="4" t="s">
        <v>113</v>
      </c>
      <c r="K29" s="4" t="s">
        <v>114</v>
      </c>
      <c r="L29" s="4" t="s">
        <v>103</v>
      </c>
      <c r="M29" s="4" t="s">
        <v>104</v>
      </c>
      <c r="N29" s="4" t="s">
        <v>115</v>
      </c>
      <c r="O29" s="4" t="s">
        <v>106</v>
      </c>
      <c r="P29" s="4" t="s">
        <v>107</v>
      </c>
      <c r="Q29" s="4" t="s">
        <v>108</v>
      </c>
      <c r="R29" s="4" t="s">
        <v>116</v>
      </c>
      <c r="S29" s="4" t="s">
        <v>110</v>
      </c>
      <c r="T29" s="4" t="s">
        <v>111</v>
      </c>
      <c r="V29" s="4" t="s">
        <v>118</v>
      </c>
      <c r="W29" s="39" t="s">
        <v>105</v>
      </c>
      <c r="Y29" s="36">
        <v>0.5</v>
      </c>
      <c r="Z29" s="3">
        <f t="shared" si="2"/>
        <v>1</v>
      </c>
      <c r="AA29" s="3">
        <f t="shared" si="3"/>
        <v>1</v>
      </c>
      <c r="AB29" s="3">
        <f t="shared" si="4"/>
        <v>1</v>
      </c>
      <c r="AC29" s="3">
        <f t="shared" si="5"/>
        <v>0</v>
      </c>
      <c r="AD29" s="3">
        <f t="shared" si="6"/>
        <v>1</v>
      </c>
      <c r="AE29" s="3">
        <f t="shared" si="7"/>
        <v>1</v>
      </c>
      <c r="AF29" s="3">
        <f t="shared" si="8"/>
        <v>1</v>
      </c>
      <c r="AG29" s="3">
        <f t="shared" si="9"/>
        <v>0</v>
      </c>
      <c r="AH29" s="3">
        <f t="shared" si="10"/>
        <v>0</v>
      </c>
      <c r="AI29" s="3">
        <f t="shared" si="11"/>
        <v>1</v>
      </c>
      <c r="AJ29" s="3">
        <f t="shared" si="12"/>
        <v>1</v>
      </c>
      <c r="AK29" s="3">
        <f t="shared" si="13"/>
        <v>0</v>
      </c>
      <c r="AL29" s="3">
        <f t="shared" si="14"/>
        <v>1</v>
      </c>
      <c r="AM29" s="3">
        <f t="shared" si="15"/>
        <v>0</v>
      </c>
      <c r="AN29" s="3">
        <f t="shared" si="16"/>
        <v>1</v>
      </c>
      <c r="AO29" s="3">
        <f t="shared" si="17"/>
        <v>1</v>
      </c>
      <c r="AQ29" s="3">
        <f t="shared" si="18"/>
        <v>1</v>
      </c>
      <c r="AR29" s="3" t="e">
        <f t="shared" si="19"/>
        <v>#N/A</v>
      </c>
    </row>
    <row r="30" spans="1:44" x14ac:dyDescent="0.25">
      <c r="A30" s="8" t="s">
        <v>89</v>
      </c>
      <c r="B30" s="4">
        <f t="shared" si="0"/>
        <v>10.5</v>
      </c>
      <c r="C30" s="5">
        <f t="shared" si="20"/>
        <v>2</v>
      </c>
      <c r="D30" s="38" t="s">
        <v>95</v>
      </c>
      <c r="E30" s="4" t="s">
        <v>96</v>
      </c>
      <c r="F30" s="4" t="s">
        <v>97</v>
      </c>
      <c r="G30" s="4" t="s">
        <v>112</v>
      </c>
      <c r="H30" s="4" t="s">
        <v>99</v>
      </c>
      <c r="I30" s="4" t="s">
        <v>100</v>
      </c>
      <c r="J30" s="4" t="s">
        <v>113</v>
      </c>
      <c r="K30" s="4" t="s">
        <v>114</v>
      </c>
      <c r="L30" s="4" t="s">
        <v>103</v>
      </c>
      <c r="M30" s="4" t="s">
        <v>104</v>
      </c>
      <c r="N30" s="4" t="s">
        <v>115</v>
      </c>
      <c r="O30" s="4" t="s">
        <v>106</v>
      </c>
      <c r="P30" s="4" t="s">
        <v>107</v>
      </c>
      <c r="Q30" s="4" t="s">
        <v>108</v>
      </c>
      <c r="R30" s="4" t="s">
        <v>116</v>
      </c>
      <c r="S30" s="4" t="s">
        <v>110</v>
      </c>
      <c r="T30" s="4" t="s">
        <v>111</v>
      </c>
      <c r="V30" s="4" t="s">
        <v>110</v>
      </c>
      <c r="W30" s="4" t="s">
        <v>111</v>
      </c>
      <c r="Y30" s="36">
        <v>0.5</v>
      </c>
      <c r="Z30" s="3">
        <f t="shared" si="2"/>
        <v>0</v>
      </c>
      <c r="AA30" s="3">
        <f t="shared" si="3"/>
        <v>1</v>
      </c>
      <c r="AB30" s="3">
        <f t="shared" si="4"/>
        <v>1</v>
      </c>
      <c r="AC30" s="3">
        <f t="shared" si="5"/>
        <v>0</v>
      </c>
      <c r="AD30" s="3">
        <f t="shared" si="6"/>
        <v>1</v>
      </c>
      <c r="AE30" s="3">
        <f t="shared" si="7"/>
        <v>1</v>
      </c>
      <c r="AF30" s="3">
        <f t="shared" si="8"/>
        <v>1</v>
      </c>
      <c r="AG30" s="3">
        <f t="shared" si="9"/>
        <v>0</v>
      </c>
      <c r="AH30" s="3">
        <f t="shared" si="10"/>
        <v>0</v>
      </c>
      <c r="AI30" s="3">
        <f t="shared" si="11"/>
        <v>1</v>
      </c>
      <c r="AJ30" s="3">
        <f t="shared" si="12"/>
        <v>1</v>
      </c>
      <c r="AK30" s="3">
        <f t="shared" si="13"/>
        <v>0</v>
      </c>
      <c r="AL30" s="3">
        <f t="shared" si="14"/>
        <v>1</v>
      </c>
      <c r="AM30" s="3">
        <f t="shared" si="15"/>
        <v>0</v>
      </c>
      <c r="AN30" s="3">
        <f t="shared" si="16"/>
        <v>1</v>
      </c>
      <c r="AO30" s="3">
        <f t="shared" si="17"/>
        <v>1</v>
      </c>
      <c r="AQ30" s="3">
        <f t="shared" si="18"/>
        <v>1</v>
      </c>
      <c r="AR30" s="3">
        <f t="shared" si="19"/>
        <v>1</v>
      </c>
    </row>
    <row r="31" spans="1:44" x14ac:dyDescent="0.25">
      <c r="A31" s="8" t="s">
        <v>90</v>
      </c>
      <c r="B31" s="4">
        <f t="shared" si="0"/>
        <v>11.5</v>
      </c>
      <c r="C31" s="5">
        <f t="shared" si="20"/>
        <v>2</v>
      </c>
      <c r="D31" s="38" t="s">
        <v>95</v>
      </c>
      <c r="E31" s="4" t="s">
        <v>96</v>
      </c>
      <c r="F31" s="4" t="s">
        <v>97</v>
      </c>
      <c r="G31" s="4" t="s">
        <v>112</v>
      </c>
      <c r="H31" s="4" t="s">
        <v>99</v>
      </c>
      <c r="I31" s="4" t="s">
        <v>100</v>
      </c>
      <c r="J31" s="4" t="s">
        <v>113</v>
      </c>
      <c r="K31" s="4" t="s">
        <v>102</v>
      </c>
      <c r="L31" s="4" t="s">
        <v>118</v>
      </c>
      <c r="M31" s="4" t="s">
        <v>104</v>
      </c>
      <c r="N31" s="4" t="s">
        <v>115</v>
      </c>
      <c r="O31" s="4" t="s">
        <v>106</v>
      </c>
      <c r="P31" s="4" t="s">
        <v>107</v>
      </c>
      <c r="Q31" s="4" t="s">
        <v>108</v>
      </c>
      <c r="R31" s="4" t="s">
        <v>109</v>
      </c>
      <c r="S31" s="4" t="s">
        <v>110</v>
      </c>
      <c r="T31" s="4" t="s">
        <v>111</v>
      </c>
      <c r="V31" s="4" t="s">
        <v>110</v>
      </c>
      <c r="W31" s="4" t="s">
        <v>100</v>
      </c>
      <c r="Y31" s="36">
        <v>0.5</v>
      </c>
      <c r="Z31" s="3">
        <f t="shared" si="2"/>
        <v>0</v>
      </c>
      <c r="AA31" s="3">
        <f t="shared" si="3"/>
        <v>1</v>
      </c>
      <c r="AB31" s="3">
        <f t="shared" si="4"/>
        <v>1</v>
      </c>
      <c r="AC31" s="3">
        <f t="shared" si="5"/>
        <v>0</v>
      </c>
      <c r="AD31" s="3">
        <f t="shared" si="6"/>
        <v>1</v>
      </c>
      <c r="AE31" s="3">
        <f t="shared" si="7"/>
        <v>1</v>
      </c>
      <c r="AF31" s="3">
        <f t="shared" si="8"/>
        <v>0</v>
      </c>
      <c r="AG31" s="3">
        <f t="shared" si="9"/>
        <v>1</v>
      </c>
      <c r="AH31" s="3">
        <f t="shared" si="10"/>
        <v>0</v>
      </c>
      <c r="AI31" s="3">
        <f t="shared" si="11"/>
        <v>1</v>
      </c>
      <c r="AJ31" s="3">
        <f t="shared" si="12"/>
        <v>1</v>
      </c>
      <c r="AK31" s="3">
        <f t="shared" si="13"/>
        <v>0</v>
      </c>
      <c r="AL31" s="3">
        <f t="shared" si="14"/>
        <v>1</v>
      </c>
      <c r="AM31" s="3">
        <f t="shared" si="15"/>
        <v>1</v>
      </c>
      <c r="AN31" s="3">
        <f t="shared" si="16"/>
        <v>1</v>
      </c>
      <c r="AO31" s="3">
        <f t="shared" si="17"/>
        <v>1</v>
      </c>
      <c r="AQ31" s="3">
        <f t="shared" si="18"/>
        <v>1</v>
      </c>
      <c r="AR31" s="3">
        <f t="shared" si="19"/>
        <v>1</v>
      </c>
    </row>
    <row r="32" spans="1:44" x14ac:dyDescent="0.25">
      <c r="A32" s="8" t="s">
        <v>91</v>
      </c>
      <c r="B32" s="4">
        <f t="shared" si="0"/>
        <v>10.5</v>
      </c>
      <c r="C32" s="5">
        <f t="shared" si="20"/>
        <v>0</v>
      </c>
      <c r="D32" s="38" t="s">
        <v>95</v>
      </c>
      <c r="E32" s="4" t="s">
        <v>96</v>
      </c>
      <c r="F32" s="4" t="s">
        <v>97</v>
      </c>
      <c r="G32" s="4" t="s">
        <v>112</v>
      </c>
      <c r="H32" s="4" t="s">
        <v>99</v>
      </c>
      <c r="I32" s="4" t="s">
        <v>100</v>
      </c>
      <c r="J32" s="4" t="s">
        <v>113</v>
      </c>
      <c r="K32" s="4" t="s">
        <v>114</v>
      </c>
      <c r="L32" s="4" t="s">
        <v>103</v>
      </c>
      <c r="M32" s="4" t="s">
        <v>104</v>
      </c>
      <c r="N32" s="4" t="s">
        <v>105</v>
      </c>
      <c r="O32" s="4" t="s">
        <v>106</v>
      </c>
      <c r="P32" s="4" t="s">
        <v>117</v>
      </c>
      <c r="Q32" s="4" t="s">
        <v>108</v>
      </c>
      <c r="R32" s="4" t="s">
        <v>116</v>
      </c>
      <c r="S32" s="4" t="s">
        <v>110</v>
      </c>
      <c r="T32" s="4" t="s">
        <v>111</v>
      </c>
      <c r="V32" s="39" t="s">
        <v>103</v>
      </c>
      <c r="W32" s="39" t="s">
        <v>104</v>
      </c>
      <c r="Y32" s="36">
        <v>0.5</v>
      </c>
      <c r="Z32" s="3">
        <f t="shared" si="2"/>
        <v>0</v>
      </c>
      <c r="AA32" s="3">
        <f t="shared" si="3"/>
        <v>1</v>
      </c>
      <c r="AB32" s="3">
        <f t="shared" si="4"/>
        <v>1</v>
      </c>
      <c r="AC32" s="3">
        <f t="shared" si="5"/>
        <v>0</v>
      </c>
      <c r="AD32" s="3">
        <f t="shared" si="6"/>
        <v>1</v>
      </c>
      <c r="AE32" s="3">
        <f t="shared" si="7"/>
        <v>1</v>
      </c>
      <c r="AF32" s="3">
        <f t="shared" si="8"/>
        <v>1</v>
      </c>
      <c r="AG32" s="3">
        <f t="shared" si="9"/>
        <v>0</v>
      </c>
      <c r="AH32" s="3">
        <f t="shared" si="10"/>
        <v>0</v>
      </c>
      <c r="AI32" s="3">
        <f t="shared" si="11"/>
        <v>0</v>
      </c>
      <c r="AJ32" s="3">
        <f t="shared" si="12"/>
        <v>1</v>
      </c>
      <c r="AK32" s="3">
        <f t="shared" si="13"/>
        <v>1</v>
      </c>
      <c r="AL32" s="3">
        <f t="shared" si="14"/>
        <v>1</v>
      </c>
      <c r="AM32" s="3">
        <f t="shared" si="15"/>
        <v>0</v>
      </c>
      <c r="AN32" s="3">
        <f t="shared" si="16"/>
        <v>1</v>
      </c>
      <c r="AO32" s="3">
        <f t="shared" si="17"/>
        <v>1</v>
      </c>
      <c r="AQ32" s="3" t="e">
        <f t="shared" si="18"/>
        <v>#N/A</v>
      </c>
      <c r="AR32" s="3" t="e">
        <f t="shared" si="19"/>
        <v>#N/A</v>
      </c>
    </row>
    <row r="33" spans="1:44" x14ac:dyDescent="0.25">
      <c r="A33" s="8" t="s">
        <v>92</v>
      </c>
      <c r="B33" s="4">
        <f t="shared" si="0"/>
        <v>7.5</v>
      </c>
      <c r="C33" s="5">
        <f t="shared" si="20"/>
        <v>1</v>
      </c>
      <c r="D33" s="38" t="s">
        <v>121</v>
      </c>
      <c r="E33" s="4" t="s">
        <v>123</v>
      </c>
      <c r="F33" s="4" t="s">
        <v>124</v>
      </c>
      <c r="G33" s="4" t="s">
        <v>98</v>
      </c>
      <c r="H33" s="4" t="s">
        <v>99</v>
      </c>
      <c r="I33" s="4" t="s">
        <v>100</v>
      </c>
      <c r="J33" s="4" t="s">
        <v>101</v>
      </c>
      <c r="K33" s="4" t="s">
        <v>114</v>
      </c>
      <c r="L33" s="4" t="s">
        <v>103</v>
      </c>
      <c r="M33" s="4" t="s">
        <v>104</v>
      </c>
      <c r="N33" s="4" t="s">
        <v>105</v>
      </c>
      <c r="O33" s="4" t="s">
        <v>106</v>
      </c>
      <c r="P33" s="4" t="s">
        <v>107</v>
      </c>
      <c r="Q33" s="4" t="s">
        <v>108</v>
      </c>
      <c r="R33" s="4" t="s">
        <v>109</v>
      </c>
      <c r="S33" s="4" t="s">
        <v>126</v>
      </c>
      <c r="T33" s="4" t="s">
        <v>111</v>
      </c>
      <c r="V33" s="39" t="s">
        <v>107</v>
      </c>
      <c r="W33" s="4" t="s">
        <v>109</v>
      </c>
      <c r="Y33" s="36">
        <v>0.5</v>
      </c>
      <c r="Z33" s="3">
        <f t="shared" si="2"/>
        <v>1</v>
      </c>
      <c r="AA33" s="3">
        <f t="shared" si="3"/>
        <v>0</v>
      </c>
      <c r="AB33" s="3">
        <f t="shared" si="4"/>
        <v>0</v>
      </c>
      <c r="AC33" s="3">
        <f t="shared" si="5"/>
        <v>0</v>
      </c>
      <c r="AD33" s="3">
        <f t="shared" si="6"/>
        <v>1</v>
      </c>
      <c r="AE33" s="3">
        <f t="shared" si="7"/>
        <v>0</v>
      </c>
      <c r="AF33" s="3">
        <f t="shared" si="8"/>
        <v>1</v>
      </c>
      <c r="AG33" s="3">
        <f t="shared" si="9"/>
        <v>0</v>
      </c>
      <c r="AH33" s="3">
        <f t="shared" si="10"/>
        <v>0</v>
      </c>
      <c r="AI33" s="3">
        <f t="shared" si="11"/>
        <v>0</v>
      </c>
      <c r="AJ33" s="3">
        <f t="shared" si="12"/>
        <v>1</v>
      </c>
      <c r="AK33" s="3">
        <f t="shared" si="13"/>
        <v>0</v>
      </c>
      <c r="AL33" s="3">
        <f t="shared" si="14"/>
        <v>1</v>
      </c>
      <c r="AM33" s="3">
        <f t="shared" si="15"/>
        <v>1</v>
      </c>
      <c r="AN33" s="3">
        <f t="shared" si="16"/>
        <v>0</v>
      </c>
      <c r="AO33" s="3">
        <f t="shared" si="17"/>
        <v>1</v>
      </c>
      <c r="AQ33" s="3" t="e">
        <f t="shared" si="18"/>
        <v>#N/A</v>
      </c>
      <c r="AR33" s="3">
        <f t="shared" si="19"/>
        <v>1</v>
      </c>
    </row>
    <row r="34" spans="1:44" x14ac:dyDescent="0.25">
      <c r="A34" s="35" t="s">
        <v>131</v>
      </c>
      <c r="B34" s="4">
        <f t="shared" si="0"/>
        <v>12.5</v>
      </c>
      <c r="C34" s="5">
        <f t="shared" ref="C34" si="21">COUNT(AQ34:AR34)</f>
        <v>2</v>
      </c>
      <c r="D34" s="38" t="s">
        <v>95</v>
      </c>
      <c r="E34" s="4" t="s">
        <v>96</v>
      </c>
      <c r="F34" s="4" t="s">
        <v>97</v>
      </c>
      <c r="G34" s="4" t="s">
        <v>112</v>
      </c>
      <c r="H34" s="4" t="s">
        <v>99</v>
      </c>
      <c r="I34" s="4" t="s">
        <v>100</v>
      </c>
      <c r="J34" s="4" t="s">
        <v>113</v>
      </c>
      <c r="K34" s="4" t="s">
        <v>114</v>
      </c>
      <c r="L34" s="4" t="s">
        <v>118</v>
      </c>
      <c r="M34" s="4" t="s">
        <v>104</v>
      </c>
      <c r="N34" s="4" t="s">
        <v>115</v>
      </c>
      <c r="O34" s="4" t="s">
        <v>106</v>
      </c>
      <c r="P34" s="4" t="s">
        <v>117</v>
      </c>
      <c r="Q34" s="4" t="s">
        <v>108</v>
      </c>
      <c r="R34" s="4" t="s">
        <v>116</v>
      </c>
      <c r="S34" s="4" t="s">
        <v>110</v>
      </c>
      <c r="T34" s="4" t="s">
        <v>111</v>
      </c>
      <c r="V34" s="4" t="s">
        <v>117</v>
      </c>
      <c r="W34" s="4" t="s">
        <v>114</v>
      </c>
      <c r="Y34" s="36">
        <v>0.5</v>
      </c>
      <c r="Z34" s="3">
        <f t="shared" ref="Z34:Z35" si="22">IF(E34=$E$37,1,0)</f>
        <v>0</v>
      </c>
      <c r="AA34" s="3">
        <f t="shared" ref="AA34:AA35" si="23">IF(F34=$F$37,1,0)</f>
        <v>1</v>
      </c>
      <c r="AB34" s="3">
        <f t="shared" ref="AB34:AB35" si="24">IF(G34=$G$37,1,0)</f>
        <v>1</v>
      </c>
      <c r="AC34" s="3">
        <f t="shared" ref="AC34:AC35" si="25">IF(H34=$H$37,1,0)</f>
        <v>0</v>
      </c>
      <c r="AD34" s="3">
        <f t="shared" ref="AD34:AD35" si="26">IF(I34=$I$37,1,0)</f>
        <v>1</v>
      </c>
      <c r="AE34" s="3">
        <f t="shared" ref="AE34:AE35" si="27">IF(J34=$J$37,1,0)</f>
        <v>1</v>
      </c>
      <c r="AF34" s="3">
        <f t="shared" ref="AF34:AF35" si="28">IF(K34=$K$37,1,0)</f>
        <v>1</v>
      </c>
      <c r="AG34" s="3">
        <f t="shared" ref="AG34:AG35" si="29">IF(L34=$L$37,1,0)</f>
        <v>1</v>
      </c>
      <c r="AH34" s="3">
        <f t="shared" ref="AH34:AH35" si="30">IF(M34=$M$37,1,0)</f>
        <v>0</v>
      </c>
      <c r="AI34" s="3">
        <f t="shared" ref="AI34:AI35" si="31">IF(N34=$N$37,1,0)</f>
        <v>1</v>
      </c>
      <c r="AJ34" s="3">
        <f t="shared" ref="AJ34:AJ35" si="32">IF(O34=$O$37,1,0)</f>
        <v>1</v>
      </c>
      <c r="AK34" s="3">
        <f t="shared" ref="AK34:AK35" si="33">IF(P34=$P$37,1,0)</f>
        <v>1</v>
      </c>
      <c r="AL34" s="3">
        <f t="shared" ref="AL34:AL35" si="34">IF(Q34=$Q$37,1,0)</f>
        <v>1</v>
      </c>
      <c r="AM34" s="3">
        <f t="shared" ref="AM34:AM35" si="35">IF(R34=$R$37,1,0)</f>
        <v>0</v>
      </c>
      <c r="AN34" s="3">
        <f t="shared" ref="AN34:AN35" si="36">IF(S34=$S$37,1,0)</f>
        <v>1</v>
      </c>
      <c r="AO34" s="3">
        <f t="shared" ref="AO34:AO35" si="37">IF(T34=$T$37,1,0)</f>
        <v>1</v>
      </c>
      <c r="AQ34" s="3">
        <f t="shared" ref="AQ34:AQ35" si="38">HLOOKUP(V34,$D$37:$T$38,2,FALSE)</f>
        <v>1</v>
      </c>
      <c r="AR34" s="3">
        <f t="shared" ref="AR34:AR35" si="39">HLOOKUP(W34,$D$37:$T$38,2,FALSE)</f>
        <v>1</v>
      </c>
    </row>
    <row r="35" spans="1:44" ht="15.75" thickBot="1" x14ac:dyDescent="0.3">
      <c r="A35" s="29" t="s">
        <v>60</v>
      </c>
      <c r="B35" s="6">
        <f t="shared" si="0"/>
        <v>11.5</v>
      </c>
      <c r="C35" s="7">
        <f t="shared" si="1"/>
        <v>2</v>
      </c>
      <c r="D35" s="38" t="s">
        <v>95</v>
      </c>
      <c r="E35" s="4" t="s">
        <v>96</v>
      </c>
      <c r="F35" s="4" t="s">
        <v>97</v>
      </c>
      <c r="G35" s="4" t="s">
        <v>112</v>
      </c>
      <c r="H35" s="4" t="s">
        <v>99</v>
      </c>
      <c r="I35" s="4" t="s">
        <v>100</v>
      </c>
      <c r="J35" s="4" t="s">
        <v>113</v>
      </c>
      <c r="K35" s="4" t="s">
        <v>114</v>
      </c>
      <c r="L35" s="4" t="s">
        <v>103</v>
      </c>
      <c r="M35" s="4" t="s">
        <v>104</v>
      </c>
      <c r="N35" s="4" t="s">
        <v>115</v>
      </c>
      <c r="O35" s="4" t="s">
        <v>106</v>
      </c>
      <c r="P35" s="4" t="s">
        <v>107</v>
      </c>
      <c r="Q35" s="4" t="s">
        <v>108</v>
      </c>
      <c r="R35" s="4" t="s">
        <v>109</v>
      </c>
      <c r="S35" s="4" t="s">
        <v>110</v>
      </c>
      <c r="T35" s="4" t="s">
        <v>111</v>
      </c>
      <c r="V35" s="4" t="s">
        <v>110</v>
      </c>
      <c r="W35" s="4" t="s">
        <v>100</v>
      </c>
      <c r="Y35" s="36">
        <v>0.5</v>
      </c>
      <c r="Z35" s="3">
        <f t="shared" si="22"/>
        <v>0</v>
      </c>
      <c r="AA35" s="3">
        <f t="shared" si="23"/>
        <v>1</v>
      </c>
      <c r="AB35" s="3">
        <f t="shared" si="24"/>
        <v>1</v>
      </c>
      <c r="AC35" s="3">
        <f t="shared" si="25"/>
        <v>0</v>
      </c>
      <c r="AD35" s="3">
        <f t="shared" si="26"/>
        <v>1</v>
      </c>
      <c r="AE35" s="3">
        <f t="shared" si="27"/>
        <v>1</v>
      </c>
      <c r="AF35" s="3">
        <f t="shared" si="28"/>
        <v>1</v>
      </c>
      <c r="AG35" s="3">
        <f t="shared" si="29"/>
        <v>0</v>
      </c>
      <c r="AH35" s="3">
        <f t="shared" si="30"/>
        <v>0</v>
      </c>
      <c r="AI35" s="3">
        <f t="shared" si="31"/>
        <v>1</v>
      </c>
      <c r="AJ35" s="3">
        <f t="shared" si="32"/>
        <v>1</v>
      </c>
      <c r="AK35" s="3">
        <f t="shared" si="33"/>
        <v>0</v>
      </c>
      <c r="AL35" s="3">
        <f t="shared" si="34"/>
        <v>1</v>
      </c>
      <c r="AM35" s="3">
        <f t="shared" si="35"/>
        <v>1</v>
      </c>
      <c r="AN35" s="3">
        <f t="shared" si="36"/>
        <v>1</v>
      </c>
      <c r="AO35" s="3">
        <f t="shared" si="37"/>
        <v>1</v>
      </c>
      <c r="AQ35" s="3">
        <f t="shared" si="38"/>
        <v>1</v>
      </c>
      <c r="AR35" s="3">
        <f t="shared" si="39"/>
        <v>1</v>
      </c>
    </row>
    <row r="36" spans="1:44" x14ac:dyDescent="0.25">
      <c r="A36" s="3" t="s">
        <v>132</v>
      </c>
    </row>
    <row r="37" spans="1:44" x14ac:dyDescent="0.25">
      <c r="D37" s="37" t="s">
        <v>130</v>
      </c>
      <c r="E37" s="4" t="s">
        <v>123</v>
      </c>
      <c r="F37" s="4" t="s">
        <v>97</v>
      </c>
      <c r="G37" s="4" t="s">
        <v>112</v>
      </c>
      <c r="H37" s="4" t="s">
        <v>125</v>
      </c>
      <c r="I37" s="4" t="s">
        <v>100</v>
      </c>
      <c r="J37" s="4" t="s">
        <v>113</v>
      </c>
      <c r="K37" s="4" t="s">
        <v>114</v>
      </c>
      <c r="L37" s="4" t="s">
        <v>118</v>
      </c>
      <c r="M37" s="4" t="s">
        <v>119</v>
      </c>
      <c r="N37" s="4" t="s">
        <v>115</v>
      </c>
      <c r="O37" s="4" t="s">
        <v>106</v>
      </c>
      <c r="P37" s="4" t="s">
        <v>117</v>
      </c>
      <c r="Q37" s="4" t="s">
        <v>108</v>
      </c>
      <c r="R37" s="4" t="s">
        <v>109</v>
      </c>
      <c r="S37" s="4" t="s">
        <v>110</v>
      </c>
      <c r="T37" s="4" t="s">
        <v>111</v>
      </c>
    </row>
    <row r="38" spans="1:44" x14ac:dyDescent="0.25">
      <c r="A38"/>
      <c r="D38" s="3">
        <v>1</v>
      </c>
      <c r="E38" s="3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3">
        <v>1</v>
      </c>
    </row>
  </sheetData>
  <conditionalFormatting sqref="E3:E35">
    <cfRule type="cellIs" dxfId="282" priority="9" operator="notEqual">
      <formula>$E$37</formula>
    </cfRule>
  </conditionalFormatting>
  <conditionalFormatting sqref="F3:F35">
    <cfRule type="cellIs" dxfId="281" priority="10" operator="notEqual">
      <formula>$F$37</formula>
    </cfRule>
  </conditionalFormatting>
  <conditionalFormatting sqref="G3:G35">
    <cfRule type="cellIs" dxfId="280" priority="11" operator="notEqual">
      <formula>$G$37</formula>
    </cfRule>
  </conditionalFormatting>
  <conditionalFormatting sqref="H3:H35">
    <cfRule type="cellIs" dxfId="279" priority="12" operator="notEqual">
      <formula>$H$37</formula>
    </cfRule>
  </conditionalFormatting>
  <conditionalFormatting sqref="I3:I35">
    <cfRule type="cellIs" dxfId="278" priority="13" operator="notEqual">
      <formula>$I$37</formula>
    </cfRule>
  </conditionalFormatting>
  <conditionalFormatting sqref="J3:J35">
    <cfRule type="cellIs" dxfId="277" priority="14" operator="notEqual">
      <formula>$J$37</formula>
    </cfRule>
  </conditionalFormatting>
  <conditionalFormatting sqref="K3:K35">
    <cfRule type="cellIs" dxfId="276" priority="15" operator="notEqual">
      <formula>$K$37</formula>
    </cfRule>
  </conditionalFormatting>
  <conditionalFormatting sqref="L3:L35">
    <cfRule type="cellIs" dxfId="275" priority="16" operator="notEqual">
      <formula>$L$37</formula>
    </cfRule>
  </conditionalFormatting>
  <conditionalFormatting sqref="M3:M35">
    <cfRule type="cellIs" dxfId="274" priority="17" operator="notEqual">
      <formula>$M$37</formula>
    </cfRule>
  </conditionalFormatting>
  <conditionalFormatting sqref="N3:N35">
    <cfRule type="cellIs" dxfId="273" priority="18" operator="notEqual">
      <formula>$N$37</formula>
    </cfRule>
  </conditionalFormatting>
  <conditionalFormatting sqref="O3:O35">
    <cfRule type="cellIs" dxfId="272" priority="19" operator="notEqual">
      <formula>$O$37</formula>
    </cfRule>
  </conditionalFormatting>
  <conditionalFormatting sqref="P3:P35">
    <cfRule type="cellIs" dxfId="271" priority="20" operator="notEqual">
      <formula>$P$37</formula>
    </cfRule>
  </conditionalFormatting>
  <conditionalFormatting sqref="Q3:Q35">
    <cfRule type="cellIs" dxfId="270" priority="21" operator="notEqual">
      <formula>$Q$37</formula>
    </cfRule>
  </conditionalFormatting>
  <conditionalFormatting sqref="R3:R35">
    <cfRule type="cellIs" dxfId="269" priority="22" operator="notEqual">
      <formula>$R$37</formula>
    </cfRule>
  </conditionalFormatting>
  <conditionalFormatting sqref="S3:S35">
    <cfRule type="cellIs" dxfId="268" priority="7" operator="notEqual">
      <formula>$S$37</formula>
    </cfRule>
  </conditionalFormatting>
  <conditionalFormatting sqref="T3:T35">
    <cfRule type="cellIs" dxfId="267" priority="6" operator="notEqual">
      <formula>$T$37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9" style="3" bestFit="1" customWidth="1"/>
    <col min="5" max="5" width="10.85546875" style="3" bestFit="1" customWidth="1"/>
    <col min="6" max="6" width="10.7109375" style="3" bestFit="1" customWidth="1"/>
    <col min="7" max="7" width="9.7109375" style="3" bestFit="1" customWidth="1"/>
    <col min="8" max="8" width="10.85546875" style="3" bestFit="1" customWidth="1"/>
    <col min="9" max="9" width="8.28515625" style="3" bestFit="1" customWidth="1"/>
    <col min="10" max="10" width="10.85546875" style="3" bestFit="1" customWidth="1"/>
    <col min="11" max="11" width="11" style="3" bestFit="1" customWidth="1"/>
    <col min="12" max="12" width="10.140625" style="3" bestFit="1" customWidth="1"/>
    <col min="13" max="13" width="9.5703125" style="3" bestFit="1" customWidth="1"/>
    <col min="14" max="14" width="9.42578125" style="3" bestFit="1" customWidth="1"/>
    <col min="15" max="15" width="9.85546875" style="3" bestFit="1" customWidth="1"/>
    <col min="16" max="16" width="9.28515625" style="3" bestFit="1" customWidth="1"/>
    <col min="17" max="17" width="10.140625" style="3" bestFit="1" customWidth="1"/>
    <col min="18" max="18" width="8" style="3" bestFit="1" customWidth="1"/>
    <col min="19" max="19" width="10.28515625" style="3" bestFit="1" customWidth="1"/>
    <col min="20" max="20" width="9.5703125" style="3" bestFit="1" customWidth="1"/>
    <col min="21" max="21" width="2.7109375" style="3" customWidth="1"/>
    <col min="22" max="22" width="11" style="3" bestFit="1" customWidth="1"/>
    <col min="23" max="23" width="10.85546875" style="3" bestFit="1" customWidth="1"/>
    <col min="24" max="24" width="2.7109375" style="3" customWidth="1"/>
    <col min="25" max="39" width="2" style="3" bestFit="1" customWidth="1"/>
    <col min="40" max="41" width="2" style="3" customWidth="1"/>
    <col min="42" max="42" width="2.7109375" style="3" customWidth="1"/>
    <col min="43" max="44" width="5.42578125" style="3" bestFit="1" customWidth="1"/>
  </cols>
  <sheetData>
    <row r="1" spans="1:44" ht="15.75" x14ac:dyDescent="0.25">
      <c r="A1" s="24" t="s">
        <v>94</v>
      </c>
      <c r="B1" s="25"/>
    </row>
    <row r="2" spans="1:44" ht="15.75" thickBot="1" x14ac:dyDescent="0.3">
      <c r="A2" s="2"/>
      <c r="B2" s="2" t="s">
        <v>0</v>
      </c>
      <c r="C2" s="2" t="s">
        <v>1</v>
      </c>
      <c r="V2" s="2" t="s">
        <v>1</v>
      </c>
    </row>
    <row r="3" spans="1:44" x14ac:dyDescent="0.25">
      <c r="A3" s="23" t="s">
        <v>63</v>
      </c>
      <c r="B3" s="26">
        <f t="shared" ref="B3:B36" si="0">SUM(Y3:AO3)</f>
        <v>6</v>
      </c>
      <c r="C3" s="27">
        <f t="shared" ref="C3:C36" si="1">COUNT(AQ3:AR3)</f>
        <v>1</v>
      </c>
      <c r="D3" s="28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V3" s="4" t="s">
        <v>162</v>
      </c>
      <c r="W3" s="39" t="s">
        <v>164</v>
      </c>
      <c r="Y3" s="3">
        <f t="shared" ref="Y3:Y36" si="2">IF(D3=$D$38,1,0)</f>
        <v>1</v>
      </c>
      <c r="Z3" s="3">
        <f t="shared" ref="Z3:Z36" si="3">IF(E3=$E$38,1,0)</f>
        <v>0</v>
      </c>
      <c r="AA3" s="3">
        <f t="shared" ref="AA3:AA36" si="4">IF(F3=$F$38,1,0)</f>
        <v>0</v>
      </c>
      <c r="AB3" s="3">
        <f t="shared" ref="AB3:AB36" si="5">IF(G3=$G$38,1,0)</f>
        <v>1</v>
      </c>
      <c r="AC3" s="3">
        <f t="shared" ref="AC3:AC36" si="6">IF(H3=$H$38,1,0)</f>
        <v>0</v>
      </c>
      <c r="AD3" s="3">
        <f t="shared" ref="AD3:AD36" si="7">IF(I3=$I$38,1,0)</f>
        <v>0</v>
      </c>
      <c r="AE3" s="3">
        <f t="shared" ref="AE3:AE36" si="8">IF(J3=$J$38,1,0)</f>
        <v>0</v>
      </c>
      <c r="AF3" s="3">
        <f t="shared" ref="AF3:AF36" si="9">IF(K3=$K$38,1,0)</f>
        <v>0</v>
      </c>
      <c r="AG3" s="3">
        <f t="shared" ref="AG3:AG36" si="10">IF(L3=$L$38,1,0)</f>
        <v>1</v>
      </c>
      <c r="AH3" s="3">
        <f t="shared" ref="AH3:AH36" si="11">IF(M3=$M$38,1,0)</f>
        <v>0</v>
      </c>
      <c r="AI3" s="3">
        <f t="shared" ref="AI3:AI36" si="12">IF(N3=$N$38,1,0)</f>
        <v>0</v>
      </c>
      <c r="AJ3" s="3">
        <f t="shared" ref="AJ3:AJ36" si="13">IF(O3=$O$38,1,0)</f>
        <v>0</v>
      </c>
      <c r="AK3" s="3">
        <f t="shared" ref="AK3:AK36" si="14">IF(P3=$P$38,1,0)</f>
        <v>0</v>
      </c>
      <c r="AL3" s="3">
        <f t="shared" ref="AL3:AL36" si="15">IF(Q3=$Q$38,1,0)</f>
        <v>1</v>
      </c>
      <c r="AM3" s="3">
        <f t="shared" ref="AM3:AM36" si="16">IF(R3=$R$38,1,0)</f>
        <v>1</v>
      </c>
      <c r="AN3" s="3">
        <f t="shared" ref="AN3:AN36" si="17">IF(S3=$S$38,1,0)</f>
        <v>1</v>
      </c>
      <c r="AO3" s="3">
        <f t="shared" ref="AO3:AO36" si="18">IF(T3=$T$38,1,0)</f>
        <v>0</v>
      </c>
      <c r="AQ3" s="3">
        <f t="shared" ref="AQ3:AQ36" si="19">HLOOKUP(V3,$D$38:$T$39,2,FALSE)</f>
        <v>1</v>
      </c>
      <c r="AR3" s="3" t="e">
        <f t="shared" ref="AR3:AR36" si="20">HLOOKUP(W3,$D$38:$T$39,2,FALSE)</f>
        <v>#N/A</v>
      </c>
    </row>
    <row r="4" spans="1:44" x14ac:dyDescent="0.25">
      <c r="A4" s="8" t="s">
        <v>64</v>
      </c>
      <c r="B4" s="4">
        <f t="shared" si="0"/>
        <v>7</v>
      </c>
      <c r="C4" s="5">
        <f t="shared" si="1"/>
        <v>1</v>
      </c>
      <c r="D4" s="28" t="s">
        <v>165</v>
      </c>
      <c r="E4" s="4" t="s">
        <v>149</v>
      </c>
      <c r="F4" s="4" t="s">
        <v>150</v>
      </c>
      <c r="G4" s="4" t="s">
        <v>151</v>
      </c>
      <c r="H4" s="4" t="s">
        <v>166</v>
      </c>
      <c r="I4" s="4" t="s">
        <v>153</v>
      </c>
      <c r="J4" s="4" t="s">
        <v>154</v>
      </c>
      <c r="K4" s="4" t="s">
        <v>167</v>
      </c>
      <c r="L4" s="4" t="s">
        <v>168</v>
      </c>
      <c r="M4" s="4" t="s">
        <v>169</v>
      </c>
      <c r="N4" s="4" t="s">
        <v>170</v>
      </c>
      <c r="O4" s="4" t="s">
        <v>159</v>
      </c>
      <c r="P4" s="4" t="s">
        <v>160</v>
      </c>
      <c r="Q4" s="4" t="s">
        <v>161</v>
      </c>
      <c r="R4" s="4" t="s">
        <v>162</v>
      </c>
      <c r="S4" s="4" t="s">
        <v>171</v>
      </c>
      <c r="T4" s="4" t="s">
        <v>164</v>
      </c>
      <c r="V4" s="39" t="s">
        <v>164</v>
      </c>
      <c r="W4" s="4" t="s">
        <v>161</v>
      </c>
      <c r="Y4" s="3">
        <f t="shared" si="2"/>
        <v>0</v>
      </c>
      <c r="Z4" s="3">
        <f t="shared" si="3"/>
        <v>0</v>
      </c>
      <c r="AA4" s="3">
        <f t="shared" si="4"/>
        <v>0</v>
      </c>
      <c r="AB4" s="3">
        <f t="shared" si="5"/>
        <v>1</v>
      </c>
      <c r="AC4" s="3">
        <f t="shared" si="6"/>
        <v>1</v>
      </c>
      <c r="AD4" s="3">
        <f t="shared" si="7"/>
        <v>0</v>
      </c>
      <c r="AE4" s="3">
        <f t="shared" si="8"/>
        <v>0</v>
      </c>
      <c r="AF4" s="3">
        <f t="shared" si="9"/>
        <v>1</v>
      </c>
      <c r="AG4" s="3">
        <f t="shared" si="10"/>
        <v>0</v>
      </c>
      <c r="AH4" s="3">
        <f t="shared" si="11"/>
        <v>1</v>
      </c>
      <c r="AI4" s="3">
        <f t="shared" si="12"/>
        <v>1</v>
      </c>
      <c r="AJ4" s="3">
        <f t="shared" si="13"/>
        <v>0</v>
      </c>
      <c r="AK4" s="3">
        <f t="shared" si="14"/>
        <v>0</v>
      </c>
      <c r="AL4" s="3">
        <f t="shared" si="15"/>
        <v>1</v>
      </c>
      <c r="AM4" s="3">
        <f t="shared" si="16"/>
        <v>1</v>
      </c>
      <c r="AN4" s="3">
        <f t="shared" si="17"/>
        <v>0</v>
      </c>
      <c r="AO4" s="3">
        <f t="shared" si="18"/>
        <v>0</v>
      </c>
      <c r="AQ4" s="3" t="e">
        <f t="shared" si="19"/>
        <v>#N/A</v>
      </c>
      <c r="AR4" s="3">
        <f t="shared" si="20"/>
        <v>1</v>
      </c>
    </row>
    <row r="5" spans="1:44" x14ac:dyDescent="0.25">
      <c r="A5" s="8" t="s">
        <v>65</v>
      </c>
      <c r="B5" s="4">
        <f t="shared" si="0"/>
        <v>6</v>
      </c>
      <c r="C5" s="5">
        <f t="shared" si="1"/>
        <v>0</v>
      </c>
      <c r="D5" s="28" t="s">
        <v>148</v>
      </c>
      <c r="E5" s="4" t="s">
        <v>149</v>
      </c>
      <c r="F5" s="4" t="s">
        <v>150</v>
      </c>
      <c r="G5" s="4" t="s">
        <v>151</v>
      </c>
      <c r="H5" s="4" t="s">
        <v>166</v>
      </c>
      <c r="I5" s="4" t="s">
        <v>153</v>
      </c>
      <c r="J5" s="4" t="s">
        <v>154</v>
      </c>
      <c r="K5" s="4" t="s">
        <v>155</v>
      </c>
      <c r="L5" s="4" t="s">
        <v>168</v>
      </c>
      <c r="M5" s="4" t="s">
        <v>169</v>
      </c>
      <c r="N5" s="4" t="s">
        <v>158</v>
      </c>
      <c r="O5" s="4" t="s">
        <v>159</v>
      </c>
      <c r="P5" s="4" t="s">
        <v>160</v>
      </c>
      <c r="Q5" s="4" t="s">
        <v>161</v>
      </c>
      <c r="R5" s="4" t="s">
        <v>162</v>
      </c>
      <c r="S5" s="4" t="s">
        <v>171</v>
      </c>
      <c r="T5" s="4" t="s">
        <v>164</v>
      </c>
      <c r="V5" s="39" t="s">
        <v>159</v>
      </c>
      <c r="W5" s="39" t="s">
        <v>154</v>
      </c>
      <c r="Y5" s="3">
        <f t="shared" si="2"/>
        <v>1</v>
      </c>
      <c r="Z5" s="3">
        <f t="shared" si="3"/>
        <v>0</v>
      </c>
      <c r="AA5" s="3">
        <f t="shared" si="4"/>
        <v>0</v>
      </c>
      <c r="AB5" s="3">
        <f t="shared" si="5"/>
        <v>1</v>
      </c>
      <c r="AC5" s="3">
        <f t="shared" si="6"/>
        <v>1</v>
      </c>
      <c r="AD5" s="3">
        <f t="shared" si="7"/>
        <v>0</v>
      </c>
      <c r="AE5" s="3">
        <f t="shared" si="8"/>
        <v>0</v>
      </c>
      <c r="AF5" s="3">
        <f t="shared" si="9"/>
        <v>0</v>
      </c>
      <c r="AG5" s="3">
        <f t="shared" si="10"/>
        <v>0</v>
      </c>
      <c r="AH5" s="3">
        <f t="shared" si="11"/>
        <v>1</v>
      </c>
      <c r="AI5" s="3">
        <f t="shared" si="12"/>
        <v>0</v>
      </c>
      <c r="AJ5" s="3">
        <f t="shared" si="13"/>
        <v>0</v>
      </c>
      <c r="AK5" s="3">
        <f t="shared" si="14"/>
        <v>0</v>
      </c>
      <c r="AL5" s="3">
        <f t="shared" si="15"/>
        <v>1</v>
      </c>
      <c r="AM5" s="3">
        <f t="shared" si="16"/>
        <v>1</v>
      </c>
      <c r="AN5" s="3">
        <f t="shared" si="17"/>
        <v>0</v>
      </c>
      <c r="AO5" s="3">
        <f t="shared" si="18"/>
        <v>0</v>
      </c>
      <c r="AQ5" s="3" t="e">
        <f t="shared" si="19"/>
        <v>#N/A</v>
      </c>
      <c r="AR5" s="3" t="e">
        <f t="shared" si="20"/>
        <v>#N/A</v>
      </c>
    </row>
    <row r="6" spans="1:44" x14ac:dyDescent="0.25">
      <c r="A6" s="8" t="s">
        <v>66</v>
      </c>
      <c r="B6" s="4">
        <f t="shared" si="0"/>
        <v>9</v>
      </c>
      <c r="C6" s="5">
        <f t="shared" si="1"/>
        <v>0</v>
      </c>
      <c r="D6" s="28" t="s">
        <v>165</v>
      </c>
      <c r="E6" s="4" t="s">
        <v>172</v>
      </c>
      <c r="F6" s="4" t="s">
        <v>150</v>
      </c>
      <c r="G6" s="4" t="s">
        <v>151</v>
      </c>
      <c r="H6" s="4" t="s">
        <v>166</v>
      </c>
      <c r="I6" s="4" t="s">
        <v>153</v>
      </c>
      <c r="J6" s="4" t="s">
        <v>154</v>
      </c>
      <c r="K6" s="4" t="s">
        <v>155</v>
      </c>
      <c r="L6" s="4" t="s">
        <v>156</v>
      </c>
      <c r="M6" s="4" t="s">
        <v>169</v>
      </c>
      <c r="N6" s="4" t="s">
        <v>170</v>
      </c>
      <c r="O6" s="4" t="s">
        <v>159</v>
      </c>
      <c r="P6" s="4" t="s">
        <v>160</v>
      </c>
      <c r="Q6" s="4" t="s">
        <v>161</v>
      </c>
      <c r="R6" s="4" t="s">
        <v>162</v>
      </c>
      <c r="S6" s="4" t="s">
        <v>163</v>
      </c>
      <c r="T6" s="4" t="s">
        <v>164</v>
      </c>
      <c r="V6" s="39" t="s">
        <v>153</v>
      </c>
      <c r="W6" s="39" t="s">
        <v>159</v>
      </c>
      <c r="Y6" s="3">
        <f t="shared" si="2"/>
        <v>0</v>
      </c>
      <c r="Z6" s="3">
        <f t="shared" si="3"/>
        <v>1</v>
      </c>
      <c r="AA6" s="3">
        <f t="shared" si="4"/>
        <v>0</v>
      </c>
      <c r="AB6" s="3">
        <f t="shared" si="5"/>
        <v>1</v>
      </c>
      <c r="AC6" s="3">
        <f t="shared" si="6"/>
        <v>1</v>
      </c>
      <c r="AD6" s="3">
        <f t="shared" si="7"/>
        <v>0</v>
      </c>
      <c r="AE6" s="3">
        <f t="shared" si="8"/>
        <v>0</v>
      </c>
      <c r="AF6" s="3">
        <f t="shared" si="9"/>
        <v>0</v>
      </c>
      <c r="AG6" s="3">
        <f t="shared" si="10"/>
        <v>1</v>
      </c>
      <c r="AH6" s="3">
        <f t="shared" si="11"/>
        <v>1</v>
      </c>
      <c r="AI6" s="3">
        <f t="shared" si="12"/>
        <v>1</v>
      </c>
      <c r="AJ6" s="3">
        <f t="shared" si="13"/>
        <v>0</v>
      </c>
      <c r="AK6" s="3">
        <f t="shared" si="14"/>
        <v>0</v>
      </c>
      <c r="AL6" s="3">
        <f t="shared" si="15"/>
        <v>1</v>
      </c>
      <c r="AM6" s="3">
        <f t="shared" si="16"/>
        <v>1</v>
      </c>
      <c r="AN6" s="3">
        <f t="shared" si="17"/>
        <v>1</v>
      </c>
      <c r="AO6" s="3">
        <f t="shared" si="18"/>
        <v>0</v>
      </c>
      <c r="AQ6" s="3" t="e">
        <f t="shared" si="19"/>
        <v>#N/A</v>
      </c>
      <c r="AR6" s="3" t="e">
        <f t="shared" si="20"/>
        <v>#N/A</v>
      </c>
    </row>
    <row r="7" spans="1:44" x14ac:dyDescent="0.25">
      <c r="A7" s="8" t="s">
        <v>67</v>
      </c>
      <c r="B7" s="4">
        <f t="shared" si="0"/>
        <v>5</v>
      </c>
      <c r="C7" s="5">
        <f t="shared" si="1"/>
        <v>0</v>
      </c>
      <c r="D7" s="28" t="s">
        <v>165</v>
      </c>
      <c r="E7" s="4" t="s">
        <v>149</v>
      </c>
      <c r="F7" s="4" t="s">
        <v>150</v>
      </c>
      <c r="G7" s="4" t="s">
        <v>151</v>
      </c>
      <c r="H7" s="4" t="s">
        <v>152</v>
      </c>
      <c r="I7" s="4" t="s">
        <v>153</v>
      </c>
      <c r="J7" s="4" t="s">
        <v>173</v>
      </c>
      <c r="K7" s="4" t="s">
        <v>155</v>
      </c>
      <c r="L7" s="4" t="s">
        <v>168</v>
      </c>
      <c r="M7" s="4" t="s">
        <v>169</v>
      </c>
      <c r="N7" s="4" t="s">
        <v>158</v>
      </c>
      <c r="O7" s="4" t="s">
        <v>159</v>
      </c>
      <c r="P7" s="4" t="s">
        <v>160</v>
      </c>
      <c r="Q7" s="4" t="s">
        <v>161</v>
      </c>
      <c r="R7" s="4" t="s">
        <v>174</v>
      </c>
      <c r="S7" s="4" t="s">
        <v>163</v>
      </c>
      <c r="T7" s="4" t="s">
        <v>164</v>
      </c>
      <c r="V7" s="39" t="s">
        <v>165</v>
      </c>
      <c r="W7" s="39" t="s">
        <v>149</v>
      </c>
      <c r="Y7" s="3">
        <f t="shared" si="2"/>
        <v>0</v>
      </c>
      <c r="Z7" s="3">
        <f t="shared" si="3"/>
        <v>0</v>
      </c>
      <c r="AA7" s="3">
        <f t="shared" si="4"/>
        <v>0</v>
      </c>
      <c r="AB7" s="3">
        <f t="shared" si="5"/>
        <v>1</v>
      </c>
      <c r="AC7" s="3">
        <f t="shared" si="6"/>
        <v>0</v>
      </c>
      <c r="AD7" s="3">
        <f t="shared" si="7"/>
        <v>0</v>
      </c>
      <c r="AE7" s="3">
        <f t="shared" si="8"/>
        <v>1</v>
      </c>
      <c r="AF7" s="3">
        <f t="shared" si="9"/>
        <v>0</v>
      </c>
      <c r="AG7" s="3">
        <f t="shared" si="10"/>
        <v>0</v>
      </c>
      <c r="AH7" s="3">
        <f t="shared" si="11"/>
        <v>1</v>
      </c>
      <c r="AI7" s="3">
        <f t="shared" si="12"/>
        <v>0</v>
      </c>
      <c r="AJ7" s="3">
        <f t="shared" si="13"/>
        <v>0</v>
      </c>
      <c r="AK7" s="3">
        <f t="shared" si="14"/>
        <v>0</v>
      </c>
      <c r="AL7" s="3">
        <f t="shared" si="15"/>
        <v>1</v>
      </c>
      <c r="AM7" s="3">
        <f t="shared" si="16"/>
        <v>0</v>
      </c>
      <c r="AN7" s="3">
        <f t="shared" si="17"/>
        <v>1</v>
      </c>
      <c r="AO7" s="3">
        <f t="shared" si="18"/>
        <v>0</v>
      </c>
      <c r="AQ7" s="3" t="e">
        <f t="shared" si="19"/>
        <v>#N/A</v>
      </c>
      <c r="AR7" s="3" t="e">
        <f t="shared" si="20"/>
        <v>#N/A</v>
      </c>
    </row>
    <row r="8" spans="1:44" x14ac:dyDescent="0.25">
      <c r="A8" s="8" t="s">
        <v>68</v>
      </c>
      <c r="B8" s="4">
        <f t="shared" si="0"/>
        <v>7</v>
      </c>
      <c r="C8" s="5">
        <f t="shared" si="1"/>
        <v>1</v>
      </c>
      <c r="D8" s="28" t="s">
        <v>165</v>
      </c>
      <c r="E8" s="4" t="s">
        <v>149</v>
      </c>
      <c r="F8" s="4" t="s">
        <v>150</v>
      </c>
      <c r="G8" s="4" t="s">
        <v>151</v>
      </c>
      <c r="H8" s="4" t="s">
        <v>152</v>
      </c>
      <c r="I8" s="4" t="s">
        <v>153</v>
      </c>
      <c r="J8" s="4" t="s">
        <v>154</v>
      </c>
      <c r="K8" s="4" t="s">
        <v>155</v>
      </c>
      <c r="L8" s="4" t="s">
        <v>168</v>
      </c>
      <c r="M8" s="4" t="s">
        <v>169</v>
      </c>
      <c r="N8" s="4" t="s">
        <v>170</v>
      </c>
      <c r="O8" s="4" t="s">
        <v>159</v>
      </c>
      <c r="P8" s="4" t="s">
        <v>175</v>
      </c>
      <c r="Q8" s="4" t="s">
        <v>161</v>
      </c>
      <c r="R8" s="4" t="s">
        <v>162</v>
      </c>
      <c r="S8" s="4" t="s">
        <v>171</v>
      </c>
      <c r="T8" s="4" t="s">
        <v>176</v>
      </c>
      <c r="V8" s="39" t="s">
        <v>171</v>
      </c>
      <c r="W8" s="4" t="s">
        <v>169</v>
      </c>
      <c r="Y8" s="3">
        <f t="shared" si="2"/>
        <v>0</v>
      </c>
      <c r="Z8" s="3">
        <f t="shared" si="3"/>
        <v>0</v>
      </c>
      <c r="AA8" s="3">
        <f t="shared" si="4"/>
        <v>0</v>
      </c>
      <c r="AB8" s="3">
        <f t="shared" si="5"/>
        <v>1</v>
      </c>
      <c r="AC8" s="3">
        <f t="shared" si="6"/>
        <v>0</v>
      </c>
      <c r="AD8" s="3">
        <f t="shared" si="7"/>
        <v>0</v>
      </c>
      <c r="AE8" s="3">
        <f t="shared" si="8"/>
        <v>0</v>
      </c>
      <c r="AF8" s="3">
        <f t="shared" si="9"/>
        <v>0</v>
      </c>
      <c r="AG8" s="3">
        <f t="shared" si="10"/>
        <v>0</v>
      </c>
      <c r="AH8" s="3">
        <f t="shared" si="11"/>
        <v>1</v>
      </c>
      <c r="AI8" s="3">
        <f t="shared" si="12"/>
        <v>1</v>
      </c>
      <c r="AJ8" s="3">
        <f t="shared" si="13"/>
        <v>0</v>
      </c>
      <c r="AK8" s="3">
        <f t="shared" si="14"/>
        <v>1</v>
      </c>
      <c r="AL8" s="3">
        <f t="shared" si="15"/>
        <v>1</v>
      </c>
      <c r="AM8" s="3">
        <f t="shared" si="16"/>
        <v>1</v>
      </c>
      <c r="AN8" s="3">
        <f t="shared" si="17"/>
        <v>0</v>
      </c>
      <c r="AO8" s="3">
        <f t="shared" si="18"/>
        <v>1</v>
      </c>
      <c r="AQ8" s="3" t="e">
        <f t="shared" si="19"/>
        <v>#N/A</v>
      </c>
      <c r="AR8" s="3">
        <f t="shared" si="20"/>
        <v>1</v>
      </c>
    </row>
    <row r="9" spans="1:44" x14ac:dyDescent="0.25">
      <c r="A9" s="8" t="s">
        <v>69</v>
      </c>
      <c r="B9" s="4">
        <f t="shared" si="0"/>
        <v>7</v>
      </c>
      <c r="C9" s="5">
        <f t="shared" si="1"/>
        <v>1</v>
      </c>
      <c r="D9" s="28" t="s">
        <v>165</v>
      </c>
      <c r="E9" s="4" t="s">
        <v>172</v>
      </c>
      <c r="F9" s="4" t="s">
        <v>177</v>
      </c>
      <c r="G9" s="4" t="s">
        <v>151</v>
      </c>
      <c r="H9" s="4" t="s">
        <v>166</v>
      </c>
      <c r="I9" s="4" t="s">
        <v>153</v>
      </c>
      <c r="J9" s="4" t="s">
        <v>154</v>
      </c>
      <c r="K9" s="4" t="s">
        <v>155</v>
      </c>
      <c r="L9" s="4" t="s">
        <v>168</v>
      </c>
      <c r="M9" s="4" t="s">
        <v>169</v>
      </c>
      <c r="N9" s="4" t="s">
        <v>158</v>
      </c>
      <c r="O9" s="4" t="s">
        <v>159</v>
      </c>
      <c r="P9" s="4" t="s">
        <v>160</v>
      </c>
      <c r="Q9" s="4" t="s">
        <v>161</v>
      </c>
      <c r="R9" s="4" t="s">
        <v>174</v>
      </c>
      <c r="S9" s="4" t="s">
        <v>163</v>
      </c>
      <c r="T9" s="4" t="s">
        <v>164</v>
      </c>
      <c r="V9" s="39" t="s">
        <v>154</v>
      </c>
      <c r="W9" s="4" t="s">
        <v>151</v>
      </c>
      <c r="Y9" s="3">
        <f t="shared" si="2"/>
        <v>0</v>
      </c>
      <c r="Z9" s="3">
        <f t="shared" si="3"/>
        <v>1</v>
      </c>
      <c r="AA9" s="3">
        <f t="shared" si="4"/>
        <v>1</v>
      </c>
      <c r="AB9" s="3">
        <f t="shared" si="5"/>
        <v>1</v>
      </c>
      <c r="AC9" s="3">
        <f t="shared" si="6"/>
        <v>1</v>
      </c>
      <c r="AD9" s="3">
        <f t="shared" si="7"/>
        <v>0</v>
      </c>
      <c r="AE9" s="3">
        <f t="shared" si="8"/>
        <v>0</v>
      </c>
      <c r="AF9" s="3">
        <f t="shared" si="9"/>
        <v>0</v>
      </c>
      <c r="AG9" s="3">
        <f t="shared" si="10"/>
        <v>0</v>
      </c>
      <c r="AH9" s="3">
        <f t="shared" si="11"/>
        <v>1</v>
      </c>
      <c r="AI9" s="3">
        <f t="shared" si="12"/>
        <v>0</v>
      </c>
      <c r="AJ9" s="3">
        <f t="shared" si="13"/>
        <v>0</v>
      </c>
      <c r="AK9" s="3">
        <f t="shared" si="14"/>
        <v>0</v>
      </c>
      <c r="AL9" s="3">
        <f t="shared" si="15"/>
        <v>1</v>
      </c>
      <c r="AM9" s="3">
        <f t="shared" si="16"/>
        <v>0</v>
      </c>
      <c r="AN9" s="3">
        <f t="shared" si="17"/>
        <v>1</v>
      </c>
      <c r="AO9" s="3">
        <f t="shared" si="18"/>
        <v>0</v>
      </c>
      <c r="AQ9" s="3" t="e">
        <f t="shared" si="19"/>
        <v>#N/A</v>
      </c>
      <c r="AR9" s="3">
        <f t="shared" si="20"/>
        <v>1</v>
      </c>
    </row>
    <row r="10" spans="1:44" x14ac:dyDescent="0.25">
      <c r="A10" s="8" t="s">
        <v>70</v>
      </c>
      <c r="B10" s="4">
        <f t="shared" si="0"/>
        <v>9</v>
      </c>
      <c r="C10" s="5">
        <f t="shared" si="1"/>
        <v>1</v>
      </c>
      <c r="D10" s="28" t="s">
        <v>165</v>
      </c>
      <c r="E10" s="4" t="s">
        <v>172</v>
      </c>
      <c r="F10" s="4" t="s">
        <v>150</v>
      </c>
      <c r="G10" s="4" t="s">
        <v>151</v>
      </c>
      <c r="H10" s="4" t="s">
        <v>166</v>
      </c>
      <c r="I10" s="4" t="s">
        <v>153</v>
      </c>
      <c r="J10" s="4" t="s">
        <v>173</v>
      </c>
      <c r="K10" s="4" t="s">
        <v>167</v>
      </c>
      <c r="L10" s="4" t="s">
        <v>168</v>
      </c>
      <c r="M10" s="4" t="s">
        <v>169</v>
      </c>
      <c r="N10" s="4" t="s">
        <v>158</v>
      </c>
      <c r="O10" s="4" t="s">
        <v>159</v>
      </c>
      <c r="P10" s="4" t="s">
        <v>160</v>
      </c>
      <c r="Q10" s="4" t="s">
        <v>161</v>
      </c>
      <c r="R10" s="4" t="s">
        <v>162</v>
      </c>
      <c r="S10" s="4" t="s">
        <v>163</v>
      </c>
      <c r="T10" s="4" t="s">
        <v>164</v>
      </c>
      <c r="V10" s="39" t="s">
        <v>165</v>
      </c>
      <c r="W10" s="4" t="s">
        <v>166</v>
      </c>
      <c r="Y10" s="3">
        <f t="shared" si="2"/>
        <v>0</v>
      </c>
      <c r="Z10" s="3">
        <f t="shared" si="3"/>
        <v>1</v>
      </c>
      <c r="AA10" s="3">
        <f t="shared" si="4"/>
        <v>0</v>
      </c>
      <c r="AB10" s="3">
        <f t="shared" si="5"/>
        <v>1</v>
      </c>
      <c r="AC10" s="3">
        <f t="shared" si="6"/>
        <v>1</v>
      </c>
      <c r="AD10" s="3">
        <f t="shared" si="7"/>
        <v>0</v>
      </c>
      <c r="AE10" s="3">
        <f t="shared" si="8"/>
        <v>1</v>
      </c>
      <c r="AF10" s="3">
        <f t="shared" si="9"/>
        <v>1</v>
      </c>
      <c r="AG10" s="3">
        <f t="shared" si="10"/>
        <v>0</v>
      </c>
      <c r="AH10" s="3">
        <f t="shared" si="11"/>
        <v>1</v>
      </c>
      <c r="AI10" s="3">
        <f t="shared" si="12"/>
        <v>0</v>
      </c>
      <c r="AJ10" s="3">
        <f t="shared" si="13"/>
        <v>0</v>
      </c>
      <c r="AK10" s="3">
        <f t="shared" si="14"/>
        <v>0</v>
      </c>
      <c r="AL10" s="3">
        <f t="shared" si="15"/>
        <v>1</v>
      </c>
      <c r="AM10" s="3">
        <f t="shared" si="16"/>
        <v>1</v>
      </c>
      <c r="AN10" s="3">
        <f t="shared" si="17"/>
        <v>1</v>
      </c>
      <c r="AO10" s="3">
        <f t="shared" si="18"/>
        <v>0</v>
      </c>
      <c r="AQ10" s="3" t="e">
        <f t="shared" si="19"/>
        <v>#N/A</v>
      </c>
      <c r="AR10" s="3">
        <f t="shared" si="20"/>
        <v>1</v>
      </c>
    </row>
    <row r="11" spans="1:44" x14ac:dyDescent="0.25">
      <c r="A11" s="8" t="s">
        <v>71</v>
      </c>
      <c r="B11" s="4">
        <f t="shared" si="0"/>
        <v>4</v>
      </c>
      <c r="C11" s="5">
        <f t="shared" si="1"/>
        <v>1</v>
      </c>
      <c r="D11" s="28" t="s">
        <v>165</v>
      </c>
      <c r="E11" s="4" t="s">
        <v>149</v>
      </c>
      <c r="F11" s="4" t="s">
        <v>177</v>
      </c>
      <c r="G11" s="4" t="s">
        <v>178</v>
      </c>
      <c r="H11" s="4" t="s">
        <v>166</v>
      </c>
      <c r="I11" s="4" t="s">
        <v>153</v>
      </c>
      <c r="J11" s="4" t="s">
        <v>173</v>
      </c>
      <c r="K11" s="4" t="s">
        <v>155</v>
      </c>
      <c r="L11" s="4" t="s">
        <v>168</v>
      </c>
      <c r="M11" s="4" t="s">
        <v>157</v>
      </c>
      <c r="N11" s="4" t="s">
        <v>158</v>
      </c>
      <c r="O11" s="4" t="s">
        <v>159</v>
      </c>
      <c r="P11" s="4" t="s">
        <v>160</v>
      </c>
      <c r="Q11" s="4" t="s">
        <v>161</v>
      </c>
      <c r="R11" s="4" t="s">
        <v>174</v>
      </c>
      <c r="S11" s="4" t="s">
        <v>171</v>
      </c>
      <c r="T11" s="4" t="s">
        <v>164</v>
      </c>
      <c r="V11" s="4" t="s">
        <v>177</v>
      </c>
      <c r="W11" s="39" t="s">
        <v>164</v>
      </c>
      <c r="Y11" s="3">
        <f t="shared" si="2"/>
        <v>0</v>
      </c>
      <c r="Z11" s="3">
        <f t="shared" si="3"/>
        <v>0</v>
      </c>
      <c r="AA11" s="3">
        <f t="shared" si="4"/>
        <v>1</v>
      </c>
      <c r="AB11" s="3">
        <f t="shared" si="5"/>
        <v>0</v>
      </c>
      <c r="AC11" s="3">
        <f t="shared" si="6"/>
        <v>1</v>
      </c>
      <c r="AD11" s="3">
        <f t="shared" si="7"/>
        <v>0</v>
      </c>
      <c r="AE11" s="3">
        <f t="shared" si="8"/>
        <v>1</v>
      </c>
      <c r="AF11" s="3">
        <f t="shared" si="9"/>
        <v>0</v>
      </c>
      <c r="AG11" s="3">
        <f t="shared" si="10"/>
        <v>0</v>
      </c>
      <c r="AH11" s="3">
        <f t="shared" si="11"/>
        <v>0</v>
      </c>
      <c r="AI11" s="3">
        <f t="shared" si="12"/>
        <v>0</v>
      </c>
      <c r="AJ11" s="3">
        <f t="shared" si="13"/>
        <v>0</v>
      </c>
      <c r="AK11" s="3">
        <f t="shared" si="14"/>
        <v>0</v>
      </c>
      <c r="AL11" s="3">
        <f t="shared" si="15"/>
        <v>1</v>
      </c>
      <c r="AM11" s="3">
        <f t="shared" si="16"/>
        <v>0</v>
      </c>
      <c r="AN11" s="3">
        <f t="shared" si="17"/>
        <v>0</v>
      </c>
      <c r="AO11" s="3">
        <f t="shared" si="18"/>
        <v>0</v>
      </c>
      <c r="AQ11" s="3">
        <f t="shared" si="19"/>
        <v>1</v>
      </c>
      <c r="AR11" s="3" t="e">
        <f t="shared" si="20"/>
        <v>#N/A</v>
      </c>
    </row>
    <row r="12" spans="1:44" x14ac:dyDescent="0.25">
      <c r="A12" s="8" t="s">
        <v>72</v>
      </c>
      <c r="B12" s="4">
        <f t="shared" si="0"/>
        <v>8</v>
      </c>
      <c r="C12" s="5">
        <f t="shared" si="1"/>
        <v>2</v>
      </c>
      <c r="D12" s="28" t="s">
        <v>165</v>
      </c>
      <c r="E12" s="4" t="s">
        <v>149</v>
      </c>
      <c r="F12" s="4" t="s">
        <v>150</v>
      </c>
      <c r="G12" s="4" t="s">
        <v>151</v>
      </c>
      <c r="H12" s="4" t="s">
        <v>166</v>
      </c>
      <c r="I12" s="4" t="s">
        <v>153</v>
      </c>
      <c r="J12" s="4" t="s">
        <v>154</v>
      </c>
      <c r="K12" s="4" t="s">
        <v>167</v>
      </c>
      <c r="L12" s="4" t="s">
        <v>168</v>
      </c>
      <c r="M12" s="4" t="s">
        <v>169</v>
      </c>
      <c r="N12" s="4" t="s">
        <v>170</v>
      </c>
      <c r="O12" s="4" t="s">
        <v>159</v>
      </c>
      <c r="P12" s="4" t="s">
        <v>160</v>
      </c>
      <c r="Q12" s="4" t="s">
        <v>161</v>
      </c>
      <c r="R12" s="4" t="s">
        <v>162</v>
      </c>
      <c r="S12" s="4" t="s">
        <v>171</v>
      </c>
      <c r="T12" s="4" t="s">
        <v>176</v>
      </c>
      <c r="V12" s="4" t="s">
        <v>170</v>
      </c>
      <c r="W12" s="4" t="s">
        <v>151</v>
      </c>
      <c r="Y12" s="3">
        <f t="shared" si="2"/>
        <v>0</v>
      </c>
      <c r="Z12" s="3">
        <f t="shared" si="3"/>
        <v>0</v>
      </c>
      <c r="AA12" s="3">
        <f t="shared" si="4"/>
        <v>0</v>
      </c>
      <c r="AB12" s="3">
        <f t="shared" si="5"/>
        <v>1</v>
      </c>
      <c r="AC12" s="3">
        <f t="shared" si="6"/>
        <v>1</v>
      </c>
      <c r="AD12" s="3">
        <f t="shared" si="7"/>
        <v>0</v>
      </c>
      <c r="AE12" s="3">
        <f t="shared" si="8"/>
        <v>0</v>
      </c>
      <c r="AF12" s="3">
        <f t="shared" si="9"/>
        <v>1</v>
      </c>
      <c r="AG12" s="3">
        <f t="shared" si="10"/>
        <v>0</v>
      </c>
      <c r="AH12" s="3">
        <f t="shared" si="11"/>
        <v>1</v>
      </c>
      <c r="AI12" s="3">
        <f t="shared" si="12"/>
        <v>1</v>
      </c>
      <c r="AJ12" s="3">
        <f t="shared" si="13"/>
        <v>0</v>
      </c>
      <c r="AK12" s="3">
        <f t="shared" si="14"/>
        <v>0</v>
      </c>
      <c r="AL12" s="3">
        <f t="shared" si="15"/>
        <v>1</v>
      </c>
      <c r="AM12" s="3">
        <f t="shared" si="16"/>
        <v>1</v>
      </c>
      <c r="AN12" s="3">
        <f t="shared" si="17"/>
        <v>0</v>
      </c>
      <c r="AO12" s="3">
        <f t="shared" si="18"/>
        <v>1</v>
      </c>
      <c r="AQ12" s="3">
        <f t="shared" si="19"/>
        <v>1</v>
      </c>
      <c r="AR12" s="3">
        <f t="shared" si="20"/>
        <v>1</v>
      </c>
    </row>
    <row r="13" spans="1:44" x14ac:dyDescent="0.25">
      <c r="A13" s="8" t="s">
        <v>73</v>
      </c>
      <c r="B13" s="4">
        <f t="shared" si="0"/>
        <v>11</v>
      </c>
      <c r="C13" s="5">
        <f t="shared" si="1"/>
        <v>1</v>
      </c>
      <c r="D13" s="28" t="s">
        <v>148</v>
      </c>
      <c r="E13" s="4" t="s">
        <v>172</v>
      </c>
      <c r="F13" s="4" t="s">
        <v>150</v>
      </c>
      <c r="G13" s="4" t="s">
        <v>151</v>
      </c>
      <c r="H13" s="4" t="s">
        <v>166</v>
      </c>
      <c r="I13" s="4" t="s">
        <v>179</v>
      </c>
      <c r="J13" s="4" t="s">
        <v>154</v>
      </c>
      <c r="K13" s="4" t="s">
        <v>167</v>
      </c>
      <c r="L13" s="4" t="s">
        <v>168</v>
      </c>
      <c r="M13" s="4" t="s">
        <v>169</v>
      </c>
      <c r="N13" s="4" t="s">
        <v>170</v>
      </c>
      <c r="O13" s="4" t="s">
        <v>159</v>
      </c>
      <c r="P13" s="4" t="s">
        <v>160</v>
      </c>
      <c r="Q13" s="4" t="s">
        <v>161</v>
      </c>
      <c r="R13" s="4" t="s">
        <v>162</v>
      </c>
      <c r="S13" s="4" t="s">
        <v>163</v>
      </c>
      <c r="T13" s="4" t="s">
        <v>164</v>
      </c>
      <c r="V13" s="4" t="s">
        <v>151</v>
      </c>
      <c r="W13" s="39" t="s">
        <v>154</v>
      </c>
      <c r="Y13" s="3">
        <f t="shared" si="2"/>
        <v>1</v>
      </c>
      <c r="Z13" s="3">
        <f t="shared" si="3"/>
        <v>1</v>
      </c>
      <c r="AA13" s="3">
        <f t="shared" si="4"/>
        <v>0</v>
      </c>
      <c r="AB13" s="3">
        <f t="shared" si="5"/>
        <v>1</v>
      </c>
      <c r="AC13" s="3">
        <f t="shared" si="6"/>
        <v>1</v>
      </c>
      <c r="AD13" s="3">
        <f t="shared" si="7"/>
        <v>1</v>
      </c>
      <c r="AE13" s="3">
        <f t="shared" si="8"/>
        <v>0</v>
      </c>
      <c r="AF13" s="3">
        <f t="shared" si="9"/>
        <v>1</v>
      </c>
      <c r="AG13" s="3">
        <f t="shared" si="10"/>
        <v>0</v>
      </c>
      <c r="AH13" s="3">
        <f t="shared" si="11"/>
        <v>1</v>
      </c>
      <c r="AI13" s="3">
        <f t="shared" si="12"/>
        <v>1</v>
      </c>
      <c r="AJ13" s="3">
        <f t="shared" si="13"/>
        <v>0</v>
      </c>
      <c r="AK13" s="3">
        <f t="shared" si="14"/>
        <v>0</v>
      </c>
      <c r="AL13" s="3">
        <f t="shared" si="15"/>
        <v>1</v>
      </c>
      <c r="AM13" s="3">
        <f t="shared" si="16"/>
        <v>1</v>
      </c>
      <c r="AN13" s="3">
        <f t="shared" si="17"/>
        <v>1</v>
      </c>
      <c r="AO13" s="3">
        <f t="shared" si="18"/>
        <v>0</v>
      </c>
      <c r="AQ13" s="3">
        <f t="shared" si="19"/>
        <v>1</v>
      </c>
      <c r="AR13" s="3" t="e">
        <f t="shared" si="20"/>
        <v>#N/A</v>
      </c>
    </row>
    <row r="14" spans="1:44" x14ac:dyDescent="0.25">
      <c r="A14" s="8" t="s">
        <v>74</v>
      </c>
      <c r="B14" s="4">
        <f t="shared" si="0"/>
        <v>7</v>
      </c>
      <c r="C14" s="5">
        <f t="shared" si="1"/>
        <v>0</v>
      </c>
      <c r="D14" s="28" t="s">
        <v>165</v>
      </c>
      <c r="E14" s="4" t="s">
        <v>149</v>
      </c>
      <c r="F14" s="4" t="s">
        <v>150</v>
      </c>
      <c r="G14" s="4" t="s">
        <v>151</v>
      </c>
      <c r="H14" s="4" t="s">
        <v>166</v>
      </c>
      <c r="I14" s="4" t="s">
        <v>153</v>
      </c>
      <c r="J14" s="4" t="s">
        <v>173</v>
      </c>
      <c r="K14" s="4" t="s">
        <v>155</v>
      </c>
      <c r="L14" s="4" t="s">
        <v>168</v>
      </c>
      <c r="M14" s="4" t="s">
        <v>169</v>
      </c>
      <c r="N14" s="4" t="s">
        <v>170</v>
      </c>
      <c r="O14" s="4" t="s">
        <v>159</v>
      </c>
      <c r="P14" s="4" t="s">
        <v>160</v>
      </c>
      <c r="Q14" s="4" t="s">
        <v>161</v>
      </c>
      <c r="R14" s="4" t="s">
        <v>162</v>
      </c>
      <c r="S14" s="4" t="s">
        <v>171</v>
      </c>
      <c r="T14" s="4" t="s">
        <v>164</v>
      </c>
      <c r="V14" s="39" t="s">
        <v>165</v>
      </c>
      <c r="W14" s="39" t="s">
        <v>155</v>
      </c>
      <c r="Y14" s="3">
        <f t="shared" si="2"/>
        <v>0</v>
      </c>
      <c r="Z14" s="3">
        <f t="shared" si="3"/>
        <v>0</v>
      </c>
      <c r="AA14" s="3">
        <f t="shared" si="4"/>
        <v>0</v>
      </c>
      <c r="AB14" s="3">
        <f t="shared" si="5"/>
        <v>1</v>
      </c>
      <c r="AC14" s="3">
        <f t="shared" si="6"/>
        <v>1</v>
      </c>
      <c r="AD14" s="3">
        <f t="shared" si="7"/>
        <v>0</v>
      </c>
      <c r="AE14" s="3">
        <f t="shared" si="8"/>
        <v>1</v>
      </c>
      <c r="AF14" s="3">
        <f t="shared" si="9"/>
        <v>0</v>
      </c>
      <c r="AG14" s="3">
        <f t="shared" si="10"/>
        <v>0</v>
      </c>
      <c r="AH14" s="3">
        <f t="shared" si="11"/>
        <v>1</v>
      </c>
      <c r="AI14" s="3">
        <f t="shared" si="12"/>
        <v>1</v>
      </c>
      <c r="AJ14" s="3">
        <f t="shared" si="13"/>
        <v>0</v>
      </c>
      <c r="AK14" s="3">
        <f t="shared" si="14"/>
        <v>0</v>
      </c>
      <c r="AL14" s="3">
        <f t="shared" si="15"/>
        <v>1</v>
      </c>
      <c r="AM14" s="3">
        <f t="shared" si="16"/>
        <v>1</v>
      </c>
      <c r="AN14" s="3">
        <f t="shared" si="17"/>
        <v>0</v>
      </c>
      <c r="AO14" s="3">
        <f t="shared" si="18"/>
        <v>0</v>
      </c>
      <c r="AQ14" s="3" t="e">
        <f t="shared" si="19"/>
        <v>#N/A</v>
      </c>
      <c r="AR14" s="3" t="e">
        <f t="shared" si="20"/>
        <v>#N/A</v>
      </c>
    </row>
    <row r="15" spans="1:44" x14ac:dyDescent="0.25">
      <c r="A15" s="8" t="s">
        <v>75</v>
      </c>
      <c r="B15" s="4">
        <f t="shared" si="0"/>
        <v>9</v>
      </c>
      <c r="C15" s="5">
        <f t="shared" si="1"/>
        <v>2</v>
      </c>
      <c r="D15" s="28" t="s">
        <v>165</v>
      </c>
      <c r="E15" s="4" t="s">
        <v>149</v>
      </c>
      <c r="F15" s="4" t="s">
        <v>150</v>
      </c>
      <c r="G15" s="4" t="s">
        <v>151</v>
      </c>
      <c r="H15" s="4" t="s">
        <v>129</v>
      </c>
      <c r="I15" s="4" t="s">
        <v>153</v>
      </c>
      <c r="J15" s="4" t="s">
        <v>173</v>
      </c>
      <c r="K15" s="4" t="s">
        <v>167</v>
      </c>
      <c r="L15" s="4" t="s">
        <v>156</v>
      </c>
      <c r="M15" s="4" t="s">
        <v>169</v>
      </c>
      <c r="N15" s="4" t="s">
        <v>170</v>
      </c>
      <c r="O15" s="4" t="s">
        <v>159</v>
      </c>
      <c r="P15" s="4" t="s">
        <v>160</v>
      </c>
      <c r="Q15" s="4" t="s">
        <v>161</v>
      </c>
      <c r="R15" s="4" t="s">
        <v>162</v>
      </c>
      <c r="S15" s="4" t="s">
        <v>163</v>
      </c>
      <c r="T15" s="4" t="s">
        <v>164</v>
      </c>
      <c r="V15" s="4" t="s">
        <v>156</v>
      </c>
      <c r="W15" s="4" t="s">
        <v>173</v>
      </c>
      <c r="Y15" s="3">
        <f t="shared" si="2"/>
        <v>0</v>
      </c>
      <c r="Z15" s="3">
        <f t="shared" si="3"/>
        <v>0</v>
      </c>
      <c r="AA15" s="3">
        <f t="shared" si="4"/>
        <v>0</v>
      </c>
      <c r="AB15" s="3">
        <f t="shared" si="5"/>
        <v>1</v>
      </c>
      <c r="AC15" s="3">
        <f t="shared" si="6"/>
        <v>0</v>
      </c>
      <c r="AD15" s="3">
        <f t="shared" si="7"/>
        <v>0</v>
      </c>
      <c r="AE15" s="3">
        <f t="shared" si="8"/>
        <v>1</v>
      </c>
      <c r="AF15" s="3">
        <f t="shared" si="9"/>
        <v>1</v>
      </c>
      <c r="AG15" s="3">
        <f t="shared" si="10"/>
        <v>1</v>
      </c>
      <c r="AH15" s="3">
        <f t="shared" si="11"/>
        <v>1</v>
      </c>
      <c r="AI15" s="3">
        <f t="shared" si="12"/>
        <v>1</v>
      </c>
      <c r="AJ15" s="3">
        <f t="shared" si="13"/>
        <v>0</v>
      </c>
      <c r="AK15" s="3">
        <f t="shared" si="14"/>
        <v>0</v>
      </c>
      <c r="AL15" s="3">
        <f t="shared" si="15"/>
        <v>1</v>
      </c>
      <c r="AM15" s="3">
        <f t="shared" si="16"/>
        <v>1</v>
      </c>
      <c r="AN15" s="3">
        <f t="shared" si="17"/>
        <v>1</v>
      </c>
      <c r="AO15" s="3">
        <f t="shared" si="18"/>
        <v>0</v>
      </c>
      <c r="AQ15" s="3">
        <f t="shared" si="19"/>
        <v>1</v>
      </c>
      <c r="AR15" s="3">
        <f t="shared" si="20"/>
        <v>1</v>
      </c>
    </row>
    <row r="16" spans="1:44" x14ac:dyDescent="0.25">
      <c r="A16" s="8" t="s">
        <v>76</v>
      </c>
      <c r="B16" s="4">
        <f t="shared" si="0"/>
        <v>6</v>
      </c>
      <c r="C16" s="5">
        <f t="shared" si="1"/>
        <v>0</v>
      </c>
      <c r="D16" s="28" t="s">
        <v>165</v>
      </c>
      <c r="E16" s="4" t="s">
        <v>149</v>
      </c>
      <c r="F16" s="4" t="s">
        <v>150</v>
      </c>
      <c r="G16" s="4" t="s">
        <v>151</v>
      </c>
      <c r="H16" s="4" t="s">
        <v>166</v>
      </c>
      <c r="I16" s="4" t="s">
        <v>153</v>
      </c>
      <c r="J16" s="4" t="s">
        <v>154</v>
      </c>
      <c r="K16" s="4" t="s">
        <v>155</v>
      </c>
      <c r="L16" s="4" t="s">
        <v>168</v>
      </c>
      <c r="M16" s="4" t="s">
        <v>169</v>
      </c>
      <c r="N16" s="4" t="s">
        <v>170</v>
      </c>
      <c r="O16" s="4" t="s">
        <v>159</v>
      </c>
      <c r="P16" s="4" t="s">
        <v>160</v>
      </c>
      <c r="Q16" s="4" t="s">
        <v>161</v>
      </c>
      <c r="R16" s="4" t="s">
        <v>162</v>
      </c>
      <c r="S16" s="4" t="s">
        <v>171</v>
      </c>
      <c r="T16" s="4" t="s">
        <v>164</v>
      </c>
      <c r="V16" s="39" t="s">
        <v>165</v>
      </c>
      <c r="W16" s="39" t="s">
        <v>159</v>
      </c>
      <c r="Y16" s="3">
        <f t="shared" si="2"/>
        <v>0</v>
      </c>
      <c r="Z16" s="3">
        <f t="shared" si="3"/>
        <v>0</v>
      </c>
      <c r="AA16" s="3">
        <f t="shared" si="4"/>
        <v>0</v>
      </c>
      <c r="AB16" s="3">
        <f t="shared" si="5"/>
        <v>1</v>
      </c>
      <c r="AC16" s="3">
        <f t="shared" si="6"/>
        <v>1</v>
      </c>
      <c r="AD16" s="3">
        <f t="shared" si="7"/>
        <v>0</v>
      </c>
      <c r="AE16" s="3">
        <f t="shared" si="8"/>
        <v>0</v>
      </c>
      <c r="AF16" s="3">
        <f t="shared" si="9"/>
        <v>0</v>
      </c>
      <c r="AG16" s="3">
        <f t="shared" si="10"/>
        <v>0</v>
      </c>
      <c r="AH16" s="3">
        <f t="shared" si="11"/>
        <v>1</v>
      </c>
      <c r="AI16" s="3">
        <f t="shared" si="12"/>
        <v>1</v>
      </c>
      <c r="AJ16" s="3">
        <f t="shared" si="13"/>
        <v>0</v>
      </c>
      <c r="AK16" s="3">
        <f t="shared" si="14"/>
        <v>0</v>
      </c>
      <c r="AL16" s="3">
        <f t="shared" si="15"/>
        <v>1</v>
      </c>
      <c r="AM16" s="3">
        <f t="shared" si="16"/>
        <v>1</v>
      </c>
      <c r="AN16" s="3">
        <f t="shared" si="17"/>
        <v>0</v>
      </c>
      <c r="AO16" s="3">
        <f t="shared" si="18"/>
        <v>0</v>
      </c>
      <c r="AQ16" s="3" t="e">
        <f t="shared" si="19"/>
        <v>#N/A</v>
      </c>
      <c r="AR16" s="3" t="e">
        <f t="shared" si="20"/>
        <v>#N/A</v>
      </c>
    </row>
    <row r="17" spans="1:44" x14ac:dyDescent="0.25">
      <c r="A17" s="8" t="s">
        <v>77</v>
      </c>
      <c r="B17" s="4">
        <f t="shared" si="0"/>
        <v>6</v>
      </c>
      <c r="C17" s="5">
        <f t="shared" si="1"/>
        <v>1</v>
      </c>
      <c r="D17" s="28" t="s">
        <v>165</v>
      </c>
      <c r="E17" s="4" t="s">
        <v>149</v>
      </c>
      <c r="F17" s="4" t="s">
        <v>150</v>
      </c>
      <c r="G17" s="4" t="s">
        <v>178</v>
      </c>
      <c r="H17" s="4" t="s">
        <v>166</v>
      </c>
      <c r="I17" s="4" t="s">
        <v>153</v>
      </c>
      <c r="J17" s="4" t="s">
        <v>154</v>
      </c>
      <c r="K17" s="4" t="s">
        <v>167</v>
      </c>
      <c r="L17" s="4" t="s">
        <v>168</v>
      </c>
      <c r="M17" s="4" t="s">
        <v>169</v>
      </c>
      <c r="N17" s="4" t="s">
        <v>170</v>
      </c>
      <c r="O17" s="4" t="s">
        <v>159</v>
      </c>
      <c r="P17" s="4" t="s">
        <v>160</v>
      </c>
      <c r="Q17" s="4" t="s">
        <v>161</v>
      </c>
      <c r="R17" s="4" t="s">
        <v>162</v>
      </c>
      <c r="S17" s="4" t="s">
        <v>171</v>
      </c>
      <c r="T17" s="4" t="s">
        <v>164</v>
      </c>
      <c r="V17" s="39" t="s">
        <v>154</v>
      </c>
      <c r="W17" s="4" t="s">
        <v>162</v>
      </c>
      <c r="Y17" s="3">
        <f t="shared" si="2"/>
        <v>0</v>
      </c>
      <c r="Z17" s="3">
        <f t="shared" si="3"/>
        <v>0</v>
      </c>
      <c r="AA17" s="3">
        <f t="shared" si="4"/>
        <v>0</v>
      </c>
      <c r="AB17" s="3">
        <f t="shared" si="5"/>
        <v>0</v>
      </c>
      <c r="AC17" s="3">
        <f t="shared" si="6"/>
        <v>1</v>
      </c>
      <c r="AD17" s="3">
        <f t="shared" si="7"/>
        <v>0</v>
      </c>
      <c r="AE17" s="3">
        <f t="shared" si="8"/>
        <v>0</v>
      </c>
      <c r="AF17" s="3">
        <f t="shared" si="9"/>
        <v>1</v>
      </c>
      <c r="AG17" s="3">
        <f t="shared" si="10"/>
        <v>0</v>
      </c>
      <c r="AH17" s="3">
        <f t="shared" si="11"/>
        <v>1</v>
      </c>
      <c r="AI17" s="3">
        <f t="shared" si="12"/>
        <v>1</v>
      </c>
      <c r="AJ17" s="3">
        <f t="shared" si="13"/>
        <v>0</v>
      </c>
      <c r="AK17" s="3">
        <f t="shared" si="14"/>
        <v>0</v>
      </c>
      <c r="AL17" s="3">
        <f t="shared" si="15"/>
        <v>1</v>
      </c>
      <c r="AM17" s="3">
        <f t="shared" si="16"/>
        <v>1</v>
      </c>
      <c r="AN17" s="3">
        <f t="shared" si="17"/>
        <v>0</v>
      </c>
      <c r="AO17" s="3">
        <f t="shared" si="18"/>
        <v>0</v>
      </c>
      <c r="AQ17" s="3" t="e">
        <f t="shared" si="19"/>
        <v>#N/A</v>
      </c>
      <c r="AR17" s="3">
        <f t="shared" si="20"/>
        <v>1</v>
      </c>
    </row>
    <row r="18" spans="1:44" x14ac:dyDescent="0.25">
      <c r="A18" s="8" t="s">
        <v>78</v>
      </c>
      <c r="B18" s="4">
        <f t="shared" si="0"/>
        <v>8</v>
      </c>
      <c r="C18" s="5">
        <f t="shared" si="1"/>
        <v>1</v>
      </c>
      <c r="D18" s="28" t="s">
        <v>165</v>
      </c>
      <c r="E18" s="4" t="s">
        <v>172</v>
      </c>
      <c r="F18" s="4" t="s">
        <v>150</v>
      </c>
      <c r="G18" s="4" t="s">
        <v>151</v>
      </c>
      <c r="H18" s="4" t="s">
        <v>166</v>
      </c>
      <c r="I18" s="4" t="s">
        <v>153</v>
      </c>
      <c r="J18" s="4" t="s">
        <v>154</v>
      </c>
      <c r="K18" s="4" t="s">
        <v>167</v>
      </c>
      <c r="L18" s="4" t="s">
        <v>168</v>
      </c>
      <c r="M18" s="4" t="s">
        <v>169</v>
      </c>
      <c r="N18" s="4" t="s">
        <v>170</v>
      </c>
      <c r="O18" s="4" t="s">
        <v>159</v>
      </c>
      <c r="P18" s="4" t="s">
        <v>160</v>
      </c>
      <c r="Q18" s="4" t="s">
        <v>161</v>
      </c>
      <c r="R18" s="4" t="s">
        <v>162</v>
      </c>
      <c r="S18" s="4" t="s">
        <v>171</v>
      </c>
      <c r="T18" s="4" t="s">
        <v>164</v>
      </c>
      <c r="V18" s="4" t="s">
        <v>170</v>
      </c>
      <c r="W18" s="39" t="s">
        <v>164</v>
      </c>
      <c r="Y18" s="3">
        <f t="shared" si="2"/>
        <v>0</v>
      </c>
      <c r="Z18" s="3">
        <f t="shared" si="3"/>
        <v>1</v>
      </c>
      <c r="AA18" s="3">
        <f t="shared" si="4"/>
        <v>0</v>
      </c>
      <c r="AB18" s="3">
        <f t="shared" si="5"/>
        <v>1</v>
      </c>
      <c r="AC18" s="3">
        <f t="shared" si="6"/>
        <v>1</v>
      </c>
      <c r="AD18" s="3">
        <f t="shared" si="7"/>
        <v>0</v>
      </c>
      <c r="AE18" s="3">
        <f t="shared" si="8"/>
        <v>0</v>
      </c>
      <c r="AF18" s="3">
        <f t="shared" si="9"/>
        <v>1</v>
      </c>
      <c r="AG18" s="3">
        <f t="shared" si="10"/>
        <v>0</v>
      </c>
      <c r="AH18" s="3">
        <f t="shared" si="11"/>
        <v>1</v>
      </c>
      <c r="AI18" s="3">
        <f t="shared" si="12"/>
        <v>1</v>
      </c>
      <c r="AJ18" s="3">
        <f t="shared" si="13"/>
        <v>0</v>
      </c>
      <c r="AK18" s="3">
        <f t="shared" si="14"/>
        <v>0</v>
      </c>
      <c r="AL18" s="3">
        <f t="shared" si="15"/>
        <v>1</v>
      </c>
      <c r="AM18" s="3">
        <f t="shared" si="16"/>
        <v>1</v>
      </c>
      <c r="AN18" s="3">
        <f t="shared" si="17"/>
        <v>0</v>
      </c>
      <c r="AO18" s="3">
        <f t="shared" si="18"/>
        <v>0</v>
      </c>
      <c r="AQ18" s="3">
        <f t="shared" si="19"/>
        <v>1</v>
      </c>
      <c r="AR18" s="3" t="e">
        <f t="shared" si="20"/>
        <v>#N/A</v>
      </c>
    </row>
    <row r="19" spans="1:44" x14ac:dyDescent="0.25">
      <c r="A19" s="8" t="s">
        <v>79</v>
      </c>
      <c r="B19" s="4">
        <f t="shared" si="0"/>
        <v>10</v>
      </c>
      <c r="C19" s="5">
        <f t="shared" si="1"/>
        <v>0</v>
      </c>
      <c r="D19" s="28" t="s">
        <v>165</v>
      </c>
      <c r="E19" s="4" t="s">
        <v>149</v>
      </c>
      <c r="F19" s="4" t="s">
        <v>150</v>
      </c>
      <c r="G19" s="4" t="s">
        <v>151</v>
      </c>
      <c r="H19" s="4" t="s">
        <v>166</v>
      </c>
      <c r="I19" s="4" t="s">
        <v>153</v>
      </c>
      <c r="J19" s="4" t="s">
        <v>173</v>
      </c>
      <c r="K19" s="4" t="s">
        <v>167</v>
      </c>
      <c r="L19" s="4" t="s">
        <v>168</v>
      </c>
      <c r="M19" s="4" t="s">
        <v>169</v>
      </c>
      <c r="N19" s="4" t="s">
        <v>170</v>
      </c>
      <c r="O19" s="4" t="s">
        <v>159</v>
      </c>
      <c r="P19" s="4" t="s">
        <v>175</v>
      </c>
      <c r="Q19" s="4" t="s">
        <v>161</v>
      </c>
      <c r="R19" s="4" t="s">
        <v>162</v>
      </c>
      <c r="S19" s="4" t="s">
        <v>163</v>
      </c>
      <c r="T19" s="4" t="s">
        <v>164</v>
      </c>
      <c r="V19" s="39" t="s">
        <v>165</v>
      </c>
      <c r="W19" s="39" t="s">
        <v>153</v>
      </c>
      <c r="Y19" s="3">
        <f t="shared" si="2"/>
        <v>0</v>
      </c>
      <c r="Z19" s="3">
        <f t="shared" si="3"/>
        <v>0</v>
      </c>
      <c r="AA19" s="3">
        <f t="shared" si="4"/>
        <v>0</v>
      </c>
      <c r="AB19" s="3">
        <f t="shared" si="5"/>
        <v>1</v>
      </c>
      <c r="AC19" s="3">
        <f t="shared" si="6"/>
        <v>1</v>
      </c>
      <c r="AD19" s="3">
        <f t="shared" si="7"/>
        <v>0</v>
      </c>
      <c r="AE19" s="3">
        <f t="shared" si="8"/>
        <v>1</v>
      </c>
      <c r="AF19" s="3">
        <f t="shared" si="9"/>
        <v>1</v>
      </c>
      <c r="AG19" s="3">
        <f t="shared" si="10"/>
        <v>0</v>
      </c>
      <c r="AH19" s="3">
        <f t="shared" si="11"/>
        <v>1</v>
      </c>
      <c r="AI19" s="3">
        <f t="shared" si="12"/>
        <v>1</v>
      </c>
      <c r="AJ19" s="3">
        <f t="shared" si="13"/>
        <v>0</v>
      </c>
      <c r="AK19" s="3">
        <f t="shared" si="14"/>
        <v>1</v>
      </c>
      <c r="AL19" s="3">
        <f t="shared" si="15"/>
        <v>1</v>
      </c>
      <c r="AM19" s="3">
        <f t="shared" si="16"/>
        <v>1</v>
      </c>
      <c r="AN19" s="3">
        <f t="shared" si="17"/>
        <v>1</v>
      </c>
      <c r="AO19" s="3">
        <f t="shared" si="18"/>
        <v>0</v>
      </c>
      <c r="AQ19" s="3" t="e">
        <f t="shared" si="19"/>
        <v>#N/A</v>
      </c>
      <c r="AR19" s="3" t="e">
        <f t="shared" si="20"/>
        <v>#N/A</v>
      </c>
    </row>
    <row r="20" spans="1:44" x14ac:dyDescent="0.25">
      <c r="A20" s="8" t="s">
        <v>80</v>
      </c>
      <c r="B20" s="4">
        <f t="shared" si="0"/>
        <v>8</v>
      </c>
      <c r="C20" s="5">
        <f t="shared" si="1"/>
        <v>1</v>
      </c>
      <c r="D20" s="28" t="s">
        <v>165</v>
      </c>
      <c r="E20" s="4" t="s">
        <v>172</v>
      </c>
      <c r="F20" s="4" t="s">
        <v>177</v>
      </c>
      <c r="G20" s="4" t="s">
        <v>151</v>
      </c>
      <c r="H20" s="4" t="s">
        <v>166</v>
      </c>
      <c r="I20" s="4" t="s">
        <v>153</v>
      </c>
      <c r="J20" s="4" t="s">
        <v>154</v>
      </c>
      <c r="K20" s="4" t="s">
        <v>155</v>
      </c>
      <c r="L20" s="4" t="s">
        <v>168</v>
      </c>
      <c r="M20" s="4" t="s">
        <v>157</v>
      </c>
      <c r="N20" s="4" t="s">
        <v>158</v>
      </c>
      <c r="O20" s="4" t="s">
        <v>180</v>
      </c>
      <c r="P20" s="4" t="s">
        <v>160</v>
      </c>
      <c r="Q20" s="4" t="s">
        <v>161</v>
      </c>
      <c r="R20" s="4" t="s">
        <v>162</v>
      </c>
      <c r="S20" s="4" t="s">
        <v>163</v>
      </c>
      <c r="T20" s="4" t="s">
        <v>164</v>
      </c>
      <c r="V20" s="39" t="s">
        <v>160</v>
      </c>
      <c r="W20" s="4" t="s">
        <v>151</v>
      </c>
      <c r="Y20" s="3">
        <f t="shared" si="2"/>
        <v>0</v>
      </c>
      <c r="Z20" s="3">
        <f t="shared" si="3"/>
        <v>1</v>
      </c>
      <c r="AA20" s="3">
        <f t="shared" si="4"/>
        <v>1</v>
      </c>
      <c r="AB20" s="3">
        <f t="shared" si="5"/>
        <v>1</v>
      </c>
      <c r="AC20" s="3">
        <f t="shared" si="6"/>
        <v>1</v>
      </c>
      <c r="AD20" s="3">
        <f t="shared" si="7"/>
        <v>0</v>
      </c>
      <c r="AE20" s="3">
        <f t="shared" si="8"/>
        <v>0</v>
      </c>
      <c r="AF20" s="3">
        <f t="shared" si="9"/>
        <v>0</v>
      </c>
      <c r="AG20" s="3">
        <f t="shared" si="10"/>
        <v>0</v>
      </c>
      <c r="AH20" s="3">
        <f t="shared" si="11"/>
        <v>0</v>
      </c>
      <c r="AI20" s="3">
        <f t="shared" si="12"/>
        <v>0</v>
      </c>
      <c r="AJ20" s="3">
        <f t="shared" si="13"/>
        <v>1</v>
      </c>
      <c r="AK20" s="3">
        <f t="shared" si="14"/>
        <v>0</v>
      </c>
      <c r="AL20" s="3">
        <f t="shared" si="15"/>
        <v>1</v>
      </c>
      <c r="AM20" s="3">
        <f t="shared" si="16"/>
        <v>1</v>
      </c>
      <c r="AN20" s="3">
        <f t="shared" si="17"/>
        <v>1</v>
      </c>
      <c r="AO20" s="3">
        <f t="shared" si="18"/>
        <v>0</v>
      </c>
      <c r="AQ20" s="3" t="e">
        <f t="shared" si="19"/>
        <v>#N/A</v>
      </c>
      <c r="AR20" s="3">
        <f t="shared" si="20"/>
        <v>1</v>
      </c>
    </row>
    <row r="21" spans="1:44" x14ac:dyDescent="0.25">
      <c r="A21" s="8" t="s">
        <v>141</v>
      </c>
      <c r="B21" s="4">
        <f t="shared" si="0"/>
        <v>6</v>
      </c>
      <c r="C21" s="5">
        <f t="shared" si="1"/>
        <v>0</v>
      </c>
      <c r="D21" s="28" t="s">
        <v>165</v>
      </c>
      <c r="E21" s="4" t="s">
        <v>149</v>
      </c>
      <c r="F21" s="4" t="s">
        <v>150</v>
      </c>
      <c r="G21" s="4" t="s">
        <v>178</v>
      </c>
      <c r="H21" s="4" t="s">
        <v>166</v>
      </c>
      <c r="I21" s="4" t="s">
        <v>153</v>
      </c>
      <c r="J21" s="4" t="s">
        <v>154</v>
      </c>
      <c r="K21" s="4" t="s">
        <v>155</v>
      </c>
      <c r="L21" s="4" t="s">
        <v>168</v>
      </c>
      <c r="M21" s="4" t="s">
        <v>169</v>
      </c>
      <c r="N21" s="4" t="s">
        <v>170</v>
      </c>
      <c r="O21" s="4" t="s">
        <v>159</v>
      </c>
      <c r="P21" s="4" t="s">
        <v>175</v>
      </c>
      <c r="Q21" s="4" t="s">
        <v>161</v>
      </c>
      <c r="R21" s="4" t="s">
        <v>162</v>
      </c>
      <c r="S21" s="4" t="s">
        <v>171</v>
      </c>
      <c r="T21" s="4" t="s">
        <v>164</v>
      </c>
      <c r="V21" s="39" t="s">
        <v>171</v>
      </c>
      <c r="W21" s="39" t="s">
        <v>165</v>
      </c>
      <c r="Y21" s="3">
        <f t="shared" si="2"/>
        <v>0</v>
      </c>
      <c r="Z21" s="3">
        <f t="shared" si="3"/>
        <v>0</v>
      </c>
      <c r="AA21" s="3">
        <f t="shared" si="4"/>
        <v>0</v>
      </c>
      <c r="AB21" s="3">
        <f t="shared" si="5"/>
        <v>0</v>
      </c>
      <c r="AC21" s="3">
        <f t="shared" si="6"/>
        <v>1</v>
      </c>
      <c r="AD21" s="3">
        <f t="shared" si="7"/>
        <v>0</v>
      </c>
      <c r="AE21" s="3">
        <f t="shared" si="8"/>
        <v>0</v>
      </c>
      <c r="AF21" s="3">
        <f t="shared" si="9"/>
        <v>0</v>
      </c>
      <c r="AG21" s="3">
        <f t="shared" si="10"/>
        <v>0</v>
      </c>
      <c r="AH21" s="3">
        <f t="shared" si="11"/>
        <v>1</v>
      </c>
      <c r="AI21" s="3">
        <f t="shared" si="12"/>
        <v>1</v>
      </c>
      <c r="AJ21" s="3">
        <f t="shared" si="13"/>
        <v>0</v>
      </c>
      <c r="AK21" s="3">
        <f t="shared" si="14"/>
        <v>1</v>
      </c>
      <c r="AL21" s="3">
        <f t="shared" si="15"/>
        <v>1</v>
      </c>
      <c r="AM21" s="3">
        <f t="shared" si="16"/>
        <v>1</v>
      </c>
      <c r="AN21" s="3">
        <f t="shared" si="17"/>
        <v>0</v>
      </c>
      <c r="AO21" s="3">
        <f t="shared" si="18"/>
        <v>0</v>
      </c>
      <c r="AQ21" s="3" t="e">
        <f t="shared" si="19"/>
        <v>#N/A</v>
      </c>
      <c r="AR21" s="3" t="e">
        <f t="shared" si="20"/>
        <v>#N/A</v>
      </c>
    </row>
    <row r="22" spans="1:44" x14ac:dyDescent="0.25">
      <c r="A22" s="8" t="s">
        <v>81</v>
      </c>
      <c r="B22" s="4">
        <f t="shared" si="0"/>
        <v>5</v>
      </c>
      <c r="C22" s="5">
        <f t="shared" si="1"/>
        <v>0</v>
      </c>
      <c r="D22" s="28" t="s">
        <v>148</v>
      </c>
      <c r="E22" s="4" t="s">
        <v>149</v>
      </c>
      <c r="F22" s="4" t="s">
        <v>150</v>
      </c>
      <c r="G22" s="4" t="s">
        <v>151</v>
      </c>
      <c r="H22" s="4" t="s">
        <v>152</v>
      </c>
      <c r="I22" s="4" t="s">
        <v>153</v>
      </c>
      <c r="J22" s="4" t="s">
        <v>154</v>
      </c>
      <c r="K22" s="4" t="s">
        <v>155</v>
      </c>
      <c r="L22" s="4" t="s">
        <v>168</v>
      </c>
      <c r="M22" s="4" t="s">
        <v>169</v>
      </c>
      <c r="N22" s="4" t="s">
        <v>158</v>
      </c>
      <c r="O22" s="4" t="s">
        <v>159</v>
      </c>
      <c r="P22" s="4" t="s">
        <v>160</v>
      </c>
      <c r="Q22" s="4" t="s">
        <v>161</v>
      </c>
      <c r="R22" s="4" t="s">
        <v>162</v>
      </c>
      <c r="S22" s="4" t="s">
        <v>171</v>
      </c>
      <c r="T22" s="4" t="s">
        <v>164</v>
      </c>
      <c r="V22" s="39" t="s">
        <v>164</v>
      </c>
      <c r="W22" s="39" t="s">
        <v>158</v>
      </c>
      <c r="Y22" s="3">
        <f t="shared" si="2"/>
        <v>1</v>
      </c>
      <c r="Z22" s="3">
        <f t="shared" si="3"/>
        <v>0</v>
      </c>
      <c r="AA22" s="3">
        <f t="shared" si="4"/>
        <v>0</v>
      </c>
      <c r="AB22" s="3">
        <f t="shared" si="5"/>
        <v>1</v>
      </c>
      <c r="AC22" s="3">
        <f t="shared" si="6"/>
        <v>0</v>
      </c>
      <c r="AD22" s="3">
        <f t="shared" si="7"/>
        <v>0</v>
      </c>
      <c r="AE22" s="3">
        <f t="shared" si="8"/>
        <v>0</v>
      </c>
      <c r="AF22" s="3">
        <f t="shared" si="9"/>
        <v>0</v>
      </c>
      <c r="AG22" s="3">
        <f t="shared" si="10"/>
        <v>0</v>
      </c>
      <c r="AH22" s="3">
        <f t="shared" si="11"/>
        <v>1</v>
      </c>
      <c r="AI22" s="3">
        <f t="shared" si="12"/>
        <v>0</v>
      </c>
      <c r="AJ22" s="3">
        <f t="shared" si="13"/>
        <v>0</v>
      </c>
      <c r="AK22" s="3">
        <f t="shared" si="14"/>
        <v>0</v>
      </c>
      <c r="AL22" s="3">
        <f t="shared" si="15"/>
        <v>1</v>
      </c>
      <c r="AM22" s="3">
        <f t="shared" si="16"/>
        <v>1</v>
      </c>
      <c r="AN22" s="3">
        <f t="shared" si="17"/>
        <v>0</v>
      </c>
      <c r="AO22" s="3">
        <f t="shared" si="18"/>
        <v>0</v>
      </c>
      <c r="AQ22" s="3" t="e">
        <f t="shared" si="19"/>
        <v>#N/A</v>
      </c>
      <c r="AR22" s="3" t="e">
        <f t="shared" si="20"/>
        <v>#N/A</v>
      </c>
    </row>
    <row r="23" spans="1:44" x14ac:dyDescent="0.25">
      <c r="A23" s="8" t="s">
        <v>82</v>
      </c>
      <c r="B23" s="4">
        <f t="shared" si="0"/>
        <v>5</v>
      </c>
      <c r="C23" s="5">
        <f t="shared" si="1"/>
        <v>0</v>
      </c>
      <c r="D23" s="28" t="s">
        <v>148</v>
      </c>
      <c r="E23" s="4" t="s">
        <v>149</v>
      </c>
      <c r="F23" s="4" t="s">
        <v>150</v>
      </c>
      <c r="G23" s="4" t="s">
        <v>151</v>
      </c>
      <c r="H23" s="4" t="s">
        <v>152</v>
      </c>
      <c r="I23" s="4" t="s">
        <v>153</v>
      </c>
      <c r="J23" s="4" t="s">
        <v>154</v>
      </c>
      <c r="K23" s="4" t="s">
        <v>155</v>
      </c>
      <c r="L23" s="4" t="s">
        <v>168</v>
      </c>
      <c r="M23" s="4" t="s">
        <v>169</v>
      </c>
      <c r="N23" s="4" t="s">
        <v>158</v>
      </c>
      <c r="O23" s="4" t="s">
        <v>159</v>
      </c>
      <c r="P23" s="4" t="s">
        <v>160</v>
      </c>
      <c r="Q23" s="4" t="s">
        <v>161</v>
      </c>
      <c r="R23" s="4" t="s">
        <v>162</v>
      </c>
      <c r="S23" s="4" t="s">
        <v>171</v>
      </c>
      <c r="T23" s="4" t="s">
        <v>164</v>
      </c>
      <c r="V23" s="39" t="s">
        <v>164</v>
      </c>
      <c r="W23" s="39" t="s">
        <v>158</v>
      </c>
      <c r="Y23" s="3">
        <f t="shared" si="2"/>
        <v>1</v>
      </c>
      <c r="Z23" s="3">
        <f t="shared" si="3"/>
        <v>0</v>
      </c>
      <c r="AA23" s="3">
        <f t="shared" si="4"/>
        <v>0</v>
      </c>
      <c r="AB23" s="3">
        <f t="shared" si="5"/>
        <v>1</v>
      </c>
      <c r="AC23" s="3">
        <f t="shared" si="6"/>
        <v>0</v>
      </c>
      <c r="AD23" s="3">
        <f t="shared" si="7"/>
        <v>0</v>
      </c>
      <c r="AE23" s="3">
        <f t="shared" si="8"/>
        <v>0</v>
      </c>
      <c r="AF23" s="3">
        <f t="shared" si="9"/>
        <v>0</v>
      </c>
      <c r="AG23" s="3">
        <f t="shared" si="10"/>
        <v>0</v>
      </c>
      <c r="AH23" s="3">
        <f t="shared" si="11"/>
        <v>1</v>
      </c>
      <c r="AI23" s="3">
        <f t="shared" si="12"/>
        <v>0</v>
      </c>
      <c r="AJ23" s="3">
        <f t="shared" si="13"/>
        <v>0</v>
      </c>
      <c r="AK23" s="3">
        <f t="shared" si="14"/>
        <v>0</v>
      </c>
      <c r="AL23" s="3">
        <f t="shared" si="15"/>
        <v>1</v>
      </c>
      <c r="AM23" s="3">
        <f t="shared" si="16"/>
        <v>1</v>
      </c>
      <c r="AN23" s="3">
        <f t="shared" si="17"/>
        <v>0</v>
      </c>
      <c r="AO23" s="3">
        <f t="shared" si="18"/>
        <v>0</v>
      </c>
      <c r="AQ23" s="3" t="e">
        <f t="shared" si="19"/>
        <v>#N/A</v>
      </c>
      <c r="AR23" s="3" t="e">
        <f t="shared" si="20"/>
        <v>#N/A</v>
      </c>
    </row>
    <row r="24" spans="1:44" x14ac:dyDescent="0.25">
      <c r="A24" s="8" t="s">
        <v>83</v>
      </c>
      <c r="B24" s="4">
        <f t="shared" si="0"/>
        <v>5</v>
      </c>
      <c r="C24" s="5">
        <f t="shared" si="1"/>
        <v>1</v>
      </c>
      <c r="D24" s="28" t="s">
        <v>165</v>
      </c>
      <c r="E24" s="4" t="s">
        <v>149</v>
      </c>
      <c r="F24" s="4" t="s">
        <v>150</v>
      </c>
      <c r="G24" s="4" t="s">
        <v>151</v>
      </c>
      <c r="H24" s="4" t="s">
        <v>166</v>
      </c>
      <c r="I24" s="4" t="s">
        <v>153</v>
      </c>
      <c r="J24" s="4" t="s">
        <v>154</v>
      </c>
      <c r="K24" s="4" t="s">
        <v>155</v>
      </c>
      <c r="L24" s="4" t="s">
        <v>168</v>
      </c>
      <c r="M24" s="4" t="s">
        <v>169</v>
      </c>
      <c r="N24" s="4" t="s">
        <v>158</v>
      </c>
      <c r="O24" s="4" t="s">
        <v>159</v>
      </c>
      <c r="P24" s="4" t="s">
        <v>160</v>
      </c>
      <c r="Q24" s="4" t="s">
        <v>161</v>
      </c>
      <c r="R24" s="4" t="s">
        <v>162</v>
      </c>
      <c r="S24" s="4" t="s">
        <v>171</v>
      </c>
      <c r="T24" s="4" t="s">
        <v>164</v>
      </c>
      <c r="V24" s="39" t="s">
        <v>154</v>
      </c>
      <c r="W24" s="4" t="s">
        <v>161</v>
      </c>
      <c r="Y24" s="3">
        <f t="shared" si="2"/>
        <v>0</v>
      </c>
      <c r="Z24" s="3">
        <f t="shared" si="3"/>
        <v>0</v>
      </c>
      <c r="AA24" s="3">
        <f t="shared" si="4"/>
        <v>0</v>
      </c>
      <c r="AB24" s="3">
        <f t="shared" si="5"/>
        <v>1</v>
      </c>
      <c r="AC24" s="3">
        <f t="shared" si="6"/>
        <v>1</v>
      </c>
      <c r="AD24" s="3">
        <f t="shared" si="7"/>
        <v>0</v>
      </c>
      <c r="AE24" s="3">
        <f t="shared" si="8"/>
        <v>0</v>
      </c>
      <c r="AF24" s="3">
        <f t="shared" si="9"/>
        <v>0</v>
      </c>
      <c r="AG24" s="3">
        <f t="shared" si="10"/>
        <v>0</v>
      </c>
      <c r="AH24" s="3">
        <f t="shared" si="11"/>
        <v>1</v>
      </c>
      <c r="AI24" s="3">
        <f t="shared" si="12"/>
        <v>0</v>
      </c>
      <c r="AJ24" s="3">
        <f t="shared" si="13"/>
        <v>0</v>
      </c>
      <c r="AK24" s="3">
        <f t="shared" si="14"/>
        <v>0</v>
      </c>
      <c r="AL24" s="3">
        <f t="shared" si="15"/>
        <v>1</v>
      </c>
      <c r="AM24" s="3">
        <f t="shared" si="16"/>
        <v>1</v>
      </c>
      <c r="AN24" s="3">
        <f t="shared" si="17"/>
        <v>0</v>
      </c>
      <c r="AO24" s="3">
        <f t="shared" si="18"/>
        <v>0</v>
      </c>
      <c r="AQ24" s="3" t="e">
        <f t="shared" si="19"/>
        <v>#N/A</v>
      </c>
      <c r="AR24" s="3">
        <f t="shared" si="20"/>
        <v>1</v>
      </c>
    </row>
    <row r="25" spans="1:44" x14ac:dyDescent="0.25">
      <c r="A25" s="8" t="s">
        <v>84</v>
      </c>
      <c r="B25" s="4">
        <f t="shared" si="0"/>
        <v>6</v>
      </c>
      <c r="C25" s="5">
        <f t="shared" si="1"/>
        <v>1</v>
      </c>
      <c r="D25" s="28" t="s">
        <v>165</v>
      </c>
      <c r="E25" s="4" t="s">
        <v>149</v>
      </c>
      <c r="F25" s="4" t="s">
        <v>177</v>
      </c>
      <c r="G25" s="4" t="s">
        <v>151</v>
      </c>
      <c r="H25" s="4" t="s">
        <v>152</v>
      </c>
      <c r="I25" s="4" t="s">
        <v>153</v>
      </c>
      <c r="J25" s="4" t="s">
        <v>154</v>
      </c>
      <c r="K25" s="4" t="s">
        <v>155</v>
      </c>
      <c r="L25" s="4" t="s">
        <v>168</v>
      </c>
      <c r="M25" s="4" t="s">
        <v>169</v>
      </c>
      <c r="N25" s="4" t="s">
        <v>170</v>
      </c>
      <c r="O25" s="4" t="s">
        <v>159</v>
      </c>
      <c r="P25" s="4" t="s">
        <v>160</v>
      </c>
      <c r="Q25" s="4" t="s">
        <v>161</v>
      </c>
      <c r="R25" s="4" t="s">
        <v>162</v>
      </c>
      <c r="S25" s="4" t="s">
        <v>171</v>
      </c>
      <c r="T25" s="4" t="s">
        <v>164</v>
      </c>
      <c r="V25" s="39" t="s">
        <v>164</v>
      </c>
      <c r="W25" s="4" t="s">
        <v>162</v>
      </c>
      <c r="Y25" s="3">
        <f t="shared" si="2"/>
        <v>0</v>
      </c>
      <c r="Z25" s="3">
        <f t="shared" si="3"/>
        <v>0</v>
      </c>
      <c r="AA25" s="3">
        <f t="shared" si="4"/>
        <v>1</v>
      </c>
      <c r="AB25" s="3">
        <f t="shared" si="5"/>
        <v>1</v>
      </c>
      <c r="AC25" s="3">
        <f t="shared" si="6"/>
        <v>0</v>
      </c>
      <c r="AD25" s="3">
        <f t="shared" si="7"/>
        <v>0</v>
      </c>
      <c r="AE25" s="3">
        <f t="shared" si="8"/>
        <v>0</v>
      </c>
      <c r="AF25" s="3">
        <f t="shared" si="9"/>
        <v>0</v>
      </c>
      <c r="AG25" s="3">
        <f t="shared" si="10"/>
        <v>0</v>
      </c>
      <c r="AH25" s="3">
        <f t="shared" si="11"/>
        <v>1</v>
      </c>
      <c r="AI25" s="3">
        <f t="shared" si="12"/>
        <v>1</v>
      </c>
      <c r="AJ25" s="3">
        <f t="shared" si="13"/>
        <v>0</v>
      </c>
      <c r="AK25" s="3">
        <f t="shared" si="14"/>
        <v>0</v>
      </c>
      <c r="AL25" s="3">
        <f t="shared" si="15"/>
        <v>1</v>
      </c>
      <c r="AM25" s="3">
        <f t="shared" si="16"/>
        <v>1</v>
      </c>
      <c r="AN25" s="3">
        <f t="shared" si="17"/>
        <v>0</v>
      </c>
      <c r="AO25" s="3">
        <f t="shared" si="18"/>
        <v>0</v>
      </c>
      <c r="AQ25" s="3" t="e">
        <f t="shared" si="19"/>
        <v>#N/A</v>
      </c>
      <c r="AR25" s="3">
        <f t="shared" si="20"/>
        <v>1</v>
      </c>
    </row>
    <row r="26" spans="1:44" x14ac:dyDescent="0.25">
      <c r="A26" s="8" t="s">
        <v>85</v>
      </c>
      <c r="B26" s="4">
        <f t="shared" si="0"/>
        <v>8</v>
      </c>
      <c r="C26" s="5">
        <f t="shared" si="1"/>
        <v>0</v>
      </c>
      <c r="D26" s="28" t="s">
        <v>165</v>
      </c>
      <c r="E26" s="4" t="s">
        <v>149</v>
      </c>
      <c r="F26" s="4" t="s">
        <v>150</v>
      </c>
      <c r="G26" s="4" t="s">
        <v>151</v>
      </c>
      <c r="H26" s="4" t="s">
        <v>166</v>
      </c>
      <c r="I26" s="4" t="s">
        <v>153</v>
      </c>
      <c r="J26" s="4" t="s">
        <v>154</v>
      </c>
      <c r="K26" s="4" t="s">
        <v>167</v>
      </c>
      <c r="L26" s="4" t="s">
        <v>168</v>
      </c>
      <c r="M26" s="4" t="s">
        <v>169</v>
      </c>
      <c r="N26" s="4" t="s">
        <v>170</v>
      </c>
      <c r="O26" s="4" t="s">
        <v>159</v>
      </c>
      <c r="P26" s="4" t="s">
        <v>175</v>
      </c>
      <c r="Q26" s="4" t="s">
        <v>161</v>
      </c>
      <c r="R26" s="4" t="s">
        <v>162</v>
      </c>
      <c r="S26" s="4" t="s">
        <v>171</v>
      </c>
      <c r="T26" s="4" t="s">
        <v>164</v>
      </c>
      <c r="V26" s="39" t="s">
        <v>165</v>
      </c>
      <c r="W26" s="39" t="s">
        <v>171</v>
      </c>
      <c r="Y26" s="3">
        <f t="shared" si="2"/>
        <v>0</v>
      </c>
      <c r="Z26" s="3">
        <f t="shared" si="3"/>
        <v>0</v>
      </c>
      <c r="AA26" s="3">
        <f t="shared" si="4"/>
        <v>0</v>
      </c>
      <c r="AB26" s="3">
        <f t="shared" si="5"/>
        <v>1</v>
      </c>
      <c r="AC26" s="3">
        <f t="shared" si="6"/>
        <v>1</v>
      </c>
      <c r="AD26" s="3">
        <f t="shared" si="7"/>
        <v>0</v>
      </c>
      <c r="AE26" s="3">
        <f t="shared" si="8"/>
        <v>0</v>
      </c>
      <c r="AF26" s="3">
        <f t="shared" si="9"/>
        <v>1</v>
      </c>
      <c r="AG26" s="3">
        <f t="shared" si="10"/>
        <v>0</v>
      </c>
      <c r="AH26" s="3">
        <f t="shared" si="11"/>
        <v>1</v>
      </c>
      <c r="AI26" s="3">
        <f t="shared" si="12"/>
        <v>1</v>
      </c>
      <c r="AJ26" s="3">
        <f t="shared" si="13"/>
        <v>0</v>
      </c>
      <c r="AK26" s="3">
        <f t="shared" si="14"/>
        <v>1</v>
      </c>
      <c r="AL26" s="3">
        <f t="shared" si="15"/>
        <v>1</v>
      </c>
      <c r="AM26" s="3">
        <f t="shared" si="16"/>
        <v>1</v>
      </c>
      <c r="AN26" s="3">
        <f t="shared" si="17"/>
        <v>0</v>
      </c>
      <c r="AO26" s="3">
        <f t="shared" si="18"/>
        <v>0</v>
      </c>
      <c r="AQ26" s="3" t="e">
        <f t="shared" si="19"/>
        <v>#N/A</v>
      </c>
      <c r="AR26" s="3" t="e">
        <f t="shared" si="20"/>
        <v>#N/A</v>
      </c>
    </row>
    <row r="27" spans="1:44" x14ac:dyDescent="0.25">
      <c r="A27" s="8" t="s">
        <v>86</v>
      </c>
      <c r="B27" s="4">
        <f t="shared" si="0"/>
        <v>9</v>
      </c>
      <c r="C27" s="5">
        <f t="shared" si="1"/>
        <v>1</v>
      </c>
      <c r="D27" s="28" t="s">
        <v>148</v>
      </c>
      <c r="E27" s="4" t="s">
        <v>172</v>
      </c>
      <c r="F27" s="4" t="s">
        <v>150</v>
      </c>
      <c r="G27" s="4" t="s">
        <v>151</v>
      </c>
      <c r="H27" s="4" t="s">
        <v>166</v>
      </c>
      <c r="I27" s="4" t="s">
        <v>153</v>
      </c>
      <c r="J27" s="4" t="s">
        <v>173</v>
      </c>
      <c r="K27" s="4" t="s">
        <v>155</v>
      </c>
      <c r="L27" s="4" t="s">
        <v>168</v>
      </c>
      <c r="M27" s="4" t="s">
        <v>169</v>
      </c>
      <c r="N27" s="4" t="s">
        <v>158</v>
      </c>
      <c r="O27" s="4" t="s">
        <v>159</v>
      </c>
      <c r="P27" s="4" t="s">
        <v>175</v>
      </c>
      <c r="Q27" s="4" t="s">
        <v>161</v>
      </c>
      <c r="R27" s="4" t="s">
        <v>162</v>
      </c>
      <c r="S27" s="4" t="s">
        <v>171</v>
      </c>
      <c r="T27" s="4" t="s">
        <v>164</v>
      </c>
      <c r="V27" s="4" t="s">
        <v>169</v>
      </c>
      <c r="W27" s="39" t="s">
        <v>153</v>
      </c>
      <c r="Y27" s="3">
        <f t="shared" si="2"/>
        <v>1</v>
      </c>
      <c r="Z27" s="3">
        <f t="shared" si="3"/>
        <v>1</v>
      </c>
      <c r="AA27" s="3">
        <f t="shared" si="4"/>
        <v>0</v>
      </c>
      <c r="AB27" s="3">
        <f t="shared" si="5"/>
        <v>1</v>
      </c>
      <c r="AC27" s="3">
        <f t="shared" si="6"/>
        <v>1</v>
      </c>
      <c r="AD27" s="3">
        <f t="shared" si="7"/>
        <v>0</v>
      </c>
      <c r="AE27" s="3">
        <f t="shared" si="8"/>
        <v>1</v>
      </c>
      <c r="AF27" s="3">
        <f t="shared" si="9"/>
        <v>0</v>
      </c>
      <c r="AG27" s="3">
        <f t="shared" si="10"/>
        <v>0</v>
      </c>
      <c r="AH27" s="3">
        <f t="shared" si="11"/>
        <v>1</v>
      </c>
      <c r="AI27" s="3">
        <f t="shared" si="12"/>
        <v>0</v>
      </c>
      <c r="AJ27" s="3">
        <f t="shared" si="13"/>
        <v>0</v>
      </c>
      <c r="AK27" s="3">
        <f t="shared" si="14"/>
        <v>1</v>
      </c>
      <c r="AL27" s="3">
        <f t="shared" si="15"/>
        <v>1</v>
      </c>
      <c r="AM27" s="3">
        <f t="shared" si="16"/>
        <v>1</v>
      </c>
      <c r="AN27" s="3">
        <f t="shared" si="17"/>
        <v>0</v>
      </c>
      <c r="AO27" s="3">
        <f t="shared" si="18"/>
        <v>0</v>
      </c>
      <c r="AQ27" s="3">
        <f t="shared" si="19"/>
        <v>1</v>
      </c>
      <c r="AR27" s="3" t="e">
        <f t="shared" si="20"/>
        <v>#N/A</v>
      </c>
    </row>
    <row r="28" spans="1:44" x14ac:dyDescent="0.25">
      <c r="A28" s="8" t="s">
        <v>87</v>
      </c>
      <c r="B28" s="4">
        <f t="shared" si="0"/>
        <v>8</v>
      </c>
      <c r="C28" s="5">
        <f t="shared" si="1"/>
        <v>1</v>
      </c>
      <c r="D28" s="28" t="s">
        <v>165</v>
      </c>
      <c r="E28" s="4" t="s">
        <v>149</v>
      </c>
      <c r="F28" s="4" t="s">
        <v>150</v>
      </c>
      <c r="G28" s="4" t="s">
        <v>151</v>
      </c>
      <c r="H28" s="4" t="s">
        <v>166</v>
      </c>
      <c r="I28" s="4" t="s">
        <v>153</v>
      </c>
      <c r="J28" s="4" t="s">
        <v>154</v>
      </c>
      <c r="K28" s="4" t="s">
        <v>167</v>
      </c>
      <c r="L28" s="4" t="s">
        <v>168</v>
      </c>
      <c r="M28" s="4" t="s">
        <v>169</v>
      </c>
      <c r="N28" s="4" t="s">
        <v>170</v>
      </c>
      <c r="O28" s="4" t="s">
        <v>159</v>
      </c>
      <c r="P28" s="4" t="s">
        <v>160</v>
      </c>
      <c r="Q28" s="4" t="s">
        <v>161</v>
      </c>
      <c r="R28" s="4" t="s">
        <v>162</v>
      </c>
      <c r="S28" s="4" t="s">
        <v>171</v>
      </c>
      <c r="T28" s="4" t="s">
        <v>176</v>
      </c>
      <c r="V28" s="4" t="s">
        <v>176</v>
      </c>
      <c r="W28" s="39" t="s">
        <v>160</v>
      </c>
      <c r="Y28" s="3">
        <f t="shared" si="2"/>
        <v>0</v>
      </c>
      <c r="Z28" s="3">
        <f t="shared" si="3"/>
        <v>0</v>
      </c>
      <c r="AA28" s="3">
        <f t="shared" si="4"/>
        <v>0</v>
      </c>
      <c r="AB28" s="3">
        <f t="shared" si="5"/>
        <v>1</v>
      </c>
      <c r="AC28" s="3">
        <f t="shared" si="6"/>
        <v>1</v>
      </c>
      <c r="AD28" s="3">
        <f t="shared" si="7"/>
        <v>0</v>
      </c>
      <c r="AE28" s="3">
        <f t="shared" si="8"/>
        <v>0</v>
      </c>
      <c r="AF28" s="3">
        <f t="shared" si="9"/>
        <v>1</v>
      </c>
      <c r="AG28" s="3">
        <f t="shared" si="10"/>
        <v>0</v>
      </c>
      <c r="AH28" s="3">
        <f t="shared" si="11"/>
        <v>1</v>
      </c>
      <c r="AI28" s="3">
        <f t="shared" si="12"/>
        <v>1</v>
      </c>
      <c r="AJ28" s="3">
        <f t="shared" si="13"/>
        <v>0</v>
      </c>
      <c r="AK28" s="3">
        <f t="shared" si="14"/>
        <v>0</v>
      </c>
      <c r="AL28" s="3">
        <f t="shared" si="15"/>
        <v>1</v>
      </c>
      <c r="AM28" s="3">
        <f t="shared" si="16"/>
        <v>1</v>
      </c>
      <c r="AN28" s="3">
        <f t="shared" si="17"/>
        <v>0</v>
      </c>
      <c r="AO28" s="3">
        <f t="shared" si="18"/>
        <v>1</v>
      </c>
      <c r="AQ28" s="3">
        <f t="shared" si="19"/>
        <v>1</v>
      </c>
      <c r="AR28" s="3" t="e">
        <f t="shared" si="20"/>
        <v>#N/A</v>
      </c>
    </row>
    <row r="29" spans="1:44" x14ac:dyDescent="0.25">
      <c r="A29" s="8" t="s">
        <v>88</v>
      </c>
      <c r="B29" s="4">
        <f t="shared" si="0"/>
        <v>8</v>
      </c>
      <c r="C29" s="5">
        <f t="shared" si="1"/>
        <v>1</v>
      </c>
      <c r="D29" s="28" t="s">
        <v>165</v>
      </c>
      <c r="E29" s="4" t="s">
        <v>149</v>
      </c>
      <c r="F29" s="4" t="s">
        <v>150</v>
      </c>
      <c r="G29" s="4" t="s">
        <v>151</v>
      </c>
      <c r="H29" s="4" t="s">
        <v>166</v>
      </c>
      <c r="I29" s="4" t="s">
        <v>153</v>
      </c>
      <c r="J29" s="4" t="s">
        <v>154</v>
      </c>
      <c r="K29" s="4" t="s">
        <v>155</v>
      </c>
      <c r="L29" s="4" t="s">
        <v>168</v>
      </c>
      <c r="M29" s="4" t="s">
        <v>169</v>
      </c>
      <c r="N29" s="4" t="s">
        <v>170</v>
      </c>
      <c r="O29" s="4" t="s">
        <v>159</v>
      </c>
      <c r="P29" s="4" t="s">
        <v>175</v>
      </c>
      <c r="Q29" s="4" t="s">
        <v>161</v>
      </c>
      <c r="R29" s="4" t="s">
        <v>162</v>
      </c>
      <c r="S29" s="4" t="s">
        <v>163</v>
      </c>
      <c r="T29" s="4" t="s">
        <v>164</v>
      </c>
      <c r="V29" s="4" t="s">
        <v>167</v>
      </c>
      <c r="W29" s="39" t="s">
        <v>160</v>
      </c>
      <c r="Y29" s="3">
        <f t="shared" si="2"/>
        <v>0</v>
      </c>
      <c r="Z29" s="3">
        <f t="shared" si="3"/>
        <v>0</v>
      </c>
      <c r="AA29" s="3">
        <f t="shared" si="4"/>
        <v>0</v>
      </c>
      <c r="AB29" s="3">
        <f t="shared" si="5"/>
        <v>1</v>
      </c>
      <c r="AC29" s="3">
        <f t="shared" si="6"/>
        <v>1</v>
      </c>
      <c r="AD29" s="3">
        <f t="shared" si="7"/>
        <v>0</v>
      </c>
      <c r="AE29" s="3">
        <f t="shared" si="8"/>
        <v>0</v>
      </c>
      <c r="AF29" s="3">
        <f t="shared" si="9"/>
        <v>0</v>
      </c>
      <c r="AG29" s="3">
        <f t="shared" si="10"/>
        <v>0</v>
      </c>
      <c r="AH29" s="3">
        <f t="shared" si="11"/>
        <v>1</v>
      </c>
      <c r="AI29" s="3">
        <f t="shared" si="12"/>
        <v>1</v>
      </c>
      <c r="AJ29" s="3">
        <f t="shared" si="13"/>
        <v>0</v>
      </c>
      <c r="AK29" s="3">
        <f t="shared" si="14"/>
        <v>1</v>
      </c>
      <c r="AL29" s="3">
        <f t="shared" si="15"/>
        <v>1</v>
      </c>
      <c r="AM29" s="3">
        <f t="shared" si="16"/>
        <v>1</v>
      </c>
      <c r="AN29" s="3">
        <f t="shared" si="17"/>
        <v>1</v>
      </c>
      <c r="AO29" s="3">
        <f t="shared" si="18"/>
        <v>0</v>
      </c>
      <c r="AQ29" s="3">
        <f t="shared" si="19"/>
        <v>1</v>
      </c>
      <c r="AR29" s="3" t="e">
        <f t="shared" si="20"/>
        <v>#N/A</v>
      </c>
    </row>
    <row r="30" spans="1:44" x14ac:dyDescent="0.25">
      <c r="A30" s="8" t="s">
        <v>89</v>
      </c>
      <c r="B30" s="4">
        <f t="shared" si="0"/>
        <v>7</v>
      </c>
      <c r="C30" s="5">
        <f t="shared" si="1"/>
        <v>0</v>
      </c>
      <c r="D30" s="28" t="s">
        <v>165</v>
      </c>
      <c r="E30" s="4" t="s">
        <v>149</v>
      </c>
      <c r="F30" s="4" t="s">
        <v>150</v>
      </c>
      <c r="G30" s="4" t="s">
        <v>151</v>
      </c>
      <c r="H30" s="4" t="s">
        <v>166</v>
      </c>
      <c r="I30" s="4" t="s">
        <v>153</v>
      </c>
      <c r="J30" s="4" t="s">
        <v>154</v>
      </c>
      <c r="K30" s="4" t="s">
        <v>167</v>
      </c>
      <c r="L30" s="4" t="s">
        <v>168</v>
      </c>
      <c r="M30" s="4" t="s">
        <v>157</v>
      </c>
      <c r="N30" s="4" t="s">
        <v>170</v>
      </c>
      <c r="O30" s="4" t="s">
        <v>159</v>
      </c>
      <c r="P30" s="4" t="s">
        <v>160</v>
      </c>
      <c r="Q30" s="4" t="s">
        <v>161</v>
      </c>
      <c r="R30" s="4" t="s">
        <v>162</v>
      </c>
      <c r="S30" s="4" t="s">
        <v>171</v>
      </c>
      <c r="T30" s="4" t="s">
        <v>176</v>
      </c>
      <c r="V30" s="39" t="s">
        <v>154</v>
      </c>
      <c r="W30" s="39" t="s">
        <v>165</v>
      </c>
      <c r="Y30" s="3">
        <f t="shared" si="2"/>
        <v>0</v>
      </c>
      <c r="Z30" s="3">
        <f t="shared" si="3"/>
        <v>0</v>
      </c>
      <c r="AA30" s="3">
        <f t="shared" si="4"/>
        <v>0</v>
      </c>
      <c r="AB30" s="3">
        <f t="shared" si="5"/>
        <v>1</v>
      </c>
      <c r="AC30" s="3">
        <f t="shared" si="6"/>
        <v>1</v>
      </c>
      <c r="AD30" s="3">
        <f t="shared" si="7"/>
        <v>0</v>
      </c>
      <c r="AE30" s="3">
        <f t="shared" si="8"/>
        <v>0</v>
      </c>
      <c r="AF30" s="3">
        <f t="shared" si="9"/>
        <v>1</v>
      </c>
      <c r="AG30" s="3">
        <f t="shared" si="10"/>
        <v>0</v>
      </c>
      <c r="AH30" s="3">
        <f t="shared" si="11"/>
        <v>0</v>
      </c>
      <c r="AI30" s="3">
        <f t="shared" si="12"/>
        <v>1</v>
      </c>
      <c r="AJ30" s="3">
        <f t="shared" si="13"/>
        <v>0</v>
      </c>
      <c r="AK30" s="3">
        <f t="shared" si="14"/>
        <v>0</v>
      </c>
      <c r="AL30" s="3">
        <f t="shared" si="15"/>
        <v>1</v>
      </c>
      <c r="AM30" s="3">
        <f t="shared" si="16"/>
        <v>1</v>
      </c>
      <c r="AN30" s="3">
        <f t="shared" si="17"/>
        <v>0</v>
      </c>
      <c r="AO30" s="3">
        <f t="shared" si="18"/>
        <v>1</v>
      </c>
      <c r="AQ30" s="3" t="e">
        <f t="shared" si="19"/>
        <v>#N/A</v>
      </c>
      <c r="AR30" s="3" t="e">
        <f t="shared" si="20"/>
        <v>#N/A</v>
      </c>
    </row>
    <row r="31" spans="1:44" x14ac:dyDescent="0.25">
      <c r="A31" s="8" t="s">
        <v>145</v>
      </c>
      <c r="B31" s="4">
        <f t="shared" si="0"/>
        <v>7</v>
      </c>
      <c r="C31" s="5">
        <f t="shared" ref="C31" si="21">COUNT(AQ31:AR31)</f>
        <v>0</v>
      </c>
      <c r="D31" s="28" t="s">
        <v>165</v>
      </c>
      <c r="E31" s="4" t="s">
        <v>149</v>
      </c>
      <c r="F31" s="4" t="s">
        <v>150</v>
      </c>
      <c r="G31" s="4" t="s">
        <v>151</v>
      </c>
      <c r="H31" s="4" t="s">
        <v>166</v>
      </c>
      <c r="I31" s="4" t="s">
        <v>153</v>
      </c>
      <c r="J31" s="4" t="s">
        <v>154</v>
      </c>
      <c r="K31" s="4" t="s">
        <v>167</v>
      </c>
      <c r="L31" s="4" t="s">
        <v>168</v>
      </c>
      <c r="M31" s="4" t="s">
        <v>169</v>
      </c>
      <c r="N31" s="4" t="s">
        <v>170</v>
      </c>
      <c r="O31" s="4" t="s">
        <v>159</v>
      </c>
      <c r="P31" s="4" t="s">
        <v>160</v>
      </c>
      <c r="Q31" s="4" t="s">
        <v>161</v>
      </c>
      <c r="R31" s="4" t="s">
        <v>162</v>
      </c>
      <c r="S31" s="4" t="s">
        <v>171</v>
      </c>
      <c r="T31" s="4" t="s">
        <v>164</v>
      </c>
      <c r="V31" s="39" t="s">
        <v>165</v>
      </c>
      <c r="W31" s="39" t="s">
        <v>149</v>
      </c>
      <c r="Y31" s="3">
        <f t="shared" si="2"/>
        <v>0</v>
      </c>
      <c r="Z31" s="3">
        <f t="shared" si="3"/>
        <v>0</v>
      </c>
      <c r="AA31" s="3">
        <f t="shared" si="4"/>
        <v>0</v>
      </c>
      <c r="AB31" s="3">
        <f t="shared" si="5"/>
        <v>1</v>
      </c>
      <c r="AC31" s="3">
        <f t="shared" si="6"/>
        <v>1</v>
      </c>
      <c r="AD31" s="3">
        <f t="shared" si="7"/>
        <v>0</v>
      </c>
      <c r="AE31" s="3">
        <f t="shared" si="8"/>
        <v>0</v>
      </c>
      <c r="AF31" s="3">
        <f t="shared" si="9"/>
        <v>1</v>
      </c>
      <c r="AG31" s="3">
        <f t="shared" si="10"/>
        <v>0</v>
      </c>
      <c r="AH31" s="3">
        <f t="shared" si="11"/>
        <v>1</v>
      </c>
      <c r="AI31" s="3">
        <f t="shared" si="12"/>
        <v>1</v>
      </c>
      <c r="AJ31" s="3">
        <f t="shared" si="13"/>
        <v>0</v>
      </c>
      <c r="AK31" s="3">
        <f t="shared" si="14"/>
        <v>0</v>
      </c>
      <c r="AL31" s="3">
        <f t="shared" si="15"/>
        <v>1</v>
      </c>
      <c r="AM31" s="3">
        <f t="shared" si="16"/>
        <v>1</v>
      </c>
      <c r="AN31" s="3">
        <f t="shared" si="17"/>
        <v>0</v>
      </c>
      <c r="AO31" s="3">
        <f t="shared" si="18"/>
        <v>0</v>
      </c>
      <c r="AQ31" s="3" t="e">
        <f t="shared" si="19"/>
        <v>#N/A</v>
      </c>
      <c r="AR31" s="3" t="e">
        <f t="shared" si="20"/>
        <v>#N/A</v>
      </c>
    </row>
    <row r="32" spans="1:44" x14ac:dyDescent="0.25">
      <c r="A32" s="8" t="s">
        <v>90</v>
      </c>
      <c r="B32" s="4">
        <f t="shared" si="0"/>
        <v>6</v>
      </c>
      <c r="C32" s="5">
        <f t="shared" si="1"/>
        <v>0</v>
      </c>
      <c r="D32" s="28" t="s">
        <v>165</v>
      </c>
      <c r="E32" s="4" t="s">
        <v>149</v>
      </c>
      <c r="F32" s="4" t="s">
        <v>150</v>
      </c>
      <c r="G32" s="4" t="s">
        <v>151</v>
      </c>
      <c r="H32" s="4" t="s">
        <v>166</v>
      </c>
      <c r="I32" s="4" t="s">
        <v>153</v>
      </c>
      <c r="J32" s="4" t="s">
        <v>154</v>
      </c>
      <c r="K32" s="4" t="s">
        <v>155</v>
      </c>
      <c r="L32" s="4" t="s">
        <v>168</v>
      </c>
      <c r="M32" s="4" t="s">
        <v>169</v>
      </c>
      <c r="N32" s="4" t="s">
        <v>170</v>
      </c>
      <c r="O32" s="4" t="s">
        <v>159</v>
      </c>
      <c r="P32" s="4" t="s">
        <v>160</v>
      </c>
      <c r="Q32" s="4" t="s">
        <v>161</v>
      </c>
      <c r="R32" s="4" t="s">
        <v>162</v>
      </c>
      <c r="S32" s="4" t="s">
        <v>171</v>
      </c>
      <c r="T32" s="4" t="s">
        <v>164</v>
      </c>
      <c r="V32" s="39" t="s">
        <v>159</v>
      </c>
      <c r="W32" s="39" t="s">
        <v>153</v>
      </c>
      <c r="Y32" s="3">
        <f t="shared" si="2"/>
        <v>0</v>
      </c>
      <c r="Z32" s="3">
        <f t="shared" si="3"/>
        <v>0</v>
      </c>
      <c r="AA32" s="3">
        <f t="shared" si="4"/>
        <v>0</v>
      </c>
      <c r="AB32" s="3">
        <f t="shared" si="5"/>
        <v>1</v>
      </c>
      <c r="AC32" s="3">
        <f t="shared" si="6"/>
        <v>1</v>
      </c>
      <c r="AD32" s="3">
        <f t="shared" si="7"/>
        <v>0</v>
      </c>
      <c r="AE32" s="3">
        <f t="shared" si="8"/>
        <v>0</v>
      </c>
      <c r="AF32" s="3">
        <f t="shared" si="9"/>
        <v>0</v>
      </c>
      <c r="AG32" s="3">
        <f t="shared" si="10"/>
        <v>0</v>
      </c>
      <c r="AH32" s="3">
        <f t="shared" si="11"/>
        <v>1</v>
      </c>
      <c r="AI32" s="3">
        <f t="shared" si="12"/>
        <v>1</v>
      </c>
      <c r="AJ32" s="3">
        <f t="shared" si="13"/>
        <v>0</v>
      </c>
      <c r="AK32" s="3">
        <f t="shared" si="14"/>
        <v>0</v>
      </c>
      <c r="AL32" s="3">
        <f t="shared" si="15"/>
        <v>1</v>
      </c>
      <c r="AM32" s="3">
        <f t="shared" si="16"/>
        <v>1</v>
      </c>
      <c r="AN32" s="3">
        <f t="shared" si="17"/>
        <v>0</v>
      </c>
      <c r="AO32" s="3">
        <f t="shared" si="18"/>
        <v>0</v>
      </c>
      <c r="AQ32" s="3" t="e">
        <f t="shared" si="19"/>
        <v>#N/A</v>
      </c>
      <c r="AR32" s="3" t="e">
        <f t="shared" si="20"/>
        <v>#N/A</v>
      </c>
    </row>
    <row r="33" spans="1:44" x14ac:dyDescent="0.25">
      <c r="A33" s="8" t="s">
        <v>91</v>
      </c>
      <c r="B33" s="4">
        <f t="shared" si="0"/>
        <v>7</v>
      </c>
      <c r="C33" s="5">
        <f t="shared" si="1"/>
        <v>0</v>
      </c>
      <c r="D33" s="28" t="s">
        <v>165</v>
      </c>
      <c r="E33" s="4" t="s">
        <v>149</v>
      </c>
      <c r="F33" s="4" t="s">
        <v>150</v>
      </c>
      <c r="G33" s="4" t="s">
        <v>151</v>
      </c>
      <c r="H33" s="4" t="s">
        <v>166</v>
      </c>
      <c r="I33" s="4" t="s">
        <v>153</v>
      </c>
      <c r="J33" s="4" t="s">
        <v>154</v>
      </c>
      <c r="K33" s="4" t="s">
        <v>155</v>
      </c>
      <c r="L33" s="4" t="s">
        <v>168</v>
      </c>
      <c r="M33" s="4" t="s">
        <v>169</v>
      </c>
      <c r="N33" s="4" t="s">
        <v>170</v>
      </c>
      <c r="O33" s="4" t="s">
        <v>159</v>
      </c>
      <c r="P33" s="4" t="s">
        <v>160</v>
      </c>
      <c r="Q33" s="4" t="s">
        <v>161</v>
      </c>
      <c r="R33" s="4" t="s">
        <v>162</v>
      </c>
      <c r="S33" s="4" t="s">
        <v>163</v>
      </c>
      <c r="T33" s="4" t="s">
        <v>164</v>
      </c>
      <c r="V33" s="39" t="s">
        <v>164</v>
      </c>
      <c r="W33" s="39" t="s">
        <v>154</v>
      </c>
      <c r="Y33" s="3">
        <f t="shared" si="2"/>
        <v>0</v>
      </c>
      <c r="Z33" s="3">
        <f t="shared" si="3"/>
        <v>0</v>
      </c>
      <c r="AA33" s="3">
        <f t="shared" si="4"/>
        <v>0</v>
      </c>
      <c r="AB33" s="3">
        <f t="shared" si="5"/>
        <v>1</v>
      </c>
      <c r="AC33" s="3">
        <f t="shared" si="6"/>
        <v>1</v>
      </c>
      <c r="AD33" s="3">
        <f t="shared" si="7"/>
        <v>0</v>
      </c>
      <c r="AE33" s="3">
        <f t="shared" si="8"/>
        <v>0</v>
      </c>
      <c r="AF33" s="3">
        <f t="shared" si="9"/>
        <v>0</v>
      </c>
      <c r="AG33" s="3">
        <f t="shared" si="10"/>
        <v>0</v>
      </c>
      <c r="AH33" s="3">
        <f t="shared" si="11"/>
        <v>1</v>
      </c>
      <c r="AI33" s="3">
        <f t="shared" si="12"/>
        <v>1</v>
      </c>
      <c r="AJ33" s="3">
        <f t="shared" si="13"/>
        <v>0</v>
      </c>
      <c r="AK33" s="3">
        <f t="shared" si="14"/>
        <v>0</v>
      </c>
      <c r="AL33" s="3">
        <f t="shared" si="15"/>
        <v>1</v>
      </c>
      <c r="AM33" s="3">
        <f t="shared" si="16"/>
        <v>1</v>
      </c>
      <c r="AN33" s="3">
        <f t="shared" si="17"/>
        <v>1</v>
      </c>
      <c r="AO33" s="3">
        <f t="shared" si="18"/>
        <v>0</v>
      </c>
      <c r="AQ33" s="3" t="e">
        <f t="shared" si="19"/>
        <v>#N/A</v>
      </c>
      <c r="AR33" s="3" t="e">
        <f t="shared" si="20"/>
        <v>#N/A</v>
      </c>
    </row>
    <row r="34" spans="1:44" x14ac:dyDescent="0.25">
      <c r="A34" s="8" t="s">
        <v>92</v>
      </c>
      <c r="B34" s="4">
        <f t="shared" si="0"/>
        <v>8</v>
      </c>
      <c r="C34" s="5">
        <f t="shared" si="1"/>
        <v>1</v>
      </c>
      <c r="D34" s="28" t="s">
        <v>165</v>
      </c>
      <c r="E34" s="4" t="s">
        <v>172</v>
      </c>
      <c r="F34" s="4" t="s">
        <v>150</v>
      </c>
      <c r="G34" s="4" t="s">
        <v>178</v>
      </c>
      <c r="H34" s="4" t="s">
        <v>152</v>
      </c>
      <c r="I34" s="4" t="s">
        <v>153</v>
      </c>
      <c r="J34" s="4" t="s">
        <v>154</v>
      </c>
      <c r="K34" s="4" t="s">
        <v>167</v>
      </c>
      <c r="L34" s="4" t="s">
        <v>156</v>
      </c>
      <c r="M34" s="4" t="s">
        <v>157</v>
      </c>
      <c r="N34" s="4" t="s">
        <v>170</v>
      </c>
      <c r="O34" s="4" t="s">
        <v>159</v>
      </c>
      <c r="P34" s="4" t="s">
        <v>175</v>
      </c>
      <c r="Q34" s="4" t="s">
        <v>161</v>
      </c>
      <c r="R34" s="4" t="s">
        <v>162</v>
      </c>
      <c r="S34" s="4" t="s">
        <v>163</v>
      </c>
      <c r="T34" s="4" t="s">
        <v>164</v>
      </c>
      <c r="V34" s="39" t="s">
        <v>164</v>
      </c>
      <c r="W34" s="4" t="s">
        <v>156</v>
      </c>
      <c r="Y34" s="3">
        <f t="shared" si="2"/>
        <v>0</v>
      </c>
      <c r="Z34" s="3">
        <f t="shared" si="3"/>
        <v>1</v>
      </c>
      <c r="AA34" s="3">
        <f t="shared" si="4"/>
        <v>0</v>
      </c>
      <c r="AB34" s="3">
        <f t="shared" si="5"/>
        <v>0</v>
      </c>
      <c r="AC34" s="3">
        <f t="shared" si="6"/>
        <v>0</v>
      </c>
      <c r="AD34" s="3">
        <f t="shared" si="7"/>
        <v>0</v>
      </c>
      <c r="AE34" s="3">
        <f t="shared" si="8"/>
        <v>0</v>
      </c>
      <c r="AF34" s="3">
        <f t="shared" si="9"/>
        <v>1</v>
      </c>
      <c r="AG34" s="3">
        <f t="shared" si="10"/>
        <v>1</v>
      </c>
      <c r="AH34" s="3">
        <f t="shared" si="11"/>
        <v>0</v>
      </c>
      <c r="AI34" s="3">
        <f t="shared" si="12"/>
        <v>1</v>
      </c>
      <c r="AJ34" s="3">
        <f t="shared" si="13"/>
        <v>0</v>
      </c>
      <c r="AK34" s="3">
        <f t="shared" si="14"/>
        <v>1</v>
      </c>
      <c r="AL34" s="3">
        <f t="shared" si="15"/>
        <v>1</v>
      </c>
      <c r="AM34" s="3">
        <f t="shared" si="16"/>
        <v>1</v>
      </c>
      <c r="AN34" s="3">
        <f t="shared" si="17"/>
        <v>1</v>
      </c>
      <c r="AO34" s="3">
        <f t="shared" si="18"/>
        <v>0</v>
      </c>
      <c r="AQ34" s="3" t="e">
        <f t="shared" si="19"/>
        <v>#N/A</v>
      </c>
      <c r="AR34" s="3">
        <f t="shared" si="20"/>
        <v>1</v>
      </c>
    </row>
    <row r="35" spans="1:44" x14ac:dyDescent="0.25">
      <c r="A35" s="35" t="s">
        <v>131</v>
      </c>
      <c r="B35" s="4">
        <f t="shared" si="0"/>
        <v>8</v>
      </c>
      <c r="C35" s="5">
        <f t="shared" ref="C35" si="22">COUNT(AQ35:AR35)</f>
        <v>0</v>
      </c>
      <c r="D35" s="28" t="s">
        <v>165</v>
      </c>
      <c r="E35" s="4" t="s">
        <v>149</v>
      </c>
      <c r="F35" s="4" t="s">
        <v>150</v>
      </c>
      <c r="G35" s="4" t="s">
        <v>151</v>
      </c>
      <c r="H35" s="4" t="s">
        <v>166</v>
      </c>
      <c r="I35" s="4" t="s">
        <v>153</v>
      </c>
      <c r="J35" s="4" t="s">
        <v>154</v>
      </c>
      <c r="K35" s="4" t="s">
        <v>167</v>
      </c>
      <c r="L35" s="4" t="s">
        <v>168</v>
      </c>
      <c r="M35" s="4" t="s">
        <v>169</v>
      </c>
      <c r="N35" s="4" t="s">
        <v>170</v>
      </c>
      <c r="O35" s="4" t="s">
        <v>159</v>
      </c>
      <c r="P35" s="4" t="s">
        <v>160</v>
      </c>
      <c r="Q35" s="4" t="s">
        <v>161</v>
      </c>
      <c r="R35" s="4" t="s">
        <v>162</v>
      </c>
      <c r="S35" s="4" t="s">
        <v>171</v>
      </c>
      <c r="T35" s="4" t="s">
        <v>176</v>
      </c>
      <c r="V35" s="39" t="s">
        <v>160</v>
      </c>
      <c r="W35" s="39" t="s">
        <v>154</v>
      </c>
      <c r="Y35" s="3">
        <f t="shared" si="2"/>
        <v>0</v>
      </c>
      <c r="Z35" s="3">
        <f t="shared" si="3"/>
        <v>0</v>
      </c>
      <c r="AA35" s="3">
        <f t="shared" si="4"/>
        <v>0</v>
      </c>
      <c r="AB35" s="3">
        <f t="shared" si="5"/>
        <v>1</v>
      </c>
      <c r="AC35" s="3">
        <f t="shared" si="6"/>
        <v>1</v>
      </c>
      <c r="AD35" s="3">
        <f t="shared" si="7"/>
        <v>0</v>
      </c>
      <c r="AE35" s="3">
        <f t="shared" si="8"/>
        <v>0</v>
      </c>
      <c r="AF35" s="3">
        <f t="shared" si="9"/>
        <v>1</v>
      </c>
      <c r="AG35" s="3">
        <f t="shared" si="10"/>
        <v>0</v>
      </c>
      <c r="AH35" s="3">
        <f t="shared" si="11"/>
        <v>1</v>
      </c>
      <c r="AI35" s="3">
        <f t="shared" si="12"/>
        <v>1</v>
      </c>
      <c r="AJ35" s="3">
        <f t="shared" si="13"/>
        <v>0</v>
      </c>
      <c r="AK35" s="3">
        <f t="shared" si="14"/>
        <v>0</v>
      </c>
      <c r="AL35" s="3">
        <f t="shared" si="15"/>
        <v>1</v>
      </c>
      <c r="AM35" s="3">
        <f t="shared" si="16"/>
        <v>1</v>
      </c>
      <c r="AN35" s="3">
        <f t="shared" si="17"/>
        <v>0</v>
      </c>
      <c r="AO35" s="3">
        <f t="shared" si="18"/>
        <v>1</v>
      </c>
      <c r="AQ35" s="3" t="e">
        <f t="shared" si="19"/>
        <v>#N/A</v>
      </c>
      <c r="AR35" s="3" t="e">
        <f t="shared" si="20"/>
        <v>#N/A</v>
      </c>
    </row>
    <row r="36" spans="1:44" ht="15.75" thickBot="1" x14ac:dyDescent="0.3">
      <c r="A36" s="29" t="s">
        <v>60</v>
      </c>
      <c r="B36" s="6">
        <f t="shared" si="0"/>
        <v>6</v>
      </c>
      <c r="C36" s="7">
        <f t="shared" si="1"/>
        <v>0</v>
      </c>
      <c r="D36" s="28" t="s">
        <v>165</v>
      </c>
      <c r="E36" s="4" t="s">
        <v>149</v>
      </c>
      <c r="F36" s="4" t="s">
        <v>150</v>
      </c>
      <c r="G36" s="4" t="s">
        <v>151</v>
      </c>
      <c r="H36" s="4" t="s">
        <v>166</v>
      </c>
      <c r="I36" s="4" t="s">
        <v>153</v>
      </c>
      <c r="J36" s="4" t="s">
        <v>154</v>
      </c>
      <c r="K36" s="4" t="s">
        <v>155</v>
      </c>
      <c r="L36" s="4" t="s">
        <v>168</v>
      </c>
      <c r="M36" s="4" t="s">
        <v>169</v>
      </c>
      <c r="N36" s="4" t="s">
        <v>170</v>
      </c>
      <c r="O36" s="4" t="s">
        <v>159</v>
      </c>
      <c r="P36" s="4" t="s">
        <v>160</v>
      </c>
      <c r="Q36" s="4" t="s">
        <v>161</v>
      </c>
      <c r="R36" s="4" t="s">
        <v>162</v>
      </c>
      <c r="S36" s="4" t="s">
        <v>171</v>
      </c>
      <c r="T36" s="4" t="s">
        <v>164</v>
      </c>
      <c r="V36" s="39" t="s">
        <v>165</v>
      </c>
      <c r="W36" s="39" t="s">
        <v>164</v>
      </c>
      <c r="Y36" s="3">
        <f t="shared" si="2"/>
        <v>0</v>
      </c>
      <c r="Z36" s="3">
        <f t="shared" si="3"/>
        <v>0</v>
      </c>
      <c r="AA36" s="3">
        <f t="shared" si="4"/>
        <v>0</v>
      </c>
      <c r="AB36" s="3">
        <f t="shared" si="5"/>
        <v>1</v>
      </c>
      <c r="AC36" s="3">
        <f t="shared" si="6"/>
        <v>1</v>
      </c>
      <c r="AD36" s="3">
        <f t="shared" si="7"/>
        <v>0</v>
      </c>
      <c r="AE36" s="3">
        <f t="shared" si="8"/>
        <v>0</v>
      </c>
      <c r="AF36" s="3">
        <f t="shared" si="9"/>
        <v>0</v>
      </c>
      <c r="AG36" s="3">
        <f t="shared" si="10"/>
        <v>0</v>
      </c>
      <c r="AH36" s="3">
        <f t="shared" si="11"/>
        <v>1</v>
      </c>
      <c r="AI36" s="3">
        <f t="shared" si="12"/>
        <v>1</v>
      </c>
      <c r="AJ36" s="3">
        <f t="shared" si="13"/>
        <v>0</v>
      </c>
      <c r="AK36" s="3">
        <f t="shared" si="14"/>
        <v>0</v>
      </c>
      <c r="AL36" s="3">
        <f t="shared" si="15"/>
        <v>1</v>
      </c>
      <c r="AM36" s="3">
        <f t="shared" si="16"/>
        <v>1</v>
      </c>
      <c r="AN36" s="3">
        <f t="shared" si="17"/>
        <v>0</v>
      </c>
      <c r="AO36" s="3">
        <f t="shared" si="18"/>
        <v>0</v>
      </c>
      <c r="AQ36" s="3" t="e">
        <f t="shared" si="19"/>
        <v>#N/A</v>
      </c>
      <c r="AR36" s="3" t="e">
        <f t="shared" si="20"/>
        <v>#N/A</v>
      </c>
    </row>
    <row r="37" spans="1:44" x14ac:dyDescent="0.25">
      <c r="A37" s="3" t="s">
        <v>144</v>
      </c>
    </row>
    <row r="38" spans="1:44" x14ac:dyDescent="0.25">
      <c r="D38" s="4" t="s">
        <v>148</v>
      </c>
      <c r="E38" s="4" t="s">
        <v>172</v>
      </c>
      <c r="F38" s="4" t="s">
        <v>177</v>
      </c>
      <c r="G38" s="4" t="s">
        <v>151</v>
      </c>
      <c r="H38" s="4" t="s">
        <v>166</v>
      </c>
      <c r="I38" s="4" t="s">
        <v>179</v>
      </c>
      <c r="J38" s="4" t="s">
        <v>173</v>
      </c>
      <c r="K38" s="4" t="s">
        <v>167</v>
      </c>
      <c r="L38" s="4" t="s">
        <v>156</v>
      </c>
      <c r="M38" s="4" t="s">
        <v>169</v>
      </c>
      <c r="N38" s="4" t="s">
        <v>170</v>
      </c>
      <c r="O38" s="4" t="s">
        <v>180</v>
      </c>
      <c r="P38" s="4" t="s">
        <v>175</v>
      </c>
      <c r="Q38" s="4" t="s">
        <v>161</v>
      </c>
      <c r="R38" s="4" t="s">
        <v>162</v>
      </c>
      <c r="S38" s="4" t="s">
        <v>163</v>
      </c>
      <c r="T38" s="4" t="s">
        <v>176</v>
      </c>
    </row>
    <row r="39" spans="1:44" x14ac:dyDescent="0.25">
      <c r="A39"/>
      <c r="D39" s="3">
        <v>1</v>
      </c>
      <c r="E39" s="3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1</v>
      </c>
    </row>
  </sheetData>
  <conditionalFormatting sqref="D3:D36">
    <cfRule type="cellIs" dxfId="266" priority="8" operator="notEqual">
      <formula>$D$38</formula>
    </cfRule>
  </conditionalFormatting>
  <conditionalFormatting sqref="E3:E36">
    <cfRule type="cellIs" dxfId="265" priority="9" operator="notEqual">
      <formula>$E$38</formula>
    </cfRule>
  </conditionalFormatting>
  <conditionalFormatting sqref="F3:F36">
    <cfRule type="cellIs" dxfId="264" priority="10" operator="notEqual">
      <formula>$F$38</formula>
    </cfRule>
  </conditionalFormatting>
  <conditionalFormatting sqref="G3:G36">
    <cfRule type="cellIs" dxfId="263" priority="11" operator="notEqual">
      <formula>$G$38</formula>
    </cfRule>
  </conditionalFormatting>
  <conditionalFormatting sqref="H3:H36">
    <cfRule type="cellIs" dxfId="262" priority="12" operator="notEqual">
      <formula>$H$38</formula>
    </cfRule>
  </conditionalFormatting>
  <conditionalFormatting sqref="I3:I36">
    <cfRule type="cellIs" dxfId="261" priority="13" operator="notEqual">
      <formula>$I$38</formula>
    </cfRule>
  </conditionalFormatting>
  <conditionalFormatting sqref="J3:J36">
    <cfRule type="cellIs" dxfId="260" priority="14" operator="notEqual">
      <formula>$J$38</formula>
    </cfRule>
  </conditionalFormatting>
  <conditionalFormatting sqref="K3:K36">
    <cfRule type="cellIs" dxfId="259" priority="15" operator="notEqual">
      <formula>$K$38</formula>
    </cfRule>
  </conditionalFormatting>
  <conditionalFormatting sqref="L3:L36">
    <cfRule type="cellIs" dxfId="258" priority="16" operator="notEqual">
      <formula>$L$38</formula>
    </cfRule>
  </conditionalFormatting>
  <conditionalFormatting sqref="M3:M36">
    <cfRule type="cellIs" dxfId="257" priority="17" operator="notEqual">
      <formula>$M$38</formula>
    </cfRule>
  </conditionalFormatting>
  <conditionalFormatting sqref="N3:N36">
    <cfRule type="cellIs" dxfId="256" priority="18" operator="notEqual">
      <formula>$N$38</formula>
    </cfRule>
  </conditionalFormatting>
  <conditionalFormatting sqref="O3:O36">
    <cfRule type="cellIs" dxfId="255" priority="19" operator="notEqual">
      <formula>$O$38</formula>
    </cfRule>
  </conditionalFormatting>
  <conditionalFormatting sqref="P3:P36">
    <cfRule type="cellIs" dxfId="254" priority="20" operator="notEqual">
      <formula>$P$38</formula>
    </cfRule>
  </conditionalFormatting>
  <conditionalFormatting sqref="Q3:Q36">
    <cfRule type="cellIs" dxfId="253" priority="21" operator="notEqual">
      <formula>$Q$38</formula>
    </cfRule>
  </conditionalFormatting>
  <conditionalFormatting sqref="R3:R36">
    <cfRule type="cellIs" dxfId="252" priority="22" operator="notEqual">
      <formula>$R$38</formula>
    </cfRule>
  </conditionalFormatting>
  <conditionalFormatting sqref="S3:S36">
    <cfRule type="cellIs" dxfId="251" priority="7" operator="notEqual">
      <formula>$S$38</formula>
    </cfRule>
  </conditionalFormatting>
  <conditionalFormatting sqref="T3:T36">
    <cfRule type="cellIs" dxfId="250" priority="6" operator="notEqual">
      <formula>$T$38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0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11" style="3" bestFit="1" customWidth="1"/>
    <col min="5" max="5" width="10.28515625" style="3" bestFit="1" customWidth="1"/>
    <col min="6" max="6" width="9.85546875" style="3" bestFit="1" customWidth="1"/>
    <col min="7" max="7" width="10.5703125" style="3" bestFit="1" customWidth="1"/>
    <col min="8" max="8" width="9.7109375" style="3" bestFit="1" customWidth="1"/>
    <col min="9" max="9" width="9.85546875" style="3" bestFit="1" customWidth="1"/>
    <col min="10" max="10" width="8" style="3" bestFit="1" customWidth="1"/>
    <col min="11" max="11" width="10.5703125" style="3" bestFit="1" customWidth="1"/>
    <col min="12" max="12" width="12.42578125" style="3" bestFit="1" customWidth="1"/>
    <col min="13" max="13" width="10.85546875" style="3" bestFit="1" customWidth="1"/>
    <col min="14" max="14" width="12" style="3" bestFit="1" customWidth="1"/>
    <col min="15" max="15" width="11.7109375" style="3" bestFit="1" customWidth="1"/>
    <col min="16" max="16" width="11.5703125" style="3" bestFit="1" customWidth="1"/>
    <col min="17" max="17" width="10.28515625" style="3" bestFit="1" customWidth="1"/>
    <col min="18" max="18" width="9.28515625" style="3" bestFit="1" customWidth="1"/>
    <col min="19" max="19" width="11.85546875" style="3" bestFit="1" customWidth="1"/>
    <col min="20" max="20" width="8.7109375" style="3" bestFit="1" customWidth="1"/>
    <col min="21" max="21" width="11.42578125" style="3" bestFit="1" customWidth="1"/>
    <col min="22" max="22" width="10.42578125" style="3" bestFit="1" customWidth="1"/>
    <col min="23" max="23" width="9" style="3" bestFit="1" customWidth="1"/>
    <col min="24" max="24" width="2.7109375" style="3" customWidth="1"/>
    <col min="25" max="26" width="12.42578125" style="3" bestFit="1" customWidth="1"/>
    <col min="27" max="27" width="2.7109375" style="3" customWidth="1"/>
    <col min="28" max="37" width="2" style="3" bestFit="1" customWidth="1"/>
    <col min="38" max="38" width="4" style="3" bestFit="1" customWidth="1"/>
    <col min="39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4" t="s">
        <v>147</v>
      </c>
      <c r="B1" s="25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3" t="s">
        <v>63</v>
      </c>
      <c r="B3" s="26">
        <f t="shared" ref="B3:B37" si="0">SUM(AB3:AU3)</f>
        <v>10</v>
      </c>
      <c r="C3" s="27">
        <f t="shared" ref="C3:C37" si="1">COUNT(AW3:AX3)</f>
        <v>1</v>
      </c>
      <c r="D3" s="28" t="s">
        <v>178</v>
      </c>
      <c r="E3" s="4" t="s">
        <v>185</v>
      </c>
      <c r="F3" s="4" t="s">
        <v>186</v>
      </c>
      <c r="G3" s="4" t="s">
        <v>187</v>
      </c>
      <c r="H3" s="4" t="s">
        <v>188</v>
      </c>
      <c r="I3" s="4" t="s">
        <v>189</v>
      </c>
      <c r="J3" s="4" t="s">
        <v>190</v>
      </c>
      <c r="K3" s="4" t="s">
        <v>191</v>
      </c>
      <c r="L3" s="4" t="s">
        <v>192</v>
      </c>
      <c r="M3" s="4" t="s">
        <v>193</v>
      </c>
      <c r="N3" s="4" t="s">
        <v>157</v>
      </c>
      <c r="O3" s="4" t="s">
        <v>194</v>
      </c>
      <c r="P3" s="4" t="s">
        <v>195</v>
      </c>
      <c r="Q3" s="4" t="s">
        <v>196</v>
      </c>
      <c r="R3" s="4" t="s">
        <v>197</v>
      </c>
      <c r="S3" s="4" t="s">
        <v>198</v>
      </c>
      <c r="T3" s="4" t="s">
        <v>199</v>
      </c>
      <c r="U3" s="4" t="s">
        <v>200</v>
      </c>
      <c r="V3" s="4" t="s">
        <v>201</v>
      </c>
      <c r="W3" s="4" t="s">
        <v>202</v>
      </c>
      <c r="Y3" s="4" t="s">
        <v>202</v>
      </c>
      <c r="Z3" s="39" t="s">
        <v>200</v>
      </c>
      <c r="AB3" s="3">
        <f t="shared" ref="AB3:AB37" si="2">IF(D3=$D$39,1,0)</f>
        <v>0</v>
      </c>
      <c r="AC3" s="3">
        <f t="shared" ref="AC3:AC37" si="3">IF(E3=$E$39,1,0)</f>
        <v>0</v>
      </c>
      <c r="AD3" s="3">
        <f t="shared" ref="AD3:AD37" si="4">IF(F3=$F$39,1,0)</f>
        <v>1</v>
      </c>
      <c r="AE3" s="3">
        <f t="shared" ref="AE3:AE37" si="5">IF(G3=$G$39,1,0)</f>
        <v>0</v>
      </c>
      <c r="AF3" s="3">
        <f t="shared" ref="AF3:AF37" si="6">IF(H3=$H$39,1,0)</f>
        <v>0</v>
      </c>
      <c r="AG3" s="3">
        <f t="shared" ref="AG3:AG37" si="7">IF(I3=$I$39,1,0)</f>
        <v>1</v>
      </c>
      <c r="AH3" s="3">
        <f t="shared" ref="AH3:AH37" si="8">IF(J3=$J$39,1,0)</f>
        <v>1</v>
      </c>
      <c r="AI3" s="3">
        <f t="shared" ref="AI3:AI37" si="9">IF(K3=$K$39,1,0)</f>
        <v>0</v>
      </c>
      <c r="AJ3" s="3">
        <f t="shared" ref="AJ3:AJ37" si="10">IF(L3=$L$39,1,0)</f>
        <v>1</v>
      </c>
      <c r="AK3" s="3">
        <f t="shared" ref="AK3:AK37" si="11">IF(M3=$M$39,1,0)</f>
        <v>1</v>
      </c>
      <c r="AL3" s="3">
        <f t="shared" ref="AL3:AL36" si="12">IF(N3=$N$39,1,0)</f>
        <v>0</v>
      </c>
      <c r="AM3" s="3">
        <f t="shared" ref="AM3:AM37" si="13">IF(O3=$O$39,1,0)</f>
        <v>0</v>
      </c>
      <c r="AN3" s="3">
        <f t="shared" ref="AN3:AN37" si="14">IF(P3=$P$39,1,0)</f>
        <v>0</v>
      </c>
      <c r="AO3" s="3">
        <f t="shared" ref="AO3:AO37" si="15">IF(Q3=$Q$39,1,0)</f>
        <v>1</v>
      </c>
      <c r="AP3" s="3">
        <f t="shared" ref="AP3:AP37" si="16">IF(R3=$R$39,1,0)</f>
        <v>1</v>
      </c>
      <c r="AQ3" s="3">
        <f t="shared" ref="AQ3:AQ37" si="17">IF(S3=$S$39,1,0)</f>
        <v>1</v>
      </c>
      <c r="AR3" s="3">
        <f t="shared" ref="AR3:AR37" si="18">IF(T3=$T$39,1,0)</f>
        <v>1</v>
      </c>
      <c r="AS3" s="3">
        <f t="shared" ref="AS3:AS37" si="19">IF(U3=$U$39,1,0)</f>
        <v>0</v>
      </c>
      <c r="AT3" s="3">
        <f t="shared" ref="AT3:AT37" si="20">IF(V3=$V$39,1,0)</f>
        <v>0</v>
      </c>
      <c r="AU3" s="3">
        <f t="shared" ref="AU3:AU37" si="21">IF(W3=$W$39,1,0)</f>
        <v>1</v>
      </c>
      <c r="AW3" s="3">
        <f t="shared" ref="AW3:AW37" si="22">HLOOKUP(Y3,$D$39:$W$40,2,FALSE)</f>
        <v>1</v>
      </c>
      <c r="AX3" s="3" t="e">
        <f t="shared" ref="AX3:AX37" si="23">HLOOKUP(Z3,$D$39:$W$40,2,FALSE)</f>
        <v>#N/A</v>
      </c>
    </row>
    <row r="4" spans="1:50" x14ac:dyDescent="0.25">
      <c r="A4" s="8" t="s">
        <v>64</v>
      </c>
      <c r="B4" s="4">
        <f t="shared" si="0"/>
        <v>15</v>
      </c>
      <c r="C4" s="5">
        <f t="shared" si="1"/>
        <v>1</v>
      </c>
      <c r="D4" s="28" t="s">
        <v>203</v>
      </c>
      <c r="E4" s="4" t="s">
        <v>204</v>
      </c>
      <c r="F4" s="4" t="s">
        <v>186</v>
      </c>
      <c r="G4" s="4" t="s">
        <v>205</v>
      </c>
      <c r="H4" s="4" t="s">
        <v>206</v>
      </c>
      <c r="I4" s="4" t="s">
        <v>189</v>
      </c>
      <c r="J4" s="4" t="s">
        <v>190</v>
      </c>
      <c r="K4" s="4" t="s">
        <v>207</v>
      </c>
      <c r="L4" s="4" t="s">
        <v>208</v>
      </c>
      <c r="M4" s="4" t="s">
        <v>193</v>
      </c>
      <c r="N4" s="4" t="s">
        <v>209</v>
      </c>
      <c r="O4" s="4" t="s">
        <v>210</v>
      </c>
      <c r="P4" s="4" t="s">
        <v>195</v>
      </c>
      <c r="Q4" s="4" t="s">
        <v>211</v>
      </c>
      <c r="R4" s="4" t="s">
        <v>197</v>
      </c>
      <c r="S4" s="4" t="s">
        <v>212</v>
      </c>
      <c r="T4" s="4" t="s">
        <v>199</v>
      </c>
      <c r="U4" s="4" t="s">
        <v>200</v>
      </c>
      <c r="V4" s="4" t="s">
        <v>213</v>
      </c>
      <c r="W4" s="4" t="s">
        <v>202</v>
      </c>
      <c r="Y4" s="4" t="s">
        <v>207</v>
      </c>
      <c r="Z4" s="39" t="s">
        <v>212</v>
      </c>
      <c r="AB4" s="3">
        <f t="shared" si="2"/>
        <v>1</v>
      </c>
      <c r="AC4" s="3">
        <f t="shared" si="3"/>
        <v>1</v>
      </c>
      <c r="AD4" s="3">
        <f t="shared" si="4"/>
        <v>1</v>
      </c>
      <c r="AE4" s="3">
        <f t="shared" si="5"/>
        <v>1</v>
      </c>
      <c r="AF4" s="3">
        <f t="shared" si="6"/>
        <v>1</v>
      </c>
      <c r="AG4" s="3">
        <f t="shared" si="7"/>
        <v>1</v>
      </c>
      <c r="AH4" s="3">
        <f t="shared" si="8"/>
        <v>1</v>
      </c>
      <c r="AI4" s="3">
        <f t="shared" si="9"/>
        <v>1</v>
      </c>
      <c r="AJ4" s="3">
        <f t="shared" si="10"/>
        <v>0</v>
      </c>
      <c r="AK4" s="3">
        <f t="shared" si="11"/>
        <v>1</v>
      </c>
      <c r="AL4" s="3">
        <f t="shared" si="12"/>
        <v>1</v>
      </c>
      <c r="AM4" s="3">
        <f t="shared" si="13"/>
        <v>1</v>
      </c>
      <c r="AN4" s="3">
        <f t="shared" si="14"/>
        <v>0</v>
      </c>
      <c r="AO4" s="3">
        <f t="shared" si="15"/>
        <v>0</v>
      </c>
      <c r="AP4" s="3">
        <f t="shared" si="16"/>
        <v>1</v>
      </c>
      <c r="AQ4" s="3">
        <f t="shared" si="17"/>
        <v>0</v>
      </c>
      <c r="AR4" s="3">
        <f t="shared" si="18"/>
        <v>1</v>
      </c>
      <c r="AS4" s="3">
        <f t="shared" si="19"/>
        <v>0</v>
      </c>
      <c r="AT4" s="3">
        <f t="shared" si="20"/>
        <v>1</v>
      </c>
      <c r="AU4" s="3">
        <f t="shared" si="21"/>
        <v>1</v>
      </c>
      <c r="AW4" s="3">
        <f t="shared" si="22"/>
        <v>1</v>
      </c>
      <c r="AX4" s="3" t="e">
        <f t="shared" si="23"/>
        <v>#N/A</v>
      </c>
    </row>
    <row r="5" spans="1:50" x14ac:dyDescent="0.25">
      <c r="A5" s="8" t="s">
        <v>65</v>
      </c>
      <c r="B5" s="4">
        <f t="shared" si="0"/>
        <v>14</v>
      </c>
      <c r="C5" s="5">
        <f t="shared" si="1"/>
        <v>2</v>
      </c>
      <c r="D5" s="28" t="s">
        <v>203</v>
      </c>
      <c r="E5" s="4" t="s">
        <v>185</v>
      </c>
      <c r="F5" s="4" t="s">
        <v>186</v>
      </c>
      <c r="G5" s="4" t="s">
        <v>205</v>
      </c>
      <c r="H5" s="4" t="s">
        <v>206</v>
      </c>
      <c r="I5" s="4" t="s">
        <v>189</v>
      </c>
      <c r="J5" s="4" t="s">
        <v>190</v>
      </c>
      <c r="K5" s="4" t="s">
        <v>207</v>
      </c>
      <c r="L5" s="4" t="s">
        <v>208</v>
      </c>
      <c r="M5" s="4" t="s">
        <v>193</v>
      </c>
      <c r="N5" s="4" t="s">
        <v>209</v>
      </c>
      <c r="O5" s="4" t="s">
        <v>210</v>
      </c>
      <c r="P5" s="4" t="s">
        <v>195</v>
      </c>
      <c r="Q5" s="4" t="s">
        <v>211</v>
      </c>
      <c r="R5" s="4" t="s">
        <v>197</v>
      </c>
      <c r="S5" s="4" t="s">
        <v>212</v>
      </c>
      <c r="T5" s="4" t="s">
        <v>199</v>
      </c>
      <c r="U5" s="4" t="s">
        <v>200</v>
      </c>
      <c r="V5" s="4" t="s">
        <v>213</v>
      </c>
      <c r="W5" s="4" t="s">
        <v>202</v>
      </c>
      <c r="Y5" s="4" t="s">
        <v>202</v>
      </c>
      <c r="Z5" s="4" t="s">
        <v>203</v>
      </c>
      <c r="AB5" s="3">
        <f t="shared" si="2"/>
        <v>1</v>
      </c>
      <c r="AC5" s="3">
        <f t="shared" si="3"/>
        <v>0</v>
      </c>
      <c r="AD5" s="3">
        <f t="shared" si="4"/>
        <v>1</v>
      </c>
      <c r="AE5" s="3">
        <f t="shared" si="5"/>
        <v>1</v>
      </c>
      <c r="AF5" s="3">
        <f t="shared" si="6"/>
        <v>1</v>
      </c>
      <c r="AG5" s="3">
        <f t="shared" si="7"/>
        <v>1</v>
      </c>
      <c r="AH5" s="3">
        <f t="shared" si="8"/>
        <v>1</v>
      </c>
      <c r="AI5" s="3">
        <f t="shared" si="9"/>
        <v>1</v>
      </c>
      <c r="AJ5" s="3">
        <f t="shared" si="10"/>
        <v>0</v>
      </c>
      <c r="AK5" s="3">
        <f t="shared" si="11"/>
        <v>1</v>
      </c>
      <c r="AL5" s="3">
        <f t="shared" si="12"/>
        <v>1</v>
      </c>
      <c r="AM5" s="3">
        <f t="shared" si="13"/>
        <v>1</v>
      </c>
      <c r="AN5" s="3">
        <f t="shared" si="14"/>
        <v>0</v>
      </c>
      <c r="AO5" s="3">
        <f t="shared" si="15"/>
        <v>0</v>
      </c>
      <c r="AP5" s="3">
        <f t="shared" si="16"/>
        <v>1</v>
      </c>
      <c r="AQ5" s="3">
        <f t="shared" si="17"/>
        <v>0</v>
      </c>
      <c r="AR5" s="3">
        <f t="shared" si="18"/>
        <v>1</v>
      </c>
      <c r="AS5" s="3">
        <f t="shared" si="19"/>
        <v>0</v>
      </c>
      <c r="AT5" s="3">
        <f t="shared" si="20"/>
        <v>1</v>
      </c>
      <c r="AU5" s="3">
        <f t="shared" si="21"/>
        <v>1</v>
      </c>
      <c r="AW5" s="3">
        <f t="shared" si="22"/>
        <v>1</v>
      </c>
      <c r="AX5" s="3">
        <f t="shared" si="23"/>
        <v>1</v>
      </c>
    </row>
    <row r="6" spans="1:50" x14ac:dyDescent="0.25">
      <c r="A6" s="8" t="s">
        <v>66</v>
      </c>
      <c r="B6" s="4">
        <f t="shared" si="0"/>
        <v>10</v>
      </c>
      <c r="C6" s="5">
        <f t="shared" si="1"/>
        <v>2</v>
      </c>
      <c r="D6" s="28" t="s">
        <v>203</v>
      </c>
      <c r="E6" s="4" t="s">
        <v>204</v>
      </c>
      <c r="F6" s="4" t="s">
        <v>186</v>
      </c>
      <c r="G6" s="4" t="s">
        <v>187</v>
      </c>
      <c r="H6" s="4" t="s">
        <v>188</v>
      </c>
      <c r="I6" s="4" t="s">
        <v>127</v>
      </c>
      <c r="J6" s="4" t="s">
        <v>190</v>
      </c>
      <c r="K6" s="4" t="s">
        <v>207</v>
      </c>
      <c r="L6" s="4" t="s">
        <v>208</v>
      </c>
      <c r="M6" s="4" t="s">
        <v>193</v>
      </c>
      <c r="N6" s="4" t="s">
        <v>157</v>
      </c>
      <c r="O6" s="4" t="s">
        <v>194</v>
      </c>
      <c r="P6" s="4" t="s">
        <v>195</v>
      </c>
      <c r="Q6" s="4" t="s">
        <v>211</v>
      </c>
      <c r="R6" s="4" t="s">
        <v>197</v>
      </c>
      <c r="S6" s="4" t="s">
        <v>212</v>
      </c>
      <c r="T6" s="4" t="s">
        <v>118</v>
      </c>
      <c r="U6" s="4" t="s">
        <v>214</v>
      </c>
      <c r="V6" s="4" t="s">
        <v>213</v>
      </c>
      <c r="W6" s="4" t="s">
        <v>202</v>
      </c>
      <c r="Y6" s="4" t="s">
        <v>202</v>
      </c>
      <c r="Z6" s="4" t="s">
        <v>193</v>
      </c>
      <c r="AB6" s="3">
        <f t="shared" si="2"/>
        <v>1</v>
      </c>
      <c r="AC6" s="3">
        <f t="shared" si="3"/>
        <v>1</v>
      </c>
      <c r="AD6" s="3">
        <f t="shared" si="4"/>
        <v>1</v>
      </c>
      <c r="AE6" s="3">
        <f t="shared" si="5"/>
        <v>0</v>
      </c>
      <c r="AF6" s="3">
        <f t="shared" si="6"/>
        <v>0</v>
      </c>
      <c r="AG6" s="3">
        <f t="shared" si="7"/>
        <v>0</v>
      </c>
      <c r="AH6" s="3">
        <f t="shared" si="8"/>
        <v>1</v>
      </c>
      <c r="AI6" s="3">
        <f t="shared" si="9"/>
        <v>1</v>
      </c>
      <c r="AJ6" s="3">
        <f t="shared" si="10"/>
        <v>0</v>
      </c>
      <c r="AK6" s="3">
        <f t="shared" si="11"/>
        <v>1</v>
      </c>
      <c r="AL6" s="3">
        <f t="shared" si="12"/>
        <v>0</v>
      </c>
      <c r="AM6" s="3">
        <f t="shared" si="13"/>
        <v>0</v>
      </c>
      <c r="AN6" s="3">
        <f t="shared" si="14"/>
        <v>0</v>
      </c>
      <c r="AO6" s="3">
        <f t="shared" si="15"/>
        <v>0</v>
      </c>
      <c r="AP6" s="3">
        <f t="shared" si="16"/>
        <v>1</v>
      </c>
      <c r="AQ6" s="3">
        <f t="shared" si="17"/>
        <v>0</v>
      </c>
      <c r="AR6" s="3">
        <f t="shared" si="18"/>
        <v>0</v>
      </c>
      <c r="AS6" s="3">
        <f t="shared" si="19"/>
        <v>1</v>
      </c>
      <c r="AT6" s="3">
        <f t="shared" si="20"/>
        <v>1</v>
      </c>
      <c r="AU6" s="3">
        <f t="shared" si="21"/>
        <v>1</v>
      </c>
      <c r="AW6" s="3">
        <f t="shared" si="22"/>
        <v>1</v>
      </c>
      <c r="AX6" s="3">
        <f t="shared" si="23"/>
        <v>1</v>
      </c>
    </row>
    <row r="7" spans="1:50" x14ac:dyDescent="0.25">
      <c r="A7" s="8" t="s">
        <v>221</v>
      </c>
      <c r="B7" s="4">
        <f t="shared" si="0"/>
        <v>12</v>
      </c>
      <c r="C7" s="5">
        <f t="shared" ref="C7" si="24">COUNT(AW7:AX7)</f>
        <v>2</v>
      </c>
      <c r="D7" s="28" t="s">
        <v>203</v>
      </c>
      <c r="E7" s="4" t="s">
        <v>204</v>
      </c>
      <c r="F7" s="4" t="s">
        <v>186</v>
      </c>
      <c r="G7" s="4" t="s">
        <v>205</v>
      </c>
      <c r="H7" s="4" t="s">
        <v>206</v>
      </c>
      <c r="I7" s="4" t="s">
        <v>189</v>
      </c>
      <c r="J7" s="4" t="s">
        <v>216</v>
      </c>
      <c r="K7" s="4" t="s">
        <v>207</v>
      </c>
      <c r="L7" s="4" t="s">
        <v>208</v>
      </c>
      <c r="M7" s="4" t="s">
        <v>193</v>
      </c>
      <c r="N7" s="4" t="s">
        <v>157</v>
      </c>
      <c r="O7" s="4" t="s">
        <v>194</v>
      </c>
      <c r="P7" s="4" t="s">
        <v>195</v>
      </c>
      <c r="Q7" s="4" t="s">
        <v>211</v>
      </c>
      <c r="R7" s="4" t="s">
        <v>197</v>
      </c>
      <c r="S7" s="4" t="s">
        <v>198</v>
      </c>
      <c r="T7" s="4" t="s">
        <v>199</v>
      </c>
      <c r="U7" s="4" t="s">
        <v>200</v>
      </c>
      <c r="V7" s="4" t="s">
        <v>201</v>
      </c>
      <c r="W7" s="4" t="s">
        <v>202</v>
      </c>
      <c r="Y7" s="4" t="s">
        <v>203</v>
      </c>
      <c r="Z7" s="4" t="s">
        <v>186</v>
      </c>
      <c r="AB7" s="3">
        <f t="shared" ref="AB7" si="25">IF(D7=$D$39,1,0)</f>
        <v>1</v>
      </c>
      <c r="AC7" s="3">
        <f t="shared" ref="AC7" si="26">IF(E7=$E$39,1,0)</f>
        <v>1</v>
      </c>
      <c r="AD7" s="3">
        <f t="shared" ref="AD7" si="27">IF(F7=$F$39,1,0)</f>
        <v>1</v>
      </c>
      <c r="AE7" s="3">
        <f t="shared" ref="AE7" si="28">IF(G7=$G$39,1,0)</f>
        <v>1</v>
      </c>
      <c r="AF7" s="3">
        <f t="shared" ref="AF7" si="29">IF(H7=$H$39,1,0)</f>
        <v>1</v>
      </c>
      <c r="AG7" s="3">
        <f t="shared" ref="AG7" si="30">IF(I7=$I$39,1,0)</f>
        <v>1</v>
      </c>
      <c r="AH7" s="3">
        <f t="shared" ref="AH7" si="31">IF(J7=$J$39,1,0)</f>
        <v>0</v>
      </c>
      <c r="AI7" s="3">
        <f t="shared" ref="AI7" si="32">IF(K7=$K$39,1,0)</f>
        <v>1</v>
      </c>
      <c r="AJ7" s="3">
        <f t="shared" ref="AJ7" si="33">IF(L7=$L$39,1,0)</f>
        <v>0</v>
      </c>
      <c r="AK7" s="3">
        <f t="shared" ref="AK7" si="34">IF(M7=$M$39,1,0)</f>
        <v>1</v>
      </c>
      <c r="AL7" s="3">
        <f t="shared" ref="AL7" si="35">IF(N7=$N$39,1,0)</f>
        <v>0</v>
      </c>
      <c r="AM7" s="3">
        <f t="shared" ref="AM7" si="36">IF(O7=$O$39,1,0)</f>
        <v>0</v>
      </c>
      <c r="AN7" s="3">
        <f t="shared" ref="AN7" si="37">IF(P7=$P$39,1,0)</f>
        <v>0</v>
      </c>
      <c r="AO7" s="3">
        <f t="shared" ref="AO7" si="38">IF(Q7=$Q$39,1,0)</f>
        <v>0</v>
      </c>
      <c r="AP7" s="3">
        <f t="shared" ref="AP7" si="39">IF(R7=$R$39,1,0)</f>
        <v>1</v>
      </c>
      <c r="AQ7" s="3">
        <f t="shared" ref="AQ7" si="40">IF(S7=$S$39,1,0)</f>
        <v>1</v>
      </c>
      <c r="AR7" s="3">
        <f t="shared" ref="AR7" si="41">IF(T7=$T$39,1,0)</f>
        <v>1</v>
      </c>
      <c r="AS7" s="3">
        <f t="shared" ref="AS7" si="42">IF(U7=$U$39,1,0)</f>
        <v>0</v>
      </c>
      <c r="AT7" s="3">
        <f t="shared" ref="AT7" si="43">IF(V7=$V$39,1,0)</f>
        <v>0</v>
      </c>
      <c r="AU7" s="3">
        <f t="shared" ref="AU7" si="44">IF(W7=$W$39,1,0)</f>
        <v>1</v>
      </c>
      <c r="AW7" s="3">
        <f t="shared" ref="AW7" si="45">HLOOKUP(Y7,$D$39:$W$40,2,FALSE)</f>
        <v>1</v>
      </c>
      <c r="AX7" s="3">
        <f t="shared" ref="AX7" si="46">HLOOKUP(Z7,$D$39:$W$40,2,FALSE)</f>
        <v>1</v>
      </c>
    </row>
    <row r="8" spans="1:50" x14ac:dyDescent="0.25">
      <c r="A8" s="8" t="s">
        <v>67</v>
      </c>
      <c r="B8" s="4">
        <f t="shared" si="0"/>
        <v>12</v>
      </c>
      <c r="C8" s="5">
        <f t="shared" si="1"/>
        <v>2</v>
      </c>
      <c r="D8" s="28" t="s">
        <v>203</v>
      </c>
      <c r="E8" s="4" t="s">
        <v>185</v>
      </c>
      <c r="F8" s="4" t="s">
        <v>186</v>
      </c>
      <c r="G8" s="4" t="s">
        <v>205</v>
      </c>
      <c r="H8" s="4" t="s">
        <v>188</v>
      </c>
      <c r="I8" s="4" t="s">
        <v>189</v>
      </c>
      <c r="J8" s="4" t="s">
        <v>190</v>
      </c>
      <c r="K8" s="4" t="s">
        <v>191</v>
      </c>
      <c r="L8" s="4" t="s">
        <v>208</v>
      </c>
      <c r="M8" s="4" t="s">
        <v>193</v>
      </c>
      <c r="N8" s="4" t="s">
        <v>209</v>
      </c>
      <c r="O8" s="4" t="s">
        <v>210</v>
      </c>
      <c r="P8" s="4" t="s">
        <v>195</v>
      </c>
      <c r="Q8" s="4" t="s">
        <v>211</v>
      </c>
      <c r="R8" s="4" t="s">
        <v>197</v>
      </c>
      <c r="S8" s="4" t="s">
        <v>212</v>
      </c>
      <c r="T8" s="4" t="s">
        <v>199</v>
      </c>
      <c r="U8" s="4" t="s">
        <v>200</v>
      </c>
      <c r="V8" s="4" t="s">
        <v>213</v>
      </c>
      <c r="W8" s="4" t="s">
        <v>202</v>
      </c>
      <c r="Y8" s="4" t="s">
        <v>203</v>
      </c>
      <c r="Z8" s="4" t="s">
        <v>186</v>
      </c>
      <c r="AB8" s="3">
        <f t="shared" si="2"/>
        <v>1</v>
      </c>
      <c r="AC8" s="3">
        <f t="shared" si="3"/>
        <v>0</v>
      </c>
      <c r="AD8" s="3">
        <f t="shared" si="4"/>
        <v>1</v>
      </c>
      <c r="AE8" s="3">
        <f t="shared" si="5"/>
        <v>1</v>
      </c>
      <c r="AF8" s="3">
        <f t="shared" si="6"/>
        <v>0</v>
      </c>
      <c r="AG8" s="3">
        <f t="shared" si="7"/>
        <v>1</v>
      </c>
      <c r="AH8" s="3">
        <f t="shared" si="8"/>
        <v>1</v>
      </c>
      <c r="AI8" s="3">
        <f t="shared" si="9"/>
        <v>0</v>
      </c>
      <c r="AJ8" s="3">
        <f t="shared" si="10"/>
        <v>0</v>
      </c>
      <c r="AK8" s="3">
        <f t="shared" si="11"/>
        <v>1</v>
      </c>
      <c r="AL8" s="3">
        <f t="shared" si="12"/>
        <v>1</v>
      </c>
      <c r="AM8" s="3">
        <f t="shared" si="13"/>
        <v>1</v>
      </c>
      <c r="AN8" s="3">
        <f t="shared" si="14"/>
        <v>0</v>
      </c>
      <c r="AO8" s="3">
        <f t="shared" si="15"/>
        <v>0</v>
      </c>
      <c r="AP8" s="3">
        <f t="shared" si="16"/>
        <v>1</v>
      </c>
      <c r="AQ8" s="3">
        <f t="shared" si="17"/>
        <v>0</v>
      </c>
      <c r="AR8" s="3">
        <f t="shared" si="18"/>
        <v>1</v>
      </c>
      <c r="AS8" s="3">
        <f t="shared" si="19"/>
        <v>0</v>
      </c>
      <c r="AT8" s="3">
        <f t="shared" si="20"/>
        <v>1</v>
      </c>
      <c r="AU8" s="3">
        <f t="shared" si="21"/>
        <v>1</v>
      </c>
      <c r="AW8" s="3">
        <f t="shared" si="22"/>
        <v>1</v>
      </c>
      <c r="AX8" s="3">
        <f t="shared" si="23"/>
        <v>1</v>
      </c>
    </row>
    <row r="9" spans="1:50" x14ac:dyDescent="0.25">
      <c r="A9" s="8" t="s">
        <v>68</v>
      </c>
      <c r="B9" s="4">
        <f t="shared" si="0"/>
        <v>16</v>
      </c>
      <c r="C9" s="5">
        <f t="shared" si="1"/>
        <v>2</v>
      </c>
      <c r="D9" s="28" t="s">
        <v>203</v>
      </c>
      <c r="E9" s="4" t="s">
        <v>204</v>
      </c>
      <c r="F9" s="4" t="s">
        <v>186</v>
      </c>
      <c r="G9" s="4" t="s">
        <v>205</v>
      </c>
      <c r="H9" s="4" t="s">
        <v>188</v>
      </c>
      <c r="I9" s="4" t="s">
        <v>189</v>
      </c>
      <c r="J9" s="4" t="s">
        <v>190</v>
      </c>
      <c r="K9" s="4" t="s">
        <v>207</v>
      </c>
      <c r="L9" s="4" t="s">
        <v>208</v>
      </c>
      <c r="M9" s="4" t="s">
        <v>193</v>
      </c>
      <c r="N9" s="4" t="s">
        <v>209</v>
      </c>
      <c r="O9" s="4" t="s">
        <v>210</v>
      </c>
      <c r="P9" s="4" t="s">
        <v>215</v>
      </c>
      <c r="Q9" s="4" t="s">
        <v>211</v>
      </c>
      <c r="R9" s="4" t="s">
        <v>197</v>
      </c>
      <c r="S9" s="4" t="s">
        <v>212</v>
      </c>
      <c r="T9" s="4" t="s">
        <v>199</v>
      </c>
      <c r="U9" s="4" t="s">
        <v>214</v>
      </c>
      <c r="V9" s="4" t="s">
        <v>213</v>
      </c>
      <c r="W9" s="4" t="s">
        <v>202</v>
      </c>
      <c r="Y9" s="4" t="s">
        <v>207</v>
      </c>
      <c r="Z9" s="4" t="s">
        <v>204</v>
      </c>
      <c r="AB9" s="3">
        <f t="shared" si="2"/>
        <v>1</v>
      </c>
      <c r="AC9" s="3">
        <f t="shared" si="3"/>
        <v>1</v>
      </c>
      <c r="AD9" s="3">
        <f t="shared" si="4"/>
        <v>1</v>
      </c>
      <c r="AE9" s="3">
        <f t="shared" si="5"/>
        <v>1</v>
      </c>
      <c r="AF9" s="3">
        <f t="shared" si="6"/>
        <v>0</v>
      </c>
      <c r="AG9" s="3">
        <f t="shared" si="7"/>
        <v>1</v>
      </c>
      <c r="AH9" s="3">
        <f t="shared" si="8"/>
        <v>1</v>
      </c>
      <c r="AI9" s="3">
        <f t="shared" si="9"/>
        <v>1</v>
      </c>
      <c r="AJ9" s="3">
        <f t="shared" si="10"/>
        <v>0</v>
      </c>
      <c r="AK9" s="3">
        <f t="shared" si="11"/>
        <v>1</v>
      </c>
      <c r="AL9" s="3">
        <f t="shared" si="12"/>
        <v>1</v>
      </c>
      <c r="AM9" s="3">
        <f t="shared" si="13"/>
        <v>1</v>
      </c>
      <c r="AN9" s="3">
        <f t="shared" si="14"/>
        <v>1</v>
      </c>
      <c r="AO9" s="3">
        <f t="shared" si="15"/>
        <v>0</v>
      </c>
      <c r="AP9" s="3">
        <f t="shared" si="16"/>
        <v>1</v>
      </c>
      <c r="AQ9" s="3">
        <f t="shared" si="17"/>
        <v>0</v>
      </c>
      <c r="AR9" s="3">
        <f t="shared" si="18"/>
        <v>1</v>
      </c>
      <c r="AS9" s="3">
        <f t="shared" si="19"/>
        <v>1</v>
      </c>
      <c r="AT9" s="3">
        <f t="shared" si="20"/>
        <v>1</v>
      </c>
      <c r="AU9" s="3">
        <f t="shared" si="21"/>
        <v>1</v>
      </c>
      <c r="AW9" s="3">
        <f t="shared" si="22"/>
        <v>1</v>
      </c>
      <c r="AX9" s="3">
        <f t="shared" si="23"/>
        <v>1</v>
      </c>
    </row>
    <row r="10" spans="1:50" x14ac:dyDescent="0.25">
      <c r="A10" s="8" t="s">
        <v>69</v>
      </c>
      <c r="B10" s="4">
        <f t="shared" si="0"/>
        <v>14</v>
      </c>
      <c r="C10" s="5">
        <f t="shared" si="1"/>
        <v>2</v>
      </c>
      <c r="D10" s="28" t="s">
        <v>203</v>
      </c>
      <c r="E10" s="4" t="s">
        <v>185</v>
      </c>
      <c r="F10" s="4" t="s">
        <v>186</v>
      </c>
      <c r="G10" s="4" t="s">
        <v>205</v>
      </c>
      <c r="H10" s="4" t="s">
        <v>188</v>
      </c>
      <c r="I10" s="4" t="s">
        <v>189</v>
      </c>
      <c r="J10" s="4" t="s">
        <v>216</v>
      </c>
      <c r="K10" s="4" t="s">
        <v>207</v>
      </c>
      <c r="L10" s="4" t="s">
        <v>192</v>
      </c>
      <c r="M10" s="4" t="s">
        <v>193</v>
      </c>
      <c r="N10" s="4" t="s">
        <v>157</v>
      </c>
      <c r="O10" s="4" t="s">
        <v>210</v>
      </c>
      <c r="P10" s="4" t="s">
        <v>195</v>
      </c>
      <c r="Q10" s="4" t="s">
        <v>196</v>
      </c>
      <c r="R10" s="4" t="s">
        <v>197</v>
      </c>
      <c r="S10" s="4" t="s">
        <v>212</v>
      </c>
      <c r="T10" s="4" t="s">
        <v>199</v>
      </c>
      <c r="U10" s="4" t="s">
        <v>214</v>
      </c>
      <c r="V10" s="4" t="s">
        <v>213</v>
      </c>
      <c r="W10" s="4" t="s">
        <v>202</v>
      </c>
      <c r="Y10" s="4" t="s">
        <v>199</v>
      </c>
      <c r="Z10" s="4" t="s">
        <v>192</v>
      </c>
      <c r="AB10" s="3">
        <f t="shared" si="2"/>
        <v>1</v>
      </c>
      <c r="AC10" s="3">
        <f t="shared" si="3"/>
        <v>0</v>
      </c>
      <c r="AD10" s="3">
        <f t="shared" si="4"/>
        <v>1</v>
      </c>
      <c r="AE10" s="3">
        <f t="shared" si="5"/>
        <v>1</v>
      </c>
      <c r="AF10" s="3">
        <f t="shared" si="6"/>
        <v>0</v>
      </c>
      <c r="AG10" s="3">
        <f t="shared" si="7"/>
        <v>1</v>
      </c>
      <c r="AH10" s="3">
        <f t="shared" si="8"/>
        <v>0</v>
      </c>
      <c r="AI10" s="3">
        <f t="shared" si="9"/>
        <v>1</v>
      </c>
      <c r="AJ10" s="3">
        <f t="shared" si="10"/>
        <v>1</v>
      </c>
      <c r="AK10" s="3">
        <f t="shared" si="11"/>
        <v>1</v>
      </c>
      <c r="AL10" s="3">
        <f t="shared" si="12"/>
        <v>0</v>
      </c>
      <c r="AM10" s="3">
        <f t="shared" si="13"/>
        <v>1</v>
      </c>
      <c r="AN10" s="3">
        <f t="shared" si="14"/>
        <v>0</v>
      </c>
      <c r="AO10" s="3">
        <f t="shared" si="15"/>
        <v>1</v>
      </c>
      <c r="AP10" s="3">
        <f t="shared" si="16"/>
        <v>1</v>
      </c>
      <c r="AQ10" s="3">
        <f t="shared" si="17"/>
        <v>0</v>
      </c>
      <c r="AR10" s="3">
        <f t="shared" si="18"/>
        <v>1</v>
      </c>
      <c r="AS10" s="3">
        <f t="shared" si="19"/>
        <v>1</v>
      </c>
      <c r="AT10" s="3">
        <f t="shared" si="20"/>
        <v>1</v>
      </c>
      <c r="AU10" s="3">
        <f t="shared" si="21"/>
        <v>1</v>
      </c>
      <c r="AW10" s="3">
        <f t="shared" si="22"/>
        <v>1</v>
      </c>
      <c r="AX10" s="3">
        <f t="shared" si="23"/>
        <v>1</v>
      </c>
    </row>
    <row r="11" spans="1:50" x14ac:dyDescent="0.25">
      <c r="A11" s="8" t="s">
        <v>70</v>
      </c>
      <c r="B11" s="4">
        <f t="shared" si="0"/>
        <v>12</v>
      </c>
      <c r="C11" s="5">
        <f t="shared" si="1"/>
        <v>1</v>
      </c>
      <c r="D11" s="28" t="s">
        <v>203</v>
      </c>
      <c r="E11" s="4" t="s">
        <v>185</v>
      </c>
      <c r="F11" s="4" t="s">
        <v>186</v>
      </c>
      <c r="G11" s="4" t="s">
        <v>205</v>
      </c>
      <c r="H11" s="4" t="s">
        <v>188</v>
      </c>
      <c r="I11" s="4" t="s">
        <v>189</v>
      </c>
      <c r="J11" s="4" t="s">
        <v>190</v>
      </c>
      <c r="K11" s="4" t="s">
        <v>207</v>
      </c>
      <c r="L11" s="4" t="s">
        <v>208</v>
      </c>
      <c r="M11" s="4" t="s">
        <v>193</v>
      </c>
      <c r="N11" s="4" t="s">
        <v>157</v>
      </c>
      <c r="O11" s="4" t="s">
        <v>210</v>
      </c>
      <c r="P11" s="4" t="s">
        <v>195</v>
      </c>
      <c r="Q11" s="4" t="s">
        <v>211</v>
      </c>
      <c r="R11" s="4" t="s">
        <v>197</v>
      </c>
      <c r="S11" s="4" t="s">
        <v>212</v>
      </c>
      <c r="T11" s="4" t="s">
        <v>199</v>
      </c>
      <c r="U11" s="4" t="s">
        <v>200</v>
      </c>
      <c r="V11" s="4" t="s">
        <v>213</v>
      </c>
      <c r="W11" s="4" t="s">
        <v>202</v>
      </c>
      <c r="Y11" s="39" t="s">
        <v>188</v>
      </c>
      <c r="Z11" s="4" t="s">
        <v>186</v>
      </c>
      <c r="AB11" s="3">
        <f t="shared" si="2"/>
        <v>1</v>
      </c>
      <c r="AC11" s="3">
        <f t="shared" si="3"/>
        <v>0</v>
      </c>
      <c r="AD11" s="3">
        <f t="shared" si="4"/>
        <v>1</v>
      </c>
      <c r="AE11" s="3">
        <f t="shared" si="5"/>
        <v>1</v>
      </c>
      <c r="AF11" s="3">
        <f t="shared" si="6"/>
        <v>0</v>
      </c>
      <c r="AG11" s="3">
        <f t="shared" si="7"/>
        <v>1</v>
      </c>
      <c r="AH11" s="3">
        <f t="shared" si="8"/>
        <v>1</v>
      </c>
      <c r="AI11" s="3">
        <f t="shared" si="9"/>
        <v>1</v>
      </c>
      <c r="AJ11" s="3">
        <f t="shared" si="10"/>
        <v>0</v>
      </c>
      <c r="AK11" s="3">
        <f t="shared" si="11"/>
        <v>1</v>
      </c>
      <c r="AL11" s="3">
        <f t="shared" si="12"/>
        <v>0</v>
      </c>
      <c r="AM11" s="3">
        <f t="shared" si="13"/>
        <v>1</v>
      </c>
      <c r="AN11" s="3">
        <f t="shared" si="14"/>
        <v>0</v>
      </c>
      <c r="AO11" s="3">
        <f t="shared" si="15"/>
        <v>0</v>
      </c>
      <c r="AP11" s="3">
        <f t="shared" si="16"/>
        <v>1</v>
      </c>
      <c r="AQ11" s="3">
        <f t="shared" si="17"/>
        <v>0</v>
      </c>
      <c r="AR11" s="3">
        <f t="shared" si="18"/>
        <v>1</v>
      </c>
      <c r="AS11" s="3">
        <f t="shared" si="19"/>
        <v>0</v>
      </c>
      <c r="AT11" s="3">
        <f t="shared" si="20"/>
        <v>1</v>
      </c>
      <c r="AU11" s="3">
        <f t="shared" si="21"/>
        <v>1</v>
      </c>
      <c r="AW11" s="3" t="e">
        <f t="shared" si="22"/>
        <v>#N/A</v>
      </c>
      <c r="AX11" s="3">
        <f t="shared" si="23"/>
        <v>1</v>
      </c>
    </row>
    <row r="12" spans="1:50" x14ac:dyDescent="0.25">
      <c r="A12" s="8" t="s">
        <v>71</v>
      </c>
      <c r="B12" s="4">
        <f t="shared" si="0"/>
        <v>13</v>
      </c>
      <c r="C12" s="5">
        <f t="shared" si="1"/>
        <v>1</v>
      </c>
      <c r="D12" s="28" t="s">
        <v>203</v>
      </c>
      <c r="E12" s="4" t="s">
        <v>204</v>
      </c>
      <c r="F12" s="4" t="s">
        <v>186</v>
      </c>
      <c r="G12" s="4" t="s">
        <v>187</v>
      </c>
      <c r="H12" s="4" t="s">
        <v>188</v>
      </c>
      <c r="I12" s="4" t="s">
        <v>189</v>
      </c>
      <c r="J12" s="4" t="s">
        <v>190</v>
      </c>
      <c r="K12" s="4" t="s">
        <v>207</v>
      </c>
      <c r="L12" s="4" t="s">
        <v>192</v>
      </c>
      <c r="M12" s="4" t="s">
        <v>193</v>
      </c>
      <c r="N12" s="4" t="s">
        <v>209</v>
      </c>
      <c r="O12" s="4" t="s">
        <v>194</v>
      </c>
      <c r="P12" s="4" t="s">
        <v>195</v>
      </c>
      <c r="Q12" s="4" t="s">
        <v>211</v>
      </c>
      <c r="R12" s="4" t="s">
        <v>197</v>
      </c>
      <c r="S12" s="4" t="s">
        <v>198</v>
      </c>
      <c r="T12" s="4" t="s">
        <v>118</v>
      </c>
      <c r="U12" s="4" t="s">
        <v>200</v>
      </c>
      <c r="V12" s="4" t="s">
        <v>213</v>
      </c>
      <c r="W12" s="4" t="s">
        <v>202</v>
      </c>
      <c r="Y12" s="39" t="s">
        <v>194</v>
      </c>
      <c r="Z12" s="4" t="s">
        <v>192</v>
      </c>
      <c r="AB12" s="3">
        <f t="shared" si="2"/>
        <v>1</v>
      </c>
      <c r="AC12" s="3">
        <f t="shared" si="3"/>
        <v>1</v>
      </c>
      <c r="AD12" s="3">
        <f t="shared" si="4"/>
        <v>1</v>
      </c>
      <c r="AE12" s="3">
        <f t="shared" si="5"/>
        <v>0</v>
      </c>
      <c r="AF12" s="3">
        <f t="shared" si="6"/>
        <v>0</v>
      </c>
      <c r="AG12" s="3">
        <f t="shared" si="7"/>
        <v>1</v>
      </c>
      <c r="AH12" s="3">
        <f t="shared" si="8"/>
        <v>1</v>
      </c>
      <c r="AI12" s="3">
        <f t="shared" si="9"/>
        <v>1</v>
      </c>
      <c r="AJ12" s="3">
        <f t="shared" si="10"/>
        <v>1</v>
      </c>
      <c r="AK12" s="3">
        <f t="shared" si="11"/>
        <v>1</v>
      </c>
      <c r="AL12" s="3">
        <f t="shared" si="12"/>
        <v>1</v>
      </c>
      <c r="AM12" s="3">
        <f t="shared" si="13"/>
        <v>0</v>
      </c>
      <c r="AN12" s="3">
        <f t="shared" si="14"/>
        <v>0</v>
      </c>
      <c r="AO12" s="3">
        <f t="shared" si="15"/>
        <v>0</v>
      </c>
      <c r="AP12" s="3">
        <f t="shared" si="16"/>
        <v>1</v>
      </c>
      <c r="AQ12" s="3">
        <f t="shared" si="17"/>
        <v>1</v>
      </c>
      <c r="AR12" s="3">
        <f t="shared" si="18"/>
        <v>0</v>
      </c>
      <c r="AS12" s="3">
        <f t="shared" si="19"/>
        <v>0</v>
      </c>
      <c r="AT12" s="3">
        <f t="shared" si="20"/>
        <v>1</v>
      </c>
      <c r="AU12" s="3">
        <f t="shared" si="21"/>
        <v>1</v>
      </c>
      <c r="AW12" s="3" t="e">
        <f t="shared" si="22"/>
        <v>#N/A</v>
      </c>
      <c r="AX12" s="3">
        <f t="shared" si="23"/>
        <v>1</v>
      </c>
    </row>
    <row r="13" spans="1:50" x14ac:dyDescent="0.25">
      <c r="A13" s="8" t="s">
        <v>72</v>
      </c>
      <c r="B13" s="4">
        <f t="shared" si="0"/>
        <v>15</v>
      </c>
      <c r="C13" s="5">
        <f t="shared" si="1"/>
        <v>0</v>
      </c>
      <c r="D13" s="28" t="s">
        <v>203</v>
      </c>
      <c r="E13" s="4" t="s">
        <v>204</v>
      </c>
      <c r="F13" s="4" t="s">
        <v>186</v>
      </c>
      <c r="G13" s="4" t="s">
        <v>205</v>
      </c>
      <c r="H13" s="4" t="s">
        <v>206</v>
      </c>
      <c r="I13" s="4" t="s">
        <v>189</v>
      </c>
      <c r="J13" s="4" t="s">
        <v>190</v>
      </c>
      <c r="K13" s="4" t="s">
        <v>207</v>
      </c>
      <c r="L13" s="4" t="s">
        <v>208</v>
      </c>
      <c r="M13" s="4" t="s">
        <v>193</v>
      </c>
      <c r="N13" s="4" t="s">
        <v>209</v>
      </c>
      <c r="O13" s="4" t="s">
        <v>210</v>
      </c>
      <c r="P13" s="4" t="s">
        <v>195</v>
      </c>
      <c r="Q13" s="4" t="s">
        <v>211</v>
      </c>
      <c r="R13" s="4" t="s">
        <v>197</v>
      </c>
      <c r="S13" s="4" t="s">
        <v>212</v>
      </c>
      <c r="T13" s="4" t="s">
        <v>199</v>
      </c>
      <c r="U13" s="4" t="s">
        <v>200</v>
      </c>
      <c r="V13" s="4" t="s">
        <v>213</v>
      </c>
      <c r="W13" s="4" t="s">
        <v>202</v>
      </c>
      <c r="Y13" s="39" t="s">
        <v>200</v>
      </c>
      <c r="Z13" s="39" t="s">
        <v>195</v>
      </c>
      <c r="AB13" s="3">
        <f t="shared" si="2"/>
        <v>1</v>
      </c>
      <c r="AC13" s="3">
        <f t="shared" si="3"/>
        <v>1</v>
      </c>
      <c r="AD13" s="3">
        <f t="shared" si="4"/>
        <v>1</v>
      </c>
      <c r="AE13" s="3">
        <f t="shared" si="5"/>
        <v>1</v>
      </c>
      <c r="AF13" s="3">
        <f t="shared" si="6"/>
        <v>1</v>
      </c>
      <c r="AG13" s="3">
        <f t="shared" si="7"/>
        <v>1</v>
      </c>
      <c r="AH13" s="3">
        <f t="shared" si="8"/>
        <v>1</v>
      </c>
      <c r="AI13" s="3">
        <f t="shared" si="9"/>
        <v>1</v>
      </c>
      <c r="AJ13" s="3">
        <f t="shared" si="10"/>
        <v>0</v>
      </c>
      <c r="AK13" s="3">
        <f t="shared" si="11"/>
        <v>1</v>
      </c>
      <c r="AL13" s="3">
        <f t="shared" si="12"/>
        <v>1</v>
      </c>
      <c r="AM13" s="3">
        <f t="shared" si="13"/>
        <v>1</v>
      </c>
      <c r="AN13" s="3">
        <f t="shared" si="14"/>
        <v>0</v>
      </c>
      <c r="AO13" s="3">
        <f t="shared" si="15"/>
        <v>0</v>
      </c>
      <c r="AP13" s="3">
        <f t="shared" si="16"/>
        <v>1</v>
      </c>
      <c r="AQ13" s="3">
        <f t="shared" si="17"/>
        <v>0</v>
      </c>
      <c r="AR13" s="3">
        <f t="shared" si="18"/>
        <v>1</v>
      </c>
      <c r="AS13" s="3">
        <f t="shared" si="19"/>
        <v>0</v>
      </c>
      <c r="AT13" s="3">
        <f t="shared" si="20"/>
        <v>1</v>
      </c>
      <c r="AU13" s="3">
        <f t="shared" si="21"/>
        <v>1</v>
      </c>
      <c r="AW13" s="3" t="e">
        <f t="shared" si="22"/>
        <v>#N/A</v>
      </c>
      <c r="AX13" s="3" t="e">
        <f t="shared" si="23"/>
        <v>#N/A</v>
      </c>
    </row>
    <row r="14" spans="1:50" x14ac:dyDescent="0.25">
      <c r="A14" s="8" t="s">
        <v>73</v>
      </c>
      <c r="B14" s="4">
        <f t="shared" si="0"/>
        <v>11</v>
      </c>
      <c r="C14" s="5">
        <f t="shared" si="1"/>
        <v>1</v>
      </c>
      <c r="D14" s="28" t="s">
        <v>203</v>
      </c>
      <c r="E14" s="4" t="s">
        <v>185</v>
      </c>
      <c r="F14" s="4" t="s">
        <v>186</v>
      </c>
      <c r="G14" s="4" t="s">
        <v>205</v>
      </c>
      <c r="H14" s="4" t="s">
        <v>206</v>
      </c>
      <c r="I14" s="4" t="s">
        <v>127</v>
      </c>
      <c r="J14" s="4" t="s">
        <v>190</v>
      </c>
      <c r="K14" s="4" t="s">
        <v>191</v>
      </c>
      <c r="L14" s="4" t="s">
        <v>208</v>
      </c>
      <c r="M14" s="4" t="s">
        <v>217</v>
      </c>
      <c r="N14" s="4" t="s">
        <v>157</v>
      </c>
      <c r="O14" s="4" t="s">
        <v>194</v>
      </c>
      <c r="P14" s="4" t="s">
        <v>195</v>
      </c>
      <c r="Q14" s="4" t="s">
        <v>196</v>
      </c>
      <c r="R14" s="4" t="s">
        <v>197</v>
      </c>
      <c r="S14" s="4" t="s">
        <v>198</v>
      </c>
      <c r="T14" s="4" t="s">
        <v>199</v>
      </c>
      <c r="U14" s="4" t="s">
        <v>214</v>
      </c>
      <c r="V14" s="4" t="s">
        <v>201</v>
      </c>
      <c r="W14" s="4" t="s">
        <v>202</v>
      </c>
      <c r="Y14" s="39" t="s">
        <v>208</v>
      </c>
      <c r="Z14" s="4" t="s">
        <v>203</v>
      </c>
      <c r="AB14" s="3">
        <f t="shared" si="2"/>
        <v>1</v>
      </c>
      <c r="AC14" s="3">
        <f t="shared" si="3"/>
        <v>0</v>
      </c>
      <c r="AD14" s="3">
        <f t="shared" si="4"/>
        <v>1</v>
      </c>
      <c r="AE14" s="3">
        <f t="shared" si="5"/>
        <v>1</v>
      </c>
      <c r="AF14" s="3">
        <f t="shared" si="6"/>
        <v>1</v>
      </c>
      <c r="AG14" s="3">
        <f t="shared" si="7"/>
        <v>0</v>
      </c>
      <c r="AH14" s="3">
        <f t="shared" si="8"/>
        <v>1</v>
      </c>
      <c r="AI14" s="3">
        <f t="shared" si="9"/>
        <v>0</v>
      </c>
      <c r="AJ14" s="3">
        <f t="shared" si="10"/>
        <v>0</v>
      </c>
      <c r="AK14" s="3">
        <f t="shared" si="11"/>
        <v>0</v>
      </c>
      <c r="AL14" s="3">
        <f t="shared" si="12"/>
        <v>0</v>
      </c>
      <c r="AM14" s="3">
        <f t="shared" si="13"/>
        <v>0</v>
      </c>
      <c r="AN14" s="3">
        <f t="shared" si="14"/>
        <v>0</v>
      </c>
      <c r="AO14" s="3">
        <f t="shared" si="15"/>
        <v>1</v>
      </c>
      <c r="AP14" s="3">
        <f t="shared" si="16"/>
        <v>1</v>
      </c>
      <c r="AQ14" s="3">
        <f t="shared" si="17"/>
        <v>1</v>
      </c>
      <c r="AR14" s="3">
        <f t="shared" si="18"/>
        <v>1</v>
      </c>
      <c r="AS14" s="3">
        <f t="shared" si="19"/>
        <v>1</v>
      </c>
      <c r="AT14" s="3">
        <f t="shared" si="20"/>
        <v>0</v>
      </c>
      <c r="AU14" s="3">
        <f t="shared" si="21"/>
        <v>1</v>
      </c>
      <c r="AW14" s="3" t="e">
        <f t="shared" si="22"/>
        <v>#N/A</v>
      </c>
      <c r="AX14" s="3">
        <f t="shared" si="23"/>
        <v>1</v>
      </c>
    </row>
    <row r="15" spans="1:50" x14ac:dyDescent="0.25">
      <c r="A15" s="8" t="s">
        <v>74</v>
      </c>
      <c r="B15" s="4">
        <f t="shared" si="0"/>
        <v>13</v>
      </c>
      <c r="C15" s="5">
        <f t="shared" si="1"/>
        <v>1</v>
      </c>
      <c r="D15" s="28" t="s">
        <v>203</v>
      </c>
      <c r="E15" s="4" t="s">
        <v>204</v>
      </c>
      <c r="F15" s="4" t="s">
        <v>186</v>
      </c>
      <c r="G15" s="4" t="s">
        <v>205</v>
      </c>
      <c r="H15" s="4" t="s">
        <v>188</v>
      </c>
      <c r="I15" s="4" t="s">
        <v>189</v>
      </c>
      <c r="J15" s="4" t="s">
        <v>190</v>
      </c>
      <c r="K15" s="4" t="s">
        <v>207</v>
      </c>
      <c r="L15" s="4" t="s">
        <v>208</v>
      </c>
      <c r="M15" s="4" t="s">
        <v>193</v>
      </c>
      <c r="N15" s="4" t="s">
        <v>209</v>
      </c>
      <c r="O15" s="4" t="s">
        <v>194</v>
      </c>
      <c r="P15" s="4" t="s">
        <v>195</v>
      </c>
      <c r="Q15" s="4" t="s">
        <v>211</v>
      </c>
      <c r="R15" s="4" t="s">
        <v>197</v>
      </c>
      <c r="S15" s="4" t="s">
        <v>212</v>
      </c>
      <c r="T15" s="4" t="s">
        <v>199</v>
      </c>
      <c r="U15" s="4" t="s">
        <v>200</v>
      </c>
      <c r="V15" s="4" t="s">
        <v>213</v>
      </c>
      <c r="W15" s="4" t="s">
        <v>202</v>
      </c>
      <c r="Y15" s="39" t="s">
        <v>188</v>
      </c>
      <c r="Z15" s="4" t="s">
        <v>189</v>
      </c>
      <c r="AB15" s="3">
        <f t="shared" si="2"/>
        <v>1</v>
      </c>
      <c r="AC15" s="3">
        <f t="shared" si="3"/>
        <v>1</v>
      </c>
      <c r="AD15" s="3">
        <f t="shared" si="4"/>
        <v>1</v>
      </c>
      <c r="AE15" s="3">
        <f t="shared" si="5"/>
        <v>1</v>
      </c>
      <c r="AF15" s="3">
        <f t="shared" si="6"/>
        <v>0</v>
      </c>
      <c r="AG15" s="3">
        <f t="shared" si="7"/>
        <v>1</v>
      </c>
      <c r="AH15" s="3">
        <f t="shared" si="8"/>
        <v>1</v>
      </c>
      <c r="AI15" s="3">
        <f t="shared" si="9"/>
        <v>1</v>
      </c>
      <c r="AJ15" s="3">
        <f t="shared" si="10"/>
        <v>0</v>
      </c>
      <c r="AK15" s="3">
        <f t="shared" si="11"/>
        <v>1</v>
      </c>
      <c r="AL15" s="3">
        <f t="shared" si="12"/>
        <v>1</v>
      </c>
      <c r="AM15" s="3">
        <f t="shared" si="13"/>
        <v>0</v>
      </c>
      <c r="AN15" s="3">
        <f t="shared" si="14"/>
        <v>0</v>
      </c>
      <c r="AO15" s="3">
        <f t="shared" si="15"/>
        <v>0</v>
      </c>
      <c r="AP15" s="3">
        <f t="shared" si="16"/>
        <v>1</v>
      </c>
      <c r="AQ15" s="3">
        <f t="shared" si="17"/>
        <v>0</v>
      </c>
      <c r="AR15" s="3">
        <f t="shared" si="18"/>
        <v>1</v>
      </c>
      <c r="AS15" s="3">
        <f t="shared" si="19"/>
        <v>0</v>
      </c>
      <c r="AT15" s="3">
        <f t="shared" si="20"/>
        <v>1</v>
      </c>
      <c r="AU15" s="3">
        <f t="shared" si="21"/>
        <v>1</v>
      </c>
      <c r="AW15" s="3" t="e">
        <f t="shared" si="22"/>
        <v>#N/A</v>
      </c>
      <c r="AX15" s="3">
        <f t="shared" si="23"/>
        <v>1</v>
      </c>
    </row>
    <row r="16" spans="1:50" x14ac:dyDescent="0.25">
      <c r="A16" s="8" t="s">
        <v>75</v>
      </c>
      <c r="B16" s="4">
        <f t="shared" si="0"/>
        <v>11</v>
      </c>
      <c r="C16" s="5">
        <f t="shared" si="1"/>
        <v>1</v>
      </c>
      <c r="D16" s="28" t="s">
        <v>203</v>
      </c>
      <c r="E16" s="4" t="s">
        <v>204</v>
      </c>
      <c r="F16" s="4" t="s">
        <v>218</v>
      </c>
      <c r="G16" s="4" t="s">
        <v>205</v>
      </c>
      <c r="H16" s="4" t="s">
        <v>188</v>
      </c>
      <c r="I16" s="4" t="s">
        <v>189</v>
      </c>
      <c r="J16" s="4" t="s">
        <v>190</v>
      </c>
      <c r="K16" s="4" t="s">
        <v>191</v>
      </c>
      <c r="L16" s="4" t="s">
        <v>208</v>
      </c>
      <c r="M16" s="4" t="s">
        <v>193</v>
      </c>
      <c r="N16" s="4" t="s">
        <v>209</v>
      </c>
      <c r="O16" s="4" t="s">
        <v>194</v>
      </c>
      <c r="P16" s="4" t="s">
        <v>195</v>
      </c>
      <c r="Q16" s="4" t="s">
        <v>196</v>
      </c>
      <c r="R16" s="4" t="s">
        <v>197</v>
      </c>
      <c r="S16" s="4" t="s">
        <v>212</v>
      </c>
      <c r="T16" s="4" t="s">
        <v>199</v>
      </c>
      <c r="U16" s="4" t="s">
        <v>200</v>
      </c>
      <c r="V16" s="4" t="s">
        <v>201</v>
      </c>
      <c r="W16" s="4" t="s">
        <v>202</v>
      </c>
      <c r="Y16" s="4" t="s">
        <v>203</v>
      </c>
      <c r="Z16" s="39" t="s">
        <v>188</v>
      </c>
      <c r="AB16" s="3">
        <f t="shared" si="2"/>
        <v>1</v>
      </c>
      <c r="AC16" s="3">
        <f t="shared" si="3"/>
        <v>1</v>
      </c>
      <c r="AD16" s="3">
        <f t="shared" si="4"/>
        <v>0</v>
      </c>
      <c r="AE16" s="3">
        <f t="shared" si="5"/>
        <v>1</v>
      </c>
      <c r="AF16" s="3">
        <f t="shared" si="6"/>
        <v>0</v>
      </c>
      <c r="AG16" s="3">
        <f t="shared" si="7"/>
        <v>1</v>
      </c>
      <c r="AH16" s="3">
        <f t="shared" si="8"/>
        <v>1</v>
      </c>
      <c r="AI16" s="3">
        <f t="shared" si="9"/>
        <v>0</v>
      </c>
      <c r="AJ16" s="3">
        <f t="shared" si="10"/>
        <v>0</v>
      </c>
      <c r="AK16" s="3">
        <f t="shared" si="11"/>
        <v>1</v>
      </c>
      <c r="AL16" s="3">
        <f t="shared" si="12"/>
        <v>1</v>
      </c>
      <c r="AM16" s="3">
        <f t="shared" si="13"/>
        <v>0</v>
      </c>
      <c r="AN16" s="3">
        <f t="shared" si="14"/>
        <v>0</v>
      </c>
      <c r="AO16" s="3">
        <f t="shared" si="15"/>
        <v>1</v>
      </c>
      <c r="AP16" s="3">
        <f t="shared" si="16"/>
        <v>1</v>
      </c>
      <c r="AQ16" s="3">
        <f t="shared" si="17"/>
        <v>0</v>
      </c>
      <c r="AR16" s="3">
        <f t="shared" si="18"/>
        <v>1</v>
      </c>
      <c r="AS16" s="3">
        <f t="shared" si="19"/>
        <v>0</v>
      </c>
      <c r="AT16" s="3">
        <f t="shared" si="20"/>
        <v>0</v>
      </c>
      <c r="AU16" s="3">
        <f t="shared" si="21"/>
        <v>1</v>
      </c>
      <c r="AW16" s="3">
        <f t="shared" si="22"/>
        <v>1</v>
      </c>
      <c r="AX16" s="3" t="e">
        <f t="shared" si="23"/>
        <v>#N/A</v>
      </c>
    </row>
    <row r="17" spans="1:50" x14ac:dyDescent="0.25">
      <c r="A17" s="8" t="s">
        <v>76</v>
      </c>
      <c r="B17" s="4">
        <f t="shared" si="0"/>
        <v>15</v>
      </c>
      <c r="C17" s="5">
        <f t="shared" si="1"/>
        <v>2</v>
      </c>
      <c r="D17" s="28" t="s">
        <v>203</v>
      </c>
      <c r="E17" s="4" t="s">
        <v>204</v>
      </c>
      <c r="F17" s="4" t="s">
        <v>186</v>
      </c>
      <c r="G17" s="4" t="s">
        <v>205</v>
      </c>
      <c r="H17" s="4" t="s">
        <v>206</v>
      </c>
      <c r="I17" s="4" t="s">
        <v>189</v>
      </c>
      <c r="J17" s="4" t="s">
        <v>216</v>
      </c>
      <c r="K17" s="4" t="s">
        <v>207</v>
      </c>
      <c r="L17" s="4" t="s">
        <v>208</v>
      </c>
      <c r="M17" s="4" t="s">
        <v>193</v>
      </c>
      <c r="N17" s="4" t="s">
        <v>209</v>
      </c>
      <c r="O17" s="4" t="s">
        <v>210</v>
      </c>
      <c r="P17" s="4" t="s">
        <v>215</v>
      </c>
      <c r="Q17" s="4" t="s">
        <v>211</v>
      </c>
      <c r="R17" s="4" t="s">
        <v>197</v>
      </c>
      <c r="S17" s="4" t="s">
        <v>212</v>
      </c>
      <c r="T17" s="4" t="s">
        <v>199</v>
      </c>
      <c r="U17" s="4" t="s">
        <v>200</v>
      </c>
      <c r="V17" s="4" t="s">
        <v>213</v>
      </c>
      <c r="W17" s="4" t="s">
        <v>202</v>
      </c>
      <c r="Y17" s="4" t="s">
        <v>193</v>
      </c>
      <c r="Z17" s="4" t="s">
        <v>199</v>
      </c>
      <c r="AB17" s="3">
        <f t="shared" si="2"/>
        <v>1</v>
      </c>
      <c r="AC17" s="3">
        <f t="shared" si="3"/>
        <v>1</v>
      </c>
      <c r="AD17" s="3">
        <f t="shared" si="4"/>
        <v>1</v>
      </c>
      <c r="AE17" s="3">
        <f t="shared" si="5"/>
        <v>1</v>
      </c>
      <c r="AF17" s="3">
        <f t="shared" si="6"/>
        <v>1</v>
      </c>
      <c r="AG17" s="3">
        <f t="shared" si="7"/>
        <v>1</v>
      </c>
      <c r="AH17" s="3">
        <f t="shared" si="8"/>
        <v>0</v>
      </c>
      <c r="AI17" s="3">
        <f t="shared" si="9"/>
        <v>1</v>
      </c>
      <c r="AJ17" s="3">
        <f t="shared" si="10"/>
        <v>0</v>
      </c>
      <c r="AK17" s="3">
        <f t="shared" si="11"/>
        <v>1</v>
      </c>
      <c r="AL17" s="3">
        <f t="shared" si="12"/>
        <v>1</v>
      </c>
      <c r="AM17" s="3">
        <f t="shared" si="13"/>
        <v>1</v>
      </c>
      <c r="AN17" s="3">
        <f t="shared" si="14"/>
        <v>1</v>
      </c>
      <c r="AO17" s="3">
        <f t="shared" si="15"/>
        <v>0</v>
      </c>
      <c r="AP17" s="3">
        <f t="shared" si="16"/>
        <v>1</v>
      </c>
      <c r="AQ17" s="3">
        <f t="shared" si="17"/>
        <v>0</v>
      </c>
      <c r="AR17" s="3">
        <f t="shared" si="18"/>
        <v>1</v>
      </c>
      <c r="AS17" s="3">
        <f t="shared" si="19"/>
        <v>0</v>
      </c>
      <c r="AT17" s="3">
        <f t="shared" si="20"/>
        <v>1</v>
      </c>
      <c r="AU17" s="3">
        <f t="shared" si="21"/>
        <v>1</v>
      </c>
      <c r="AW17" s="3">
        <f t="shared" si="22"/>
        <v>1</v>
      </c>
      <c r="AX17" s="3">
        <f t="shared" si="23"/>
        <v>1</v>
      </c>
    </row>
    <row r="18" spans="1:50" x14ac:dyDescent="0.25">
      <c r="A18" s="8" t="s">
        <v>77</v>
      </c>
      <c r="B18" s="4">
        <f t="shared" si="0"/>
        <v>11</v>
      </c>
      <c r="C18" s="5">
        <f t="shared" si="1"/>
        <v>1</v>
      </c>
      <c r="D18" s="28" t="s">
        <v>203</v>
      </c>
      <c r="E18" s="4" t="s">
        <v>185</v>
      </c>
      <c r="F18" s="4" t="s">
        <v>186</v>
      </c>
      <c r="G18" s="4" t="s">
        <v>205</v>
      </c>
      <c r="H18" s="4" t="s">
        <v>188</v>
      </c>
      <c r="I18" s="4" t="s">
        <v>189</v>
      </c>
      <c r="J18" s="4" t="s">
        <v>190</v>
      </c>
      <c r="K18" s="4" t="s">
        <v>191</v>
      </c>
      <c r="L18" s="4" t="s">
        <v>192</v>
      </c>
      <c r="M18" s="4" t="s">
        <v>193</v>
      </c>
      <c r="N18" s="4" t="s">
        <v>209</v>
      </c>
      <c r="O18" s="4" t="s">
        <v>194</v>
      </c>
      <c r="P18" s="4" t="s">
        <v>195</v>
      </c>
      <c r="Q18" s="4" t="s">
        <v>211</v>
      </c>
      <c r="R18" s="4" t="s">
        <v>197</v>
      </c>
      <c r="S18" s="4" t="s">
        <v>198</v>
      </c>
      <c r="T18" s="4" t="s">
        <v>118</v>
      </c>
      <c r="U18" s="4" t="s">
        <v>200</v>
      </c>
      <c r="V18" s="4" t="s">
        <v>213</v>
      </c>
      <c r="W18" s="4" t="s">
        <v>219</v>
      </c>
      <c r="Y18" s="4" t="s">
        <v>203</v>
      </c>
      <c r="Z18" s="39" t="s">
        <v>185</v>
      </c>
      <c r="AB18" s="3">
        <f t="shared" si="2"/>
        <v>1</v>
      </c>
      <c r="AC18" s="3">
        <f t="shared" si="3"/>
        <v>0</v>
      </c>
      <c r="AD18" s="3">
        <f t="shared" si="4"/>
        <v>1</v>
      </c>
      <c r="AE18" s="3">
        <f t="shared" si="5"/>
        <v>1</v>
      </c>
      <c r="AF18" s="3">
        <f t="shared" si="6"/>
        <v>0</v>
      </c>
      <c r="AG18" s="3">
        <f t="shared" si="7"/>
        <v>1</v>
      </c>
      <c r="AH18" s="3">
        <f t="shared" si="8"/>
        <v>1</v>
      </c>
      <c r="AI18" s="3">
        <f t="shared" si="9"/>
        <v>0</v>
      </c>
      <c r="AJ18" s="3">
        <f t="shared" si="10"/>
        <v>1</v>
      </c>
      <c r="AK18" s="3">
        <f t="shared" si="11"/>
        <v>1</v>
      </c>
      <c r="AL18" s="3">
        <f t="shared" si="12"/>
        <v>1</v>
      </c>
      <c r="AM18" s="3">
        <f t="shared" si="13"/>
        <v>0</v>
      </c>
      <c r="AN18" s="3">
        <f t="shared" si="14"/>
        <v>0</v>
      </c>
      <c r="AO18" s="3">
        <f t="shared" si="15"/>
        <v>0</v>
      </c>
      <c r="AP18" s="3">
        <f t="shared" si="16"/>
        <v>1</v>
      </c>
      <c r="AQ18" s="3">
        <f t="shared" si="17"/>
        <v>1</v>
      </c>
      <c r="AR18" s="3">
        <f t="shared" si="18"/>
        <v>0</v>
      </c>
      <c r="AS18" s="3">
        <f t="shared" si="19"/>
        <v>0</v>
      </c>
      <c r="AT18" s="3">
        <f t="shared" si="20"/>
        <v>1</v>
      </c>
      <c r="AU18" s="3">
        <f t="shared" si="21"/>
        <v>0</v>
      </c>
      <c r="AW18" s="3">
        <f t="shared" si="22"/>
        <v>1</v>
      </c>
      <c r="AX18" s="3" t="e">
        <f t="shared" si="23"/>
        <v>#N/A</v>
      </c>
    </row>
    <row r="19" spans="1:50" x14ac:dyDescent="0.25">
      <c r="A19" s="8" t="s">
        <v>78</v>
      </c>
      <c r="B19" s="4">
        <f t="shared" si="0"/>
        <v>12</v>
      </c>
      <c r="C19" s="5">
        <f t="shared" si="1"/>
        <v>2</v>
      </c>
      <c r="D19" s="28" t="s">
        <v>203</v>
      </c>
      <c r="E19" s="4" t="s">
        <v>185</v>
      </c>
      <c r="F19" s="4" t="s">
        <v>186</v>
      </c>
      <c r="G19" s="4" t="s">
        <v>187</v>
      </c>
      <c r="H19" s="4" t="s">
        <v>188</v>
      </c>
      <c r="I19" s="4" t="s">
        <v>189</v>
      </c>
      <c r="J19" s="4" t="s">
        <v>190</v>
      </c>
      <c r="K19" s="4" t="s">
        <v>207</v>
      </c>
      <c r="L19" s="4" t="s">
        <v>208</v>
      </c>
      <c r="M19" s="4" t="s">
        <v>193</v>
      </c>
      <c r="N19" s="4" t="s">
        <v>157</v>
      </c>
      <c r="O19" s="4" t="s">
        <v>194</v>
      </c>
      <c r="P19" s="4" t="s">
        <v>195</v>
      </c>
      <c r="Q19" s="4" t="s">
        <v>211</v>
      </c>
      <c r="R19" s="4" t="s">
        <v>197</v>
      </c>
      <c r="S19" s="4" t="s">
        <v>198</v>
      </c>
      <c r="T19" s="4" t="s">
        <v>199</v>
      </c>
      <c r="U19" s="4" t="s">
        <v>214</v>
      </c>
      <c r="V19" s="4" t="s">
        <v>213</v>
      </c>
      <c r="W19" s="4" t="s">
        <v>202</v>
      </c>
      <c r="Y19" s="4" t="s">
        <v>190</v>
      </c>
      <c r="Z19" s="4" t="s">
        <v>202</v>
      </c>
      <c r="AB19" s="3">
        <f t="shared" si="2"/>
        <v>1</v>
      </c>
      <c r="AC19" s="3">
        <f t="shared" si="3"/>
        <v>0</v>
      </c>
      <c r="AD19" s="3">
        <f t="shared" si="4"/>
        <v>1</v>
      </c>
      <c r="AE19" s="3">
        <f t="shared" si="5"/>
        <v>0</v>
      </c>
      <c r="AF19" s="3">
        <f t="shared" si="6"/>
        <v>0</v>
      </c>
      <c r="AG19" s="3">
        <f t="shared" si="7"/>
        <v>1</v>
      </c>
      <c r="AH19" s="3">
        <f t="shared" si="8"/>
        <v>1</v>
      </c>
      <c r="AI19" s="3">
        <f t="shared" si="9"/>
        <v>1</v>
      </c>
      <c r="AJ19" s="3">
        <f t="shared" si="10"/>
        <v>0</v>
      </c>
      <c r="AK19" s="3">
        <f t="shared" si="11"/>
        <v>1</v>
      </c>
      <c r="AL19" s="3">
        <f t="shared" si="12"/>
        <v>0</v>
      </c>
      <c r="AM19" s="3">
        <f t="shared" si="13"/>
        <v>0</v>
      </c>
      <c r="AN19" s="3">
        <f t="shared" si="14"/>
        <v>0</v>
      </c>
      <c r="AO19" s="3">
        <f t="shared" si="15"/>
        <v>0</v>
      </c>
      <c r="AP19" s="3">
        <f t="shared" si="16"/>
        <v>1</v>
      </c>
      <c r="AQ19" s="3">
        <f t="shared" si="17"/>
        <v>1</v>
      </c>
      <c r="AR19" s="3">
        <f t="shared" si="18"/>
        <v>1</v>
      </c>
      <c r="AS19" s="3">
        <f t="shared" si="19"/>
        <v>1</v>
      </c>
      <c r="AT19" s="3">
        <f t="shared" si="20"/>
        <v>1</v>
      </c>
      <c r="AU19" s="3">
        <f t="shared" si="21"/>
        <v>1</v>
      </c>
      <c r="AW19" s="3">
        <f t="shared" si="22"/>
        <v>1</v>
      </c>
      <c r="AX19" s="3">
        <f t="shared" si="23"/>
        <v>1</v>
      </c>
    </row>
    <row r="20" spans="1:50" x14ac:dyDescent="0.25">
      <c r="A20" s="8" t="s">
        <v>79</v>
      </c>
      <c r="B20" s="4">
        <f t="shared" si="0"/>
        <v>15</v>
      </c>
      <c r="C20" s="5">
        <f t="shared" si="1"/>
        <v>1</v>
      </c>
      <c r="D20" s="28" t="s">
        <v>203</v>
      </c>
      <c r="E20" s="4" t="s">
        <v>204</v>
      </c>
      <c r="F20" s="4" t="s">
        <v>186</v>
      </c>
      <c r="G20" s="4" t="s">
        <v>205</v>
      </c>
      <c r="H20" s="4" t="s">
        <v>206</v>
      </c>
      <c r="I20" s="4" t="s">
        <v>189</v>
      </c>
      <c r="J20" s="4" t="s">
        <v>190</v>
      </c>
      <c r="K20" s="4" t="s">
        <v>207</v>
      </c>
      <c r="L20" s="4" t="s">
        <v>208</v>
      </c>
      <c r="M20" s="4" t="s">
        <v>193</v>
      </c>
      <c r="N20" s="4" t="s">
        <v>209</v>
      </c>
      <c r="O20" s="4" t="s">
        <v>210</v>
      </c>
      <c r="P20" s="4" t="s">
        <v>195</v>
      </c>
      <c r="Q20" s="4" t="s">
        <v>211</v>
      </c>
      <c r="R20" s="4" t="s">
        <v>197</v>
      </c>
      <c r="S20" s="4" t="s">
        <v>212</v>
      </c>
      <c r="T20" s="4" t="s">
        <v>199</v>
      </c>
      <c r="U20" s="4" t="s">
        <v>200</v>
      </c>
      <c r="V20" s="4" t="s">
        <v>213</v>
      </c>
      <c r="W20" s="4" t="s">
        <v>202</v>
      </c>
      <c r="Y20" s="4" t="s">
        <v>186</v>
      </c>
      <c r="Z20" s="39" t="s">
        <v>208</v>
      </c>
      <c r="AB20" s="3">
        <f t="shared" si="2"/>
        <v>1</v>
      </c>
      <c r="AC20" s="3">
        <f t="shared" si="3"/>
        <v>1</v>
      </c>
      <c r="AD20" s="3">
        <f t="shared" si="4"/>
        <v>1</v>
      </c>
      <c r="AE20" s="3">
        <f t="shared" si="5"/>
        <v>1</v>
      </c>
      <c r="AF20" s="3">
        <f t="shared" si="6"/>
        <v>1</v>
      </c>
      <c r="AG20" s="3">
        <f t="shared" si="7"/>
        <v>1</v>
      </c>
      <c r="AH20" s="3">
        <f t="shared" si="8"/>
        <v>1</v>
      </c>
      <c r="AI20" s="3">
        <f t="shared" si="9"/>
        <v>1</v>
      </c>
      <c r="AJ20" s="3">
        <f t="shared" si="10"/>
        <v>0</v>
      </c>
      <c r="AK20" s="3">
        <f t="shared" si="11"/>
        <v>1</v>
      </c>
      <c r="AL20" s="3">
        <f t="shared" si="12"/>
        <v>1</v>
      </c>
      <c r="AM20" s="3">
        <f t="shared" si="13"/>
        <v>1</v>
      </c>
      <c r="AN20" s="3">
        <f t="shared" si="14"/>
        <v>0</v>
      </c>
      <c r="AO20" s="3">
        <f t="shared" si="15"/>
        <v>0</v>
      </c>
      <c r="AP20" s="3">
        <f t="shared" si="16"/>
        <v>1</v>
      </c>
      <c r="AQ20" s="3">
        <f t="shared" si="17"/>
        <v>0</v>
      </c>
      <c r="AR20" s="3">
        <f t="shared" si="18"/>
        <v>1</v>
      </c>
      <c r="AS20" s="3">
        <f t="shared" si="19"/>
        <v>0</v>
      </c>
      <c r="AT20" s="3">
        <f t="shared" si="20"/>
        <v>1</v>
      </c>
      <c r="AU20" s="3">
        <f t="shared" si="21"/>
        <v>1</v>
      </c>
      <c r="AW20" s="3">
        <f t="shared" si="22"/>
        <v>1</v>
      </c>
      <c r="AX20" s="3" t="e">
        <f t="shared" si="23"/>
        <v>#N/A</v>
      </c>
    </row>
    <row r="21" spans="1:50" x14ac:dyDescent="0.25">
      <c r="A21" s="8" t="s">
        <v>80</v>
      </c>
      <c r="B21" s="4">
        <f t="shared" si="0"/>
        <v>9</v>
      </c>
      <c r="C21" s="5">
        <f t="shared" si="1"/>
        <v>0</v>
      </c>
      <c r="D21" s="28" t="s">
        <v>203</v>
      </c>
      <c r="E21" s="4" t="s">
        <v>185</v>
      </c>
      <c r="F21" s="4" t="s">
        <v>186</v>
      </c>
      <c r="G21" s="4" t="s">
        <v>187</v>
      </c>
      <c r="H21" s="4" t="s">
        <v>188</v>
      </c>
      <c r="I21" s="4" t="s">
        <v>127</v>
      </c>
      <c r="J21" s="4" t="s">
        <v>216</v>
      </c>
      <c r="K21" s="4" t="s">
        <v>191</v>
      </c>
      <c r="L21" s="4" t="s">
        <v>192</v>
      </c>
      <c r="M21" s="4" t="s">
        <v>217</v>
      </c>
      <c r="N21" s="4" t="s">
        <v>157</v>
      </c>
      <c r="O21" s="4" t="s">
        <v>194</v>
      </c>
      <c r="P21" s="4" t="s">
        <v>195</v>
      </c>
      <c r="Q21" s="4" t="s">
        <v>196</v>
      </c>
      <c r="R21" s="4" t="s">
        <v>197</v>
      </c>
      <c r="S21" s="4" t="s">
        <v>198</v>
      </c>
      <c r="T21" s="4" t="s">
        <v>199</v>
      </c>
      <c r="U21" s="4" t="s">
        <v>200</v>
      </c>
      <c r="V21" s="4" t="s">
        <v>213</v>
      </c>
      <c r="W21" s="4" t="s">
        <v>202</v>
      </c>
      <c r="Y21" s="39" t="s">
        <v>195</v>
      </c>
      <c r="Z21" s="39" t="s">
        <v>194</v>
      </c>
      <c r="AB21" s="3">
        <f t="shared" si="2"/>
        <v>1</v>
      </c>
      <c r="AC21" s="3">
        <f t="shared" si="3"/>
        <v>0</v>
      </c>
      <c r="AD21" s="3">
        <f t="shared" si="4"/>
        <v>1</v>
      </c>
      <c r="AE21" s="3">
        <f t="shared" si="5"/>
        <v>0</v>
      </c>
      <c r="AF21" s="3">
        <f t="shared" si="6"/>
        <v>0</v>
      </c>
      <c r="AG21" s="3">
        <f t="shared" si="7"/>
        <v>0</v>
      </c>
      <c r="AH21" s="3">
        <f t="shared" si="8"/>
        <v>0</v>
      </c>
      <c r="AI21" s="3">
        <f t="shared" si="9"/>
        <v>0</v>
      </c>
      <c r="AJ21" s="3">
        <f t="shared" si="10"/>
        <v>1</v>
      </c>
      <c r="AK21" s="3">
        <f t="shared" si="11"/>
        <v>0</v>
      </c>
      <c r="AL21" s="3">
        <f t="shared" si="12"/>
        <v>0</v>
      </c>
      <c r="AM21" s="3">
        <f t="shared" si="13"/>
        <v>0</v>
      </c>
      <c r="AN21" s="3">
        <f t="shared" si="14"/>
        <v>0</v>
      </c>
      <c r="AO21" s="3">
        <f t="shared" si="15"/>
        <v>1</v>
      </c>
      <c r="AP21" s="3">
        <f t="shared" si="16"/>
        <v>1</v>
      </c>
      <c r="AQ21" s="3">
        <f t="shared" si="17"/>
        <v>1</v>
      </c>
      <c r="AR21" s="3">
        <f t="shared" si="18"/>
        <v>1</v>
      </c>
      <c r="AS21" s="3">
        <f t="shared" si="19"/>
        <v>0</v>
      </c>
      <c r="AT21" s="3">
        <f t="shared" si="20"/>
        <v>1</v>
      </c>
      <c r="AU21" s="3">
        <f t="shared" si="21"/>
        <v>1</v>
      </c>
      <c r="AW21" s="3" t="e">
        <f t="shared" si="22"/>
        <v>#N/A</v>
      </c>
      <c r="AX21" s="3" t="e">
        <f t="shared" si="23"/>
        <v>#N/A</v>
      </c>
    </row>
    <row r="22" spans="1:50" x14ac:dyDescent="0.25">
      <c r="A22" s="8" t="s">
        <v>141</v>
      </c>
      <c r="B22" s="4">
        <f t="shared" si="0"/>
        <v>12</v>
      </c>
      <c r="C22" s="5">
        <f t="shared" si="1"/>
        <v>2</v>
      </c>
      <c r="D22" s="28" t="s">
        <v>203</v>
      </c>
      <c r="E22" s="4" t="s">
        <v>204</v>
      </c>
      <c r="F22" s="4" t="s">
        <v>218</v>
      </c>
      <c r="G22" s="4" t="s">
        <v>205</v>
      </c>
      <c r="H22" s="4" t="s">
        <v>188</v>
      </c>
      <c r="I22" s="4" t="s">
        <v>189</v>
      </c>
      <c r="J22" s="4" t="s">
        <v>216</v>
      </c>
      <c r="K22" s="4" t="s">
        <v>207</v>
      </c>
      <c r="L22" s="4" t="s">
        <v>208</v>
      </c>
      <c r="M22" s="4" t="s">
        <v>193</v>
      </c>
      <c r="N22" s="4" t="s">
        <v>209</v>
      </c>
      <c r="O22" s="4" t="s">
        <v>194</v>
      </c>
      <c r="P22" s="4" t="s">
        <v>195</v>
      </c>
      <c r="Q22" s="4" t="s">
        <v>211</v>
      </c>
      <c r="R22" s="4" t="s">
        <v>197</v>
      </c>
      <c r="S22" s="4" t="s">
        <v>212</v>
      </c>
      <c r="T22" s="4" t="s">
        <v>199</v>
      </c>
      <c r="U22" s="4" t="s">
        <v>214</v>
      </c>
      <c r="V22" s="4" t="s">
        <v>213</v>
      </c>
      <c r="W22" s="4" t="s">
        <v>202</v>
      </c>
      <c r="Y22" s="4" t="s">
        <v>203</v>
      </c>
      <c r="Z22" s="4" t="s">
        <v>193</v>
      </c>
      <c r="AB22" s="3">
        <f t="shared" si="2"/>
        <v>1</v>
      </c>
      <c r="AC22" s="3">
        <f t="shared" si="3"/>
        <v>1</v>
      </c>
      <c r="AD22" s="3">
        <f t="shared" si="4"/>
        <v>0</v>
      </c>
      <c r="AE22" s="3">
        <f t="shared" si="5"/>
        <v>1</v>
      </c>
      <c r="AF22" s="3">
        <f t="shared" si="6"/>
        <v>0</v>
      </c>
      <c r="AG22" s="3">
        <f t="shared" si="7"/>
        <v>1</v>
      </c>
      <c r="AH22" s="3">
        <f t="shared" si="8"/>
        <v>0</v>
      </c>
      <c r="AI22" s="3">
        <f t="shared" si="9"/>
        <v>1</v>
      </c>
      <c r="AJ22" s="3">
        <f t="shared" si="10"/>
        <v>0</v>
      </c>
      <c r="AK22" s="3">
        <f t="shared" si="11"/>
        <v>1</v>
      </c>
      <c r="AL22" s="3">
        <f t="shared" si="12"/>
        <v>1</v>
      </c>
      <c r="AM22" s="3">
        <f t="shared" si="13"/>
        <v>0</v>
      </c>
      <c r="AN22" s="3">
        <f t="shared" si="14"/>
        <v>0</v>
      </c>
      <c r="AO22" s="3">
        <f t="shared" si="15"/>
        <v>0</v>
      </c>
      <c r="AP22" s="3">
        <f t="shared" si="16"/>
        <v>1</v>
      </c>
      <c r="AQ22" s="3">
        <f t="shared" si="17"/>
        <v>0</v>
      </c>
      <c r="AR22" s="3">
        <f t="shared" si="18"/>
        <v>1</v>
      </c>
      <c r="AS22" s="3">
        <f t="shared" si="19"/>
        <v>1</v>
      </c>
      <c r="AT22" s="3">
        <f t="shared" si="20"/>
        <v>1</v>
      </c>
      <c r="AU22" s="3">
        <f t="shared" si="21"/>
        <v>1</v>
      </c>
      <c r="AW22" s="3">
        <f t="shared" si="22"/>
        <v>1</v>
      </c>
      <c r="AX22" s="3">
        <f t="shared" si="23"/>
        <v>1</v>
      </c>
    </row>
    <row r="23" spans="1:50" x14ac:dyDescent="0.25">
      <c r="A23" s="8" t="s">
        <v>81</v>
      </c>
      <c r="B23" s="4">
        <f t="shared" si="0"/>
        <v>7</v>
      </c>
      <c r="C23" s="5">
        <f t="shared" si="1"/>
        <v>2</v>
      </c>
      <c r="D23" s="28" t="s">
        <v>203</v>
      </c>
      <c r="E23" s="4" t="s">
        <v>185</v>
      </c>
      <c r="F23" s="4" t="s">
        <v>218</v>
      </c>
      <c r="G23" s="4" t="s">
        <v>187</v>
      </c>
      <c r="H23" s="4" t="s">
        <v>206</v>
      </c>
      <c r="I23" s="4" t="s">
        <v>127</v>
      </c>
      <c r="J23" s="4" t="s">
        <v>216</v>
      </c>
      <c r="K23" s="4" t="s">
        <v>191</v>
      </c>
      <c r="L23" s="4" t="s">
        <v>208</v>
      </c>
      <c r="M23" s="4" t="s">
        <v>217</v>
      </c>
      <c r="N23" s="4" t="s">
        <v>157</v>
      </c>
      <c r="O23" s="4" t="s">
        <v>194</v>
      </c>
      <c r="P23" s="4" t="s">
        <v>195</v>
      </c>
      <c r="Q23" s="4" t="s">
        <v>196</v>
      </c>
      <c r="R23" s="4" t="s">
        <v>124</v>
      </c>
      <c r="S23" s="4" t="s">
        <v>198</v>
      </c>
      <c r="T23" s="4" t="s">
        <v>199</v>
      </c>
      <c r="U23" s="4" t="s">
        <v>214</v>
      </c>
      <c r="V23" s="4" t="s">
        <v>201</v>
      </c>
      <c r="W23" s="4" t="s">
        <v>202</v>
      </c>
      <c r="Y23" s="4" t="s">
        <v>214</v>
      </c>
      <c r="Z23" s="4" t="s">
        <v>199</v>
      </c>
      <c r="AB23" s="3">
        <f t="shared" si="2"/>
        <v>1</v>
      </c>
      <c r="AC23" s="3">
        <f t="shared" si="3"/>
        <v>0</v>
      </c>
      <c r="AD23" s="3">
        <f t="shared" si="4"/>
        <v>0</v>
      </c>
      <c r="AE23" s="3">
        <f t="shared" si="5"/>
        <v>0</v>
      </c>
      <c r="AF23" s="3">
        <f t="shared" si="6"/>
        <v>1</v>
      </c>
      <c r="AG23" s="3">
        <f t="shared" si="7"/>
        <v>0</v>
      </c>
      <c r="AH23" s="3">
        <f t="shared" si="8"/>
        <v>0</v>
      </c>
      <c r="AI23" s="3">
        <f t="shared" si="9"/>
        <v>0</v>
      </c>
      <c r="AJ23" s="3">
        <f t="shared" si="10"/>
        <v>0</v>
      </c>
      <c r="AK23" s="3">
        <f t="shared" si="11"/>
        <v>0</v>
      </c>
      <c r="AL23" s="3">
        <f t="shared" si="12"/>
        <v>0</v>
      </c>
      <c r="AM23" s="3">
        <f t="shared" si="13"/>
        <v>0</v>
      </c>
      <c r="AN23" s="3">
        <f t="shared" si="14"/>
        <v>0</v>
      </c>
      <c r="AO23" s="3">
        <f t="shared" si="15"/>
        <v>1</v>
      </c>
      <c r="AP23" s="3">
        <f t="shared" si="16"/>
        <v>0</v>
      </c>
      <c r="AQ23" s="3">
        <f t="shared" si="17"/>
        <v>1</v>
      </c>
      <c r="AR23" s="3">
        <f t="shared" si="18"/>
        <v>1</v>
      </c>
      <c r="AS23" s="3">
        <f t="shared" si="19"/>
        <v>1</v>
      </c>
      <c r="AT23" s="3">
        <f t="shared" si="20"/>
        <v>0</v>
      </c>
      <c r="AU23" s="3">
        <f t="shared" si="21"/>
        <v>1</v>
      </c>
      <c r="AW23" s="3">
        <f t="shared" si="22"/>
        <v>1</v>
      </c>
      <c r="AX23" s="3">
        <f t="shared" si="23"/>
        <v>1</v>
      </c>
    </row>
    <row r="24" spans="1:50" x14ac:dyDescent="0.25">
      <c r="A24" s="8" t="s">
        <v>82</v>
      </c>
      <c r="B24" s="4">
        <f t="shared" si="0"/>
        <v>14</v>
      </c>
      <c r="C24" s="5">
        <f t="shared" si="1"/>
        <v>2</v>
      </c>
      <c r="D24" s="28" t="s">
        <v>178</v>
      </c>
      <c r="E24" s="4" t="s">
        <v>204</v>
      </c>
      <c r="F24" s="4" t="s">
        <v>186</v>
      </c>
      <c r="G24" s="4" t="s">
        <v>205</v>
      </c>
      <c r="H24" s="4" t="s">
        <v>206</v>
      </c>
      <c r="I24" s="4" t="s">
        <v>189</v>
      </c>
      <c r="J24" s="4" t="s">
        <v>216</v>
      </c>
      <c r="K24" s="4" t="s">
        <v>207</v>
      </c>
      <c r="L24" s="4" t="s">
        <v>208</v>
      </c>
      <c r="M24" s="4" t="s">
        <v>193</v>
      </c>
      <c r="N24" s="4" t="s">
        <v>157</v>
      </c>
      <c r="O24" s="4" t="s">
        <v>210</v>
      </c>
      <c r="P24" s="4" t="s">
        <v>215</v>
      </c>
      <c r="Q24" s="4" t="s">
        <v>211</v>
      </c>
      <c r="R24" s="4" t="s">
        <v>197</v>
      </c>
      <c r="S24" s="4" t="s">
        <v>212</v>
      </c>
      <c r="T24" s="4" t="s">
        <v>199</v>
      </c>
      <c r="U24" s="4" t="s">
        <v>214</v>
      </c>
      <c r="V24" s="4" t="s">
        <v>213</v>
      </c>
      <c r="W24" s="4" t="s">
        <v>202</v>
      </c>
      <c r="Y24" s="4" t="s">
        <v>199</v>
      </c>
      <c r="Z24" s="4" t="s">
        <v>202</v>
      </c>
      <c r="AB24" s="3">
        <f t="shared" si="2"/>
        <v>0</v>
      </c>
      <c r="AC24" s="3">
        <f t="shared" si="3"/>
        <v>1</v>
      </c>
      <c r="AD24" s="3">
        <f t="shared" si="4"/>
        <v>1</v>
      </c>
      <c r="AE24" s="3">
        <f t="shared" si="5"/>
        <v>1</v>
      </c>
      <c r="AF24" s="3">
        <f t="shared" si="6"/>
        <v>1</v>
      </c>
      <c r="AG24" s="3">
        <f t="shared" si="7"/>
        <v>1</v>
      </c>
      <c r="AH24" s="3">
        <f t="shared" si="8"/>
        <v>0</v>
      </c>
      <c r="AI24" s="3">
        <f t="shared" si="9"/>
        <v>1</v>
      </c>
      <c r="AJ24" s="3">
        <f t="shared" si="10"/>
        <v>0</v>
      </c>
      <c r="AK24" s="3">
        <f t="shared" si="11"/>
        <v>1</v>
      </c>
      <c r="AL24" s="3">
        <f t="shared" si="12"/>
        <v>0</v>
      </c>
      <c r="AM24" s="3">
        <f t="shared" si="13"/>
        <v>1</v>
      </c>
      <c r="AN24" s="3">
        <f t="shared" si="14"/>
        <v>1</v>
      </c>
      <c r="AO24" s="3">
        <f t="shared" si="15"/>
        <v>0</v>
      </c>
      <c r="AP24" s="3">
        <f t="shared" si="16"/>
        <v>1</v>
      </c>
      <c r="AQ24" s="3">
        <f t="shared" si="17"/>
        <v>0</v>
      </c>
      <c r="AR24" s="3">
        <f t="shared" si="18"/>
        <v>1</v>
      </c>
      <c r="AS24" s="3">
        <f t="shared" si="19"/>
        <v>1</v>
      </c>
      <c r="AT24" s="3">
        <f t="shared" si="20"/>
        <v>1</v>
      </c>
      <c r="AU24" s="3">
        <f t="shared" si="21"/>
        <v>1</v>
      </c>
      <c r="AW24" s="3">
        <f t="shared" si="22"/>
        <v>1</v>
      </c>
      <c r="AX24" s="3">
        <f t="shared" si="23"/>
        <v>1</v>
      </c>
    </row>
    <row r="25" spans="1:50" x14ac:dyDescent="0.25">
      <c r="A25" s="8" t="s">
        <v>83</v>
      </c>
      <c r="B25" s="4">
        <f t="shared" si="0"/>
        <v>8</v>
      </c>
      <c r="C25" s="5">
        <f t="shared" si="1"/>
        <v>1</v>
      </c>
      <c r="D25" s="28" t="s">
        <v>178</v>
      </c>
      <c r="E25" s="4" t="s">
        <v>185</v>
      </c>
      <c r="F25" s="4" t="s">
        <v>186</v>
      </c>
      <c r="G25" s="4" t="s">
        <v>205</v>
      </c>
      <c r="H25" s="4" t="s">
        <v>188</v>
      </c>
      <c r="I25" s="4" t="s">
        <v>189</v>
      </c>
      <c r="J25" s="4" t="s">
        <v>216</v>
      </c>
      <c r="K25" s="4" t="s">
        <v>191</v>
      </c>
      <c r="L25" s="4" t="s">
        <v>208</v>
      </c>
      <c r="M25" s="4" t="s">
        <v>193</v>
      </c>
      <c r="N25" s="4" t="s">
        <v>157</v>
      </c>
      <c r="O25" s="4" t="s">
        <v>194</v>
      </c>
      <c r="P25" s="4" t="s">
        <v>195</v>
      </c>
      <c r="Q25" s="4" t="s">
        <v>211</v>
      </c>
      <c r="R25" s="4" t="s">
        <v>197</v>
      </c>
      <c r="S25" s="4" t="s">
        <v>212</v>
      </c>
      <c r="T25" s="4" t="s">
        <v>199</v>
      </c>
      <c r="U25" s="4" t="s">
        <v>200</v>
      </c>
      <c r="V25" s="4" t="s">
        <v>213</v>
      </c>
      <c r="W25" s="4" t="s">
        <v>202</v>
      </c>
      <c r="Y25" s="4" t="s">
        <v>202</v>
      </c>
      <c r="Z25" s="39" t="s">
        <v>200</v>
      </c>
      <c r="AB25" s="3">
        <f t="shared" si="2"/>
        <v>0</v>
      </c>
      <c r="AC25" s="3">
        <f t="shared" si="3"/>
        <v>0</v>
      </c>
      <c r="AD25" s="3">
        <f t="shared" si="4"/>
        <v>1</v>
      </c>
      <c r="AE25" s="3">
        <f t="shared" si="5"/>
        <v>1</v>
      </c>
      <c r="AF25" s="3">
        <f t="shared" si="6"/>
        <v>0</v>
      </c>
      <c r="AG25" s="3">
        <f t="shared" si="7"/>
        <v>1</v>
      </c>
      <c r="AH25" s="3">
        <f t="shared" si="8"/>
        <v>0</v>
      </c>
      <c r="AI25" s="3">
        <f t="shared" si="9"/>
        <v>0</v>
      </c>
      <c r="AJ25" s="3">
        <f t="shared" si="10"/>
        <v>0</v>
      </c>
      <c r="AK25" s="3">
        <f t="shared" si="11"/>
        <v>1</v>
      </c>
      <c r="AL25" s="3">
        <f t="shared" si="12"/>
        <v>0</v>
      </c>
      <c r="AM25" s="3">
        <f t="shared" si="13"/>
        <v>0</v>
      </c>
      <c r="AN25" s="3">
        <f t="shared" si="14"/>
        <v>0</v>
      </c>
      <c r="AO25" s="3">
        <f t="shared" si="15"/>
        <v>0</v>
      </c>
      <c r="AP25" s="3">
        <f t="shared" si="16"/>
        <v>1</v>
      </c>
      <c r="AQ25" s="3">
        <f t="shared" si="17"/>
        <v>0</v>
      </c>
      <c r="AR25" s="3">
        <f t="shared" si="18"/>
        <v>1</v>
      </c>
      <c r="AS25" s="3">
        <f t="shared" si="19"/>
        <v>0</v>
      </c>
      <c r="AT25" s="3">
        <f t="shared" si="20"/>
        <v>1</v>
      </c>
      <c r="AU25" s="3">
        <f t="shared" si="21"/>
        <v>1</v>
      </c>
      <c r="AW25" s="3">
        <f t="shared" si="22"/>
        <v>1</v>
      </c>
      <c r="AX25" s="3" t="e">
        <f t="shared" si="23"/>
        <v>#N/A</v>
      </c>
    </row>
    <row r="26" spans="1:50" x14ac:dyDescent="0.25">
      <c r="A26" s="8" t="s">
        <v>84</v>
      </c>
      <c r="B26" s="4">
        <f t="shared" si="0"/>
        <v>14</v>
      </c>
      <c r="C26" s="5">
        <f t="shared" si="1"/>
        <v>2</v>
      </c>
      <c r="D26" s="28" t="s">
        <v>203</v>
      </c>
      <c r="E26" s="4" t="s">
        <v>204</v>
      </c>
      <c r="F26" s="4" t="s">
        <v>186</v>
      </c>
      <c r="G26" s="4" t="s">
        <v>205</v>
      </c>
      <c r="H26" s="4" t="s">
        <v>188</v>
      </c>
      <c r="I26" s="4" t="s">
        <v>189</v>
      </c>
      <c r="J26" s="4" t="s">
        <v>216</v>
      </c>
      <c r="K26" s="4" t="s">
        <v>207</v>
      </c>
      <c r="L26" s="4" t="s">
        <v>208</v>
      </c>
      <c r="M26" s="4" t="s">
        <v>193</v>
      </c>
      <c r="N26" s="4" t="s">
        <v>209</v>
      </c>
      <c r="O26" s="4" t="s">
        <v>210</v>
      </c>
      <c r="P26" s="4" t="s">
        <v>215</v>
      </c>
      <c r="Q26" s="4" t="s">
        <v>211</v>
      </c>
      <c r="R26" s="4" t="s">
        <v>197</v>
      </c>
      <c r="S26" s="4" t="s">
        <v>212</v>
      </c>
      <c r="T26" s="4" t="s">
        <v>199</v>
      </c>
      <c r="U26" s="4" t="s">
        <v>200</v>
      </c>
      <c r="V26" s="4" t="s">
        <v>213</v>
      </c>
      <c r="W26" s="4" t="s">
        <v>202</v>
      </c>
      <c r="Y26" s="4" t="s">
        <v>202</v>
      </c>
      <c r="Z26" s="4" t="s">
        <v>199</v>
      </c>
      <c r="AB26" s="3">
        <f t="shared" si="2"/>
        <v>1</v>
      </c>
      <c r="AC26" s="3">
        <f t="shared" si="3"/>
        <v>1</v>
      </c>
      <c r="AD26" s="3">
        <f t="shared" si="4"/>
        <v>1</v>
      </c>
      <c r="AE26" s="3">
        <f t="shared" si="5"/>
        <v>1</v>
      </c>
      <c r="AF26" s="3">
        <f t="shared" si="6"/>
        <v>0</v>
      </c>
      <c r="AG26" s="3">
        <f t="shared" si="7"/>
        <v>1</v>
      </c>
      <c r="AH26" s="3">
        <f t="shared" si="8"/>
        <v>0</v>
      </c>
      <c r="AI26" s="3">
        <f t="shared" si="9"/>
        <v>1</v>
      </c>
      <c r="AJ26" s="3">
        <f t="shared" si="10"/>
        <v>0</v>
      </c>
      <c r="AK26" s="3">
        <f t="shared" si="11"/>
        <v>1</v>
      </c>
      <c r="AL26" s="3">
        <f t="shared" si="12"/>
        <v>1</v>
      </c>
      <c r="AM26" s="3">
        <f t="shared" si="13"/>
        <v>1</v>
      </c>
      <c r="AN26" s="3">
        <f t="shared" si="14"/>
        <v>1</v>
      </c>
      <c r="AO26" s="3">
        <f t="shared" si="15"/>
        <v>0</v>
      </c>
      <c r="AP26" s="3">
        <f t="shared" si="16"/>
        <v>1</v>
      </c>
      <c r="AQ26" s="3">
        <f t="shared" si="17"/>
        <v>0</v>
      </c>
      <c r="AR26" s="3">
        <f t="shared" si="18"/>
        <v>1</v>
      </c>
      <c r="AS26" s="3">
        <f t="shared" si="19"/>
        <v>0</v>
      </c>
      <c r="AT26" s="3">
        <f t="shared" si="20"/>
        <v>1</v>
      </c>
      <c r="AU26" s="3">
        <f t="shared" si="21"/>
        <v>1</v>
      </c>
      <c r="AW26" s="3">
        <f t="shared" si="22"/>
        <v>1</v>
      </c>
      <c r="AX26" s="3">
        <f t="shared" si="23"/>
        <v>1</v>
      </c>
    </row>
    <row r="27" spans="1:50" x14ac:dyDescent="0.25">
      <c r="A27" s="8" t="s">
        <v>85</v>
      </c>
      <c r="B27" s="4">
        <f t="shared" si="0"/>
        <v>12</v>
      </c>
      <c r="C27" s="5">
        <f t="shared" si="1"/>
        <v>2</v>
      </c>
      <c r="D27" s="28" t="s">
        <v>203</v>
      </c>
      <c r="E27" s="4" t="s">
        <v>204</v>
      </c>
      <c r="F27" s="4" t="s">
        <v>218</v>
      </c>
      <c r="G27" s="4" t="s">
        <v>205</v>
      </c>
      <c r="H27" s="4" t="s">
        <v>188</v>
      </c>
      <c r="I27" s="4" t="s">
        <v>189</v>
      </c>
      <c r="J27" s="4" t="s">
        <v>216</v>
      </c>
      <c r="K27" s="4" t="s">
        <v>207</v>
      </c>
      <c r="L27" s="4" t="s">
        <v>208</v>
      </c>
      <c r="M27" s="4" t="s">
        <v>193</v>
      </c>
      <c r="N27" s="4" t="s">
        <v>209</v>
      </c>
      <c r="O27" s="4" t="s">
        <v>194</v>
      </c>
      <c r="P27" s="4" t="s">
        <v>195</v>
      </c>
      <c r="Q27" s="4" t="s">
        <v>211</v>
      </c>
      <c r="R27" s="4" t="s">
        <v>197</v>
      </c>
      <c r="S27" s="4" t="s">
        <v>212</v>
      </c>
      <c r="T27" s="4" t="s">
        <v>199</v>
      </c>
      <c r="U27" s="4" t="s">
        <v>214</v>
      </c>
      <c r="V27" s="4" t="s">
        <v>213</v>
      </c>
      <c r="W27" s="4" t="s">
        <v>202</v>
      </c>
      <c r="Y27" s="4" t="s">
        <v>203</v>
      </c>
      <c r="Z27" s="4" t="s">
        <v>204</v>
      </c>
      <c r="AB27" s="3">
        <f t="shared" si="2"/>
        <v>1</v>
      </c>
      <c r="AC27" s="3">
        <f t="shared" si="3"/>
        <v>1</v>
      </c>
      <c r="AD27" s="3">
        <f t="shared" si="4"/>
        <v>0</v>
      </c>
      <c r="AE27" s="3">
        <f t="shared" si="5"/>
        <v>1</v>
      </c>
      <c r="AF27" s="3">
        <f t="shared" si="6"/>
        <v>0</v>
      </c>
      <c r="AG27" s="3">
        <f t="shared" si="7"/>
        <v>1</v>
      </c>
      <c r="AH27" s="3">
        <f t="shared" si="8"/>
        <v>0</v>
      </c>
      <c r="AI27" s="3">
        <f t="shared" si="9"/>
        <v>1</v>
      </c>
      <c r="AJ27" s="3">
        <f t="shared" si="10"/>
        <v>0</v>
      </c>
      <c r="AK27" s="3">
        <f t="shared" si="11"/>
        <v>1</v>
      </c>
      <c r="AL27" s="3">
        <f t="shared" si="12"/>
        <v>1</v>
      </c>
      <c r="AM27" s="3">
        <f t="shared" si="13"/>
        <v>0</v>
      </c>
      <c r="AN27" s="3">
        <f t="shared" si="14"/>
        <v>0</v>
      </c>
      <c r="AO27" s="3">
        <f t="shared" si="15"/>
        <v>0</v>
      </c>
      <c r="AP27" s="3">
        <f t="shared" si="16"/>
        <v>1</v>
      </c>
      <c r="AQ27" s="3">
        <f t="shared" si="17"/>
        <v>0</v>
      </c>
      <c r="AR27" s="3">
        <f t="shared" si="18"/>
        <v>1</v>
      </c>
      <c r="AS27" s="3">
        <f t="shared" si="19"/>
        <v>1</v>
      </c>
      <c r="AT27" s="3">
        <f t="shared" si="20"/>
        <v>1</v>
      </c>
      <c r="AU27" s="3">
        <f t="shared" si="21"/>
        <v>1</v>
      </c>
      <c r="AW27" s="3">
        <f t="shared" si="22"/>
        <v>1</v>
      </c>
      <c r="AX27" s="3">
        <f t="shared" si="23"/>
        <v>1</v>
      </c>
    </row>
    <row r="28" spans="1:50" x14ac:dyDescent="0.25">
      <c r="A28" s="8" t="s">
        <v>86</v>
      </c>
      <c r="B28" s="4">
        <f t="shared" si="0"/>
        <v>11</v>
      </c>
      <c r="C28" s="5">
        <f t="shared" si="1"/>
        <v>1</v>
      </c>
      <c r="D28" s="28" t="s">
        <v>178</v>
      </c>
      <c r="E28" s="4" t="s">
        <v>185</v>
      </c>
      <c r="F28" s="4" t="s">
        <v>186</v>
      </c>
      <c r="G28" s="4" t="s">
        <v>205</v>
      </c>
      <c r="H28" s="4" t="s">
        <v>188</v>
      </c>
      <c r="I28" s="4" t="s">
        <v>189</v>
      </c>
      <c r="J28" s="4" t="s">
        <v>190</v>
      </c>
      <c r="K28" s="4" t="s">
        <v>191</v>
      </c>
      <c r="L28" s="4" t="s">
        <v>192</v>
      </c>
      <c r="M28" s="4" t="s">
        <v>217</v>
      </c>
      <c r="N28" s="4" t="s">
        <v>209</v>
      </c>
      <c r="O28" s="4" t="s">
        <v>194</v>
      </c>
      <c r="P28" s="4" t="s">
        <v>195</v>
      </c>
      <c r="Q28" s="4" t="s">
        <v>211</v>
      </c>
      <c r="R28" s="4" t="s">
        <v>197</v>
      </c>
      <c r="S28" s="4" t="s">
        <v>198</v>
      </c>
      <c r="T28" s="4" t="s">
        <v>199</v>
      </c>
      <c r="U28" s="4" t="s">
        <v>214</v>
      </c>
      <c r="V28" s="4" t="s">
        <v>213</v>
      </c>
      <c r="W28" s="4" t="s">
        <v>219</v>
      </c>
      <c r="Y28" s="39" t="s">
        <v>194</v>
      </c>
      <c r="Z28" s="4" t="s">
        <v>198</v>
      </c>
      <c r="AB28" s="3">
        <f t="shared" si="2"/>
        <v>0</v>
      </c>
      <c r="AC28" s="3">
        <f t="shared" si="3"/>
        <v>0</v>
      </c>
      <c r="AD28" s="3">
        <f t="shared" si="4"/>
        <v>1</v>
      </c>
      <c r="AE28" s="3">
        <f t="shared" si="5"/>
        <v>1</v>
      </c>
      <c r="AF28" s="3">
        <f t="shared" si="6"/>
        <v>0</v>
      </c>
      <c r="AG28" s="3">
        <f t="shared" si="7"/>
        <v>1</v>
      </c>
      <c r="AH28" s="3">
        <f t="shared" si="8"/>
        <v>1</v>
      </c>
      <c r="AI28" s="3">
        <f t="shared" si="9"/>
        <v>0</v>
      </c>
      <c r="AJ28" s="3">
        <f t="shared" si="10"/>
        <v>1</v>
      </c>
      <c r="AK28" s="3">
        <f t="shared" si="11"/>
        <v>0</v>
      </c>
      <c r="AL28" s="3">
        <f t="shared" si="12"/>
        <v>1</v>
      </c>
      <c r="AM28" s="3">
        <f t="shared" si="13"/>
        <v>0</v>
      </c>
      <c r="AN28" s="3">
        <f t="shared" si="14"/>
        <v>0</v>
      </c>
      <c r="AO28" s="3">
        <f t="shared" si="15"/>
        <v>0</v>
      </c>
      <c r="AP28" s="3">
        <f t="shared" si="16"/>
        <v>1</v>
      </c>
      <c r="AQ28" s="3">
        <f t="shared" si="17"/>
        <v>1</v>
      </c>
      <c r="AR28" s="3">
        <f t="shared" si="18"/>
        <v>1</v>
      </c>
      <c r="AS28" s="3">
        <f t="shared" si="19"/>
        <v>1</v>
      </c>
      <c r="AT28" s="3">
        <f t="shared" si="20"/>
        <v>1</v>
      </c>
      <c r="AU28" s="3">
        <f t="shared" si="21"/>
        <v>0</v>
      </c>
      <c r="AW28" s="3" t="e">
        <f t="shared" si="22"/>
        <v>#N/A</v>
      </c>
      <c r="AX28" s="3">
        <f t="shared" si="23"/>
        <v>1</v>
      </c>
    </row>
    <row r="29" spans="1:50" x14ac:dyDescent="0.25">
      <c r="A29" s="8" t="s">
        <v>87</v>
      </c>
      <c r="B29" s="4">
        <f t="shared" si="0"/>
        <v>11</v>
      </c>
      <c r="C29" s="5">
        <f t="shared" si="1"/>
        <v>1</v>
      </c>
      <c r="D29" s="28" t="s">
        <v>203</v>
      </c>
      <c r="E29" s="4" t="s">
        <v>185</v>
      </c>
      <c r="F29" s="4" t="s">
        <v>186</v>
      </c>
      <c r="G29" s="4" t="s">
        <v>187</v>
      </c>
      <c r="H29" s="4" t="s">
        <v>188</v>
      </c>
      <c r="I29" s="4" t="s">
        <v>189</v>
      </c>
      <c r="J29" s="4" t="s">
        <v>190</v>
      </c>
      <c r="K29" s="4" t="s">
        <v>207</v>
      </c>
      <c r="L29" s="4" t="s">
        <v>208</v>
      </c>
      <c r="M29" s="4" t="s">
        <v>193</v>
      </c>
      <c r="N29" s="4" t="s">
        <v>157</v>
      </c>
      <c r="O29" s="4" t="s">
        <v>194</v>
      </c>
      <c r="P29" s="4" t="s">
        <v>195</v>
      </c>
      <c r="Q29" s="4" t="s">
        <v>196</v>
      </c>
      <c r="R29" s="4" t="s">
        <v>197</v>
      </c>
      <c r="S29" s="4" t="s">
        <v>212</v>
      </c>
      <c r="T29" s="4" t="s">
        <v>199</v>
      </c>
      <c r="U29" s="4" t="s">
        <v>200</v>
      </c>
      <c r="V29" s="4" t="s">
        <v>213</v>
      </c>
      <c r="W29" s="4" t="s">
        <v>202</v>
      </c>
      <c r="Y29" s="39" t="s">
        <v>188</v>
      </c>
      <c r="Z29" s="4" t="s">
        <v>199</v>
      </c>
      <c r="AB29" s="3">
        <f t="shared" si="2"/>
        <v>1</v>
      </c>
      <c r="AC29" s="3">
        <f t="shared" si="3"/>
        <v>0</v>
      </c>
      <c r="AD29" s="3">
        <f t="shared" si="4"/>
        <v>1</v>
      </c>
      <c r="AE29" s="3">
        <f t="shared" si="5"/>
        <v>0</v>
      </c>
      <c r="AF29" s="3">
        <f t="shared" si="6"/>
        <v>0</v>
      </c>
      <c r="AG29" s="3">
        <f t="shared" si="7"/>
        <v>1</v>
      </c>
      <c r="AH29" s="3">
        <f t="shared" si="8"/>
        <v>1</v>
      </c>
      <c r="AI29" s="3">
        <f t="shared" si="9"/>
        <v>1</v>
      </c>
      <c r="AJ29" s="3">
        <f t="shared" si="10"/>
        <v>0</v>
      </c>
      <c r="AK29" s="3">
        <f t="shared" si="11"/>
        <v>1</v>
      </c>
      <c r="AL29" s="3">
        <f t="shared" si="12"/>
        <v>0</v>
      </c>
      <c r="AM29" s="3">
        <f t="shared" si="13"/>
        <v>0</v>
      </c>
      <c r="AN29" s="3">
        <f t="shared" si="14"/>
        <v>0</v>
      </c>
      <c r="AO29" s="3">
        <f t="shared" si="15"/>
        <v>1</v>
      </c>
      <c r="AP29" s="3">
        <f t="shared" si="16"/>
        <v>1</v>
      </c>
      <c r="AQ29" s="3">
        <f t="shared" si="17"/>
        <v>0</v>
      </c>
      <c r="AR29" s="3">
        <f t="shared" si="18"/>
        <v>1</v>
      </c>
      <c r="AS29" s="3">
        <f t="shared" si="19"/>
        <v>0</v>
      </c>
      <c r="AT29" s="3">
        <f t="shared" si="20"/>
        <v>1</v>
      </c>
      <c r="AU29" s="3">
        <f t="shared" si="21"/>
        <v>1</v>
      </c>
      <c r="AW29" s="3" t="e">
        <f t="shared" si="22"/>
        <v>#N/A</v>
      </c>
      <c r="AX29" s="3">
        <f t="shared" si="23"/>
        <v>1</v>
      </c>
    </row>
    <row r="30" spans="1:50" x14ac:dyDescent="0.25">
      <c r="A30" s="8" t="s">
        <v>88</v>
      </c>
      <c r="B30" s="4">
        <f t="shared" si="0"/>
        <v>12</v>
      </c>
      <c r="C30" s="5">
        <f t="shared" si="1"/>
        <v>2</v>
      </c>
      <c r="D30" s="28" t="s">
        <v>178</v>
      </c>
      <c r="E30" s="4" t="s">
        <v>204</v>
      </c>
      <c r="F30" s="4" t="s">
        <v>186</v>
      </c>
      <c r="G30" s="4" t="s">
        <v>187</v>
      </c>
      <c r="H30" s="4" t="s">
        <v>206</v>
      </c>
      <c r="I30" s="4" t="s">
        <v>189</v>
      </c>
      <c r="J30" s="4" t="s">
        <v>190</v>
      </c>
      <c r="K30" s="4" t="s">
        <v>207</v>
      </c>
      <c r="L30" s="4" t="s">
        <v>208</v>
      </c>
      <c r="M30" s="4" t="s">
        <v>193</v>
      </c>
      <c r="N30" s="4" t="s">
        <v>157</v>
      </c>
      <c r="O30" s="4" t="s">
        <v>194</v>
      </c>
      <c r="P30" s="4" t="s">
        <v>195</v>
      </c>
      <c r="Q30" s="4" t="s">
        <v>196</v>
      </c>
      <c r="R30" s="4" t="s">
        <v>197</v>
      </c>
      <c r="S30" s="4" t="s">
        <v>198</v>
      </c>
      <c r="T30" s="4" t="s">
        <v>199</v>
      </c>
      <c r="U30" s="4" t="s">
        <v>200</v>
      </c>
      <c r="V30" s="4" t="s">
        <v>201</v>
      </c>
      <c r="W30" s="4" t="s">
        <v>202</v>
      </c>
      <c r="Y30" s="4" t="s">
        <v>189</v>
      </c>
      <c r="Z30" s="4" t="s">
        <v>199</v>
      </c>
      <c r="AB30" s="3">
        <f t="shared" si="2"/>
        <v>0</v>
      </c>
      <c r="AC30" s="3">
        <f t="shared" si="3"/>
        <v>1</v>
      </c>
      <c r="AD30" s="3">
        <f t="shared" si="4"/>
        <v>1</v>
      </c>
      <c r="AE30" s="3">
        <f t="shared" si="5"/>
        <v>0</v>
      </c>
      <c r="AF30" s="3">
        <f t="shared" si="6"/>
        <v>1</v>
      </c>
      <c r="AG30" s="3">
        <f t="shared" si="7"/>
        <v>1</v>
      </c>
      <c r="AH30" s="3">
        <f t="shared" si="8"/>
        <v>1</v>
      </c>
      <c r="AI30" s="3">
        <f t="shared" si="9"/>
        <v>1</v>
      </c>
      <c r="AJ30" s="3">
        <f t="shared" si="10"/>
        <v>0</v>
      </c>
      <c r="AK30" s="3">
        <f t="shared" si="11"/>
        <v>1</v>
      </c>
      <c r="AL30" s="3">
        <f t="shared" si="12"/>
        <v>0</v>
      </c>
      <c r="AM30" s="3">
        <f t="shared" si="13"/>
        <v>0</v>
      </c>
      <c r="AN30" s="3">
        <f t="shared" si="14"/>
        <v>0</v>
      </c>
      <c r="AO30" s="3">
        <f t="shared" si="15"/>
        <v>1</v>
      </c>
      <c r="AP30" s="3">
        <f t="shared" si="16"/>
        <v>1</v>
      </c>
      <c r="AQ30" s="3">
        <f t="shared" si="17"/>
        <v>1</v>
      </c>
      <c r="AR30" s="3">
        <f t="shared" si="18"/>
        <v>1</v>
      </c>
      <c r="AS30" s="3">
        <f t="shared" si="19"/>
        <v>0</v>
      </c>
      <c r="AT30" s="3">
        <f t="shared" si="20"/>
        <v>0</v>
      </c>
      <c r="AU30" s="3">
        <f t="shared" si="21"/>
        <v>1</v>
      </c>
      <c r="AW30" s="3">
        <f t="shared" si="22"/>
        <v>1</v>
      </c>
      <c r="AX30" s="3">
        <f t="shared" si="23"/>
        <v>1</v>
      </c>
    </row>
    <row r="31" spans="1:50" x14ac:dyDescent="0.25">
      <c r="A31" s="8" t="s">
        <v>89</v>
      </c>
      <c r="B31" s="4">
        <f t="shared" si="0"/>
        <v>14</v>
      </c>
      <c r="C31" s="5">
        <f t="shared" si="1"/>
        <v>1</v>
      </c>
      <c r="D31" s="28" t="s">
        <v>203</v>
      </c>
      <c r="E31" s="4" t="s">
        <v>204</v>
      </c>
      <c r="F31" s="4" t="s">
        <v>186</v>
      </c>
      <c r="G31" s="4" t="s">
        <v>205</v>
      </c>
      <c r="H31" s="4" t="s">
        <v>188</v>
      </c>
      <c r="I31" s="4" t="s">
        <v>189</v>
      </c>
      <c r="J31" s="4" t="s">
        <v>190</v>
      </c>
      <c r="K31" s="4" t="s">
        <v>207</v>
      </c>
      <c r="L31" s="4" t="s">
        <v>208</v>
      </c>
      <c r="M31" s="4" t="s">
        <v>193</v>
      </c>
      <c r="N31" s="4" t="s">
        <v>157</v>
      </c>
      <c r="O31" s="4" t="s">
        <v>210</v>
      </c>
      <c r="P31" s="4" t="s">
        <v>215</v>
      </c>
      <c r="Q31" s="4" t="s">
        <v>211</v>
      </c>
      <c r="R31" s="4" t="s">
        <v>197</v>
      </c>
      <c r="S31" s="4" t="s">
        <v>212</v>
      </c>
      <c r="T31" s="4" t="s">
        <v>199</v>
      </c>
      <c r="U31" s="4" t="s">
        <v>200</v>
      </c>
      <c r="V31" s="4" t="s">
        <v>213</v>
      </c>
      <c r="W31" s="4" t="s">
        <v>202</v>
      </c>
      <c r="Y31" s="4" t="s">
        <v>207</v>
      </c>
      <c r="Z31" s="39" t="s">
        <v>200</v>
      </c>
      <c r="AB31" s="3">
        <f t="shared" si="2"/>
        <v>1</v>
      </c>
      <c r="AC31" s="3">
        <f t="shared" si="3"/>
        <v>1</v>
      </c>
      <c r="AD31" s="3">
        <f t="shared" si="4"/>
        <v>1</v>
      </c>
      <c r="AE31" s="3">
        <f t="shared" si="5"/>
        <v>1</v>
      </c>
      <c r="AF31" s="3">
        <f t="shared" si="6"/>
        <v>0</v>
      </c>
      <c r="AG31" s="3">
        <f t="shared" si="7"/>
        <v>1</v>
      </c>
      <c r="AH31" s="3">
        <f t="shared" si="8"/>
        <v>1</v>
      </c>
      <c r="AI31" s="3">
        <f t="shared" si="9"/>
        <v>1</v>
      </c>
      <c r="AJ31" s="3">
        <f t="shared" si="10"/>
        <v>0</v>
      </c>
      <c r="AK31" s="3">
        <f t="shared" si="11"/>
        <v>1</v>
      </c>
      <c r="AL31" s="3">
        <f t="shared" si="12"/>
        <v>0</v>
      </c>
      <c r="AM31" s="3">
        <f t="shared" si="13"/>
        <v>1</v>
      </c>
      <c r="AN31" s="3">
        <f t="shared" si="14"/>
        <v>1</v>
      </c>
      <c r="AO31" s="3">
        <f t="shared" si="15"/>
        <v>0</v>
      </c>
      <c r="AP31" s="3">
        <f t="shared" si="16"/>
        <v>1</v>
      </c>
      <c r="AQ31" s="3">
        <f t="shared" si="17"/>
        <v>0</v>
      </c>
      <c r="AR31" s="3">
        <f t="shared" si="18"/>
        <v>1</v>
      </c>
      <c r="AS31" s="3">
        <f t="shared" si="19"/>
        <v>0</v>
      </c>
      <c r="AT31" s="3">
        <f t="shared" si="20"/>
        <v>1</v>
      </c>
      <c r="AU31" s="3">
        <f t="shared" si="21"/>
        <v>1</v>
      </c>
      <c r="AW31" s="3">
        <f t="shared" si="22"/>
        <v>1</v>
      </c>
      <c r="AX31" s="3" t="e">
        <f t="shared" si="23"/>
        <v>#N/A</v>
      </c>
    </row>
    <row r="32" spans="1:50" x14ac:dyDescent="0.25">
      <c r="A32" s="8" t="s">
        <v>145</v>
      </c>
      <c r="B32" s="4">
        <f t="shared" si="0"/>
        <v>14</v>
      </c>
      <c r="C32" s="5">
        <f t="shared" si="1"/>
        <v>0</v>
      </c>
      <c r="D32" s="28" t="s">
        <v>203</v>
      </c>
      <c r="E32" s="4" t="s">
        <v>204</v>
      </c>
      <c r="F32" s="4" t="s">
        <v>186</v>
      </c>
      <c r="G32" s="4" t="s">
        <v>205</v>
      </c>
      <c r="H32" s="4" t="s">
        <v>188</v>
      </c>
      <c r="I32" s="4" t="s">
        <v>189</v>
      </c>
      <c r="J32" s="4" t="s">
        <v>190</v>
      </c>
      <c r="K32" s="4" t="s">
        <v>207</v>
      </c>
      <c r="L32" s="4" t="s">
        <v>208</v>
      </c>
      <c r="M32" s="4" t="s">
        <v>193</v>
      </c>
      <c r="N32" s="4" t="s">
        <v>209</v>
      </c>
      <c r="O32" s="4" t="s">
        <v>210</v>
      </c>
      <c r="P32" s="4" t="s">
        <v>195</v>
      </c>
      <c r="Q32" s="4" t="s">
        <v>211</v>
      </c>
      <c r="R32" s="4" t="s">
        <v>197</v>
      </c>
      <c r="S32" s="4" t="s">
        <v>212</v>
      </c>
      <c r="T32" s="4" t="s">
        <v>199</v>
      </c>
      <c r="U32" s="4" t="s">
        <v>200</v>
      </c>
      <c r="V32" s="4" t="s">
        <v>213</v>
      </c>
      <c r="W32" s="4" t="s">
        <v>202</v>
      </c>
      <c r="Y32" s="39" t="s">
        <v>211</v>
      </c>
      <c r="Z32" s="39" t="s">
        <v>212</v>
      </c>
      <c r="AB32" s="3">
        <f t="shared" si="2"/>
        <v>1</v>
      </c>
      <c r="AC32" s="3">
        <f t="shared" si="3"/>
        <v>1</v>
      </c>
      <c r="AD32" s="3">
        <f t="shared" si="4"/>
        <v>1</v>
      </c>
      <c r="AE32" s="3">
        <f t="shared" si="5"/>
        <v>1</v>
      </c>
      <c r="AF32" s="3">
        <f t="shared" si="6"/>
        <v>0</v>
      </c>
      <c r="AG32" s="3">
        <f t="shared" si="7"/>
        <v>1</v>
      </c>
      <c r="AH32" s="3">
        <f t="shared" si="8"/>
        <v>1</v>
      </c>
      <c r="AI32" s="3">
        <f t="shared" si="9"/>
        <v>1</v>
      </c>
      <c r="AJ32" s="3">
        <f t="shared" si="10"/>
        <v>0</v>
      </c>
      <c r="AK32" s="3">
        <f t="shared" si="11"/>
        <v>1</v>
      </c>
      <c r="AL32" s="3">
        <f t="shared" si="12"/>
        <v>1</v>
      </c>
      <c r="AM32" s="3">
        <f t="shared" si="13"/>
        <v>1</v>
      </c>
      <c r="AN32" s="3">
        <f t="shared" si="14"/>
        <v>0</v>
      </c>
      <c r="AO32" s="3">
        <f t="shared" si="15"/>
        <v>0</v>
      </c>
      <c r="AP32" s="3">
        <f t="shared" si="16"/>
        <v>1</v>
      </c>
      <c r="AQ32" s="3">
        <f t="shared" si="17"/>
        <v>0</v>
      </c>
      <c r="AR32" s="3">
        <f t="shared" si="18"/>
        <v>1</v>
      </c>
      <c r="AS32" s="3">
        <f t="shared" si="19"/>
        <v>0</v>
      </c>
      <c r="AT32" s="3">
        <f t="shared" si="20"/>
        <v>1</v>
      </c>
      <c r="AU32" s="3">
        <f t="shared" si="21"/>
        <v>1</v>
      </c>
      <c r="AW32" s="3" t="e">
        <f t="shared" si="22"/>
        <v>#N/A</v>
      </c>
      <c r="AX32" s="3" t="e">
        <f t="shared" si="23"/>
        <v>#N/A</v>
      </c>
    </row>
    <row r="33" spans="1:50" x14ac:dyDescent="0.25">
      <c r="A33" s="8" t="s">
        <v>90</v>
      </c>
      <c r="B33" s="4">
        <f t="shared" si="0"/>
        <v>12</v>
      </c>
      <c r="C33" s="5">
        <f t="shared" si="1"/>
        <v>2</v>
      </c>
      <c r="D33" s="28" t="s">
        <v>203</v>
      </c>
      <c r="E33" s="4" t="s">
        <v>185</v>
      </c>
      <c r="F33" s="4" t="s">
        <v>186</v>
      </c>
      <c r="G33" s="4" t="s">
        <v>205</v>
      </c>
      <c r="H33" s="4" t="s">
        <v>188</v>
      </c>
      <c r="I33" s="4" t="s">
        <v>127</v>
      </c>
      <c r="J33" s="4" t="s">
        <v>190</v>
      </c>
      <c r="K33" s="4" t="s">
        <v>207</v>
      </c>
      <c r="L33" s="4" t="s">
        <v>192</v>
      </c>
      <c r="M33" s="4" t="s">
        <v>193</v>
      </c>
      <c r="N33" s="4" t="s">
        <v>157</v>
      </c>
      <c r="O33" s="4" t="s">
        <v>194</v>
      </c>
      <c r="P33" s="4" t="s">
        <v>195</v>
      </c>
      <c r="Q33" s="4" t="s">
        <v>211</v>
      </c>
      <c r="R33" s="4" t="s">
        <v>197</v>
      </c>
      <c r="S33" s="4" t="s">
        <v>212</v>
      </c>
      <c r="T33" s="4" t="s">
        <v>199</v>
      </c>
      <c r="U33" s="4" t="s">
        <v>214</v>
      </c>
      <c r="V33" s="4" t="s">
        <v>213</v>
      </c>
      <c r="W33" s="4" t="s">
        <v>202</v>
      </c>
      <c r="Y33" s="4" t="s">
        <v>186</v>
      </c>
      <c r="Z33" s="4" t="s">
        <v>203</v>
      </c>
      <c r="AB33" s="3">
        <f t="shared" si="2"/>
        <v>1</v>
      </c>
      <c r="AC33" s="3">
        <f t="shared" si="3"/>
        <v>0</v>
      </c>
      <c r="AD33" s="3">
        <f t="shared" si="4"/>
        <v>1</v>
      </c>
      <c r="AE33" s="3">
        <f t="shared" si="5"/>
        <v>1</v>
      </c>
      <c r="AF33" s="3">
        <f t="shared" si="6"/>
        <v>0</v>
      </c>
      <c r="AG33" s="3">
        <f t="shared" si="7"/>
        <v>0</v>
      </c>
      <c r="AH33" s="3">
        <f t="shared" si="8"/>
        <v>1</v>
      </c>
      <c r="AI33" s="3">
        <f t="shared" si="9"/>
        <v>1</v>
      </c>
      <c r="AJ33" s="3">
        <f t="shared" si="10"/>
        <v>1</v>
      </c>
      <c r="AK33" s="3">
        <f t="shared" si="11"/>
        <v>1</v>
      </c>
      <c r="AL33" s="3">
        <f t="shared" si="12"/>
        <v>0</v>
      </c>
      <c r="AM33" s="3">
        <f t="shared" si="13"/>
        <v>0</v>
      </c>
      <c r="AN33" s="3">
        <f t="shared" si="14"/>
        <v>0</v>
      </c>
      <c r="AO33" s="3">
        <f t="shared" si="15"/>
        <v>0</v>
      </c>
      <c r="AP33" s="3">
        <f t="shared" si="16"/>
        <v>1</v>
      </c>
      <c r="AQ33" s="3">
        <f t="shared" si="17"/>
        <v>0</v>
      </c>
      <c r="AR33" s="3">
        <f t="shared" si="18"/>
        <v>1</v>
      </c>
      <c r="AS33" s="3">
        <f t="shared" si="19"/>
        <v>1</v>
      </c>
      <c r="AT33" s="3">
        <f t="shared" si="20"/>
        <v>1</v>
      </c>
      <c r="AU33" s="3">
        <f t="shared" si="21"/>
        <v>1</v>
      </c>
      <c r="AW33" s="3">
        <f t="shared" si="22"/>
        <v>1</v>
      </c>
      <c r="AX33" s="3">
        <f t="shared" si="23"/>
        <v>1</v>
      </c>
    </row>
    <row r="34" spans="1:50" x14ac:dyDescent="0.25">
      <c r="A34" s="8" t="s">
        <v>91</v>
      </c>
      <c r="B34" s="4">
        <f t="shared" si="0"/>
        <v>12</v>
      </c>
      <c r="C34" s="5">
        <f t="shared" si="1"/>
        <v>2</v>
      </c>
      <c r="D34" s="28" t="s">
        <v>178</v>
      </c>
      <c r="E34" s="4" t="s">
        <v>185</v>
      </c>
      <c r="F34" s="4" t="s">
        <v>186</v>
      </c>
      <c r="G34" s="4" t="s">
        <v>205</v>
      </c>
      <c r="H34" s="4" t="s">
        <v>206</v>
      </c>
      <c r="I34" s="4" t="s">
        <v>189</v>
      </c>
      <c r="J34" s="4" t="s">
        <v>216</v>
      </c>
      <c r="K34" s="4" t="s">
        <v>207</v>
      </c>
      <c r="L34" s="4" t="s">
        <v>208</v>
      </c>
      <c r="M34" s="4" t="s">
        <v>193</v>
      </c>
      <c r="N34" s="4" t="s">
        <v>157</v>
      </c>
      <c r="O34" s="4" t="s">
        <v>194</v>
      </c>
      <c r="P34" s="4" t="s">
        <v>195</v>
      </c>
      <c r="Q34" s="4" t="s">
        <v>196</v>
      </c>
      <c r="R34" s="4" t="s">
        <v>197</v>
      </c>
      <c r="S34" s="4" t="s">
        <v>198</v>
      </c>
      <c r="T34" s="4" t="s">
        <v>199</v>
      </c>
      <c r="U34" s="4" t="s">
        <v>200</v>
      </c>
      <c r="V34" s="4" t="s">
        <v>213</v>
      </c>
      <c r="W34" s="4" t="s">
        <v>202</v>
      </c>
      <c r="Y34" s="4" t="s">
        <v>199</v>
      </c>
      <c r="Z34" s="4" t="s">
        <v>202</v>
      </c>
      <c r="AB34" s="3">
        <f t="shared" si="2"/>
        <v>0</v>
      </c>
      <c r="AC34" s="3">
        <f t="shared" si="3"/>
        <v>0</v>
      </c>
      <c r="AD34" s="3">
        <f t="shared" si="4"/>
        <v>1</v>
      </c>
      <c r="AE34" s="3">
        <f t="shared" si="5"/>
        <v>1</v>
      </c>
      <c r="AF34" s="3">
        <f t="shared" si="6"/>
        <v>1</v>
      </c>
      <c r="AG34" s="3">
        <f t="shared" si="7"/>
        <v>1</v>
      </c>
      <c r="AH34" s="3">
        <f t="shared" si="8"/>
        <v>0</v>
      </c>
      <c r="AI34" s="3">
        <f t="shared" si="9"/>
        <v>1</v>
      </c>
      <c r="AJ34" s="3">
        <f t="shared" si="10"/>
        <v>0</v>
      </c>
      <c r="AK34" s="3">
        <f t="shared" si="11"/>
        <v>1</v>
      </c>
      <c r="AL34" s="3">
        <f t="shared" si="12"/>
        <v>0</v>
      </c>
      <c r="AM34" s="3">
        <f t="shared" si="13"/>
        <v>0</v>
      </c>
      <c r="AN34" s="3">
        <f t="shared" si="14"/>
        <v>0</v>
      </c>
      <c r="AO34" s="3">
        <f t="shared" si="15"/>
        <v>1</v>
      </c>
      <c r="AP34" s="3">
        <f t="shared" si="16"/>
        <v>1</v>
      </c>
      <c r="AQ34" s="3">
        <f t="shared" si="17"/>
        <v>1</v>
      </c>
      <c r="AR34" s="3">
        <f t="shared" si="18"/>
        <v>1</v>
      </c>
      <c r="AS34" s="3">
        <f t="shared" si="19"/>
        <v>0</v>
      </c>
      <c r="AT34" s="3">
        <f t="shared" si="20"/>
        <v>1</v>
      </c>
      <c r="AU34" s="3">
        <f t="shared" si="21"/>
        <v>1</v>
      </c>
      <c r="AW34" s="3">
        <f t="shared" si="22"/>
        <v>1</v>
      </c>
      <c r="AX34" s="3">
        <f t="shared" si="23"/>
        <v>1</v>
      </c>
    </row>
    <row r="35" spans="1:50" x14ac:dyDescent="0.25">
      <c r="A35" s="8" t="s">
        <v>92</v>
      </c>
      <c r="B35" s="4">
        <f t="shared" si="0"/>
        <v>6</v>
      </c>
      <c r="C35" s="5">
        <f t="shared" si="1"/>
        <v>0</v>
      </c>
      <c r="D35" s="28" t="s">
        <v>203</v>
      </c>
      <c r="E35" s="4" t="s">
        <v>185</v>
      </c>
      <c r="F35" s="4" t="s">
        <v>218</v>
      </c>
      <c r="G35" s="4" t="s">
        <v>187</v>
      </c>
      <c r="H35" s="4" t="s">
        <v>188</v>
      </c>
      <c r="I35" s="4" t="s">
        <v>189</v>
      </c>
      <c r="J35" s="4" t="s">
        <v>216</v>
      </c>
      <c r="K35" s="4" t="s">
        <v>191</v>
      </c>
      <c r="L35" s="4" t="s">
        <v>208</v>
      </c>
      <c r="M35" s="4" t="s">
        <v>193</v>
      </c>
      <c r="N35" s="4" t="s">
        <v>157</v>
      </c>
      <c r="O35" s="4" t="s">
        <v>194</v>
      </c>
      <c r="P35" s="4" t="s">
        <v>195</v>
      </c>
      <c r="Q35" s="4" t="s">
        <v>211</v>
      </c>
      <c r="R35" s="4" t="s">
        <v>197</v>
      </c>
      <c r="S35" s="4" t="s">
        <v>198</v>
      </c>
      <c r="T35" s="4" t="s">
        <v>118</v>
      </c>
      <c r="U35" s="4" t="s">
        <v>200</v>
      </c>
      <c r="V35" s="4" t="s">
        <v>213</v>
      </c>
      <c r="W35" s="4" t="s">
        <v>219</v>
      </c>
      <c r="Y35" s="39" t="s">
        <v>188</v>
      </c>
      <c r="Z35" s="39" t="s">
        <v>200</v>
      </c>
      <c r="AB35" s="3">
        <f t="shared" si="2"/>
        <v>1</v>
      </c>
      <c r="AC35" s="3">
        <f t="shared" si="3"/>
        <v>0</v>
      </c>
      <c r="AD35" s="3">
        <f t="shared" si="4"/>
        <v>0</v>
      </c>
      <c r="AE35" s="3">
        <f t="shared" si="5"/>
        <v>0</v>
      </c>
      <c r="AF35" s="3">
        <f t="shared" si="6"/>
        <v>0</v>
      </c>
      <c r="AG35" s="3">
        <f t="shared" si="7"/>
        <v>1</v>
      </c>
      <c r="AH35" s="3">
        <f t="shared" si="8"/>
        <v>0</v>
      </c>
      <c r="AI35" s="3">
        <f t="shared" si="9"/>
        <v>0</v>
      </c>
      <c r="AJ35" s="3">
        <f t="shared" si="10"/>
        <v>0</v>
      </c>
      <c r="AK35" s="3">
        <f t="shared" si="11"/>
        <v>1</v>
      </c>
      <c r="AL35" s="3">
        <f t="shared" si="12"/>
        <v>0</v>
      </c>
      <c r="AM35" s="3">
        <f t="shared" si="13"/>
        <v>0</v>
      </c>
      <c r="AN35" s="3">
        <f t="shared" si="14"/>
        <v>0</v>
      </c>
      <c r="AO35" s="3">
        <f t="shared" si="15"/>
        <v>0</v>
      </c>
      <c r="AP35" s="3">
        <f t="shared" si="16"/>
        <v>1</v>
      </c>
      <c r="AQ35" s="3">
        <f t="shared" si="17"/>
        <v>1</v>
      </c>
      <c r="AR35" s="3">
        <f t="shared" si="18"/>
        <v>0</v>
      </c>
      <c r="AS35" s="3">
        <f t="shared" si="19"/>
        <v>0</v>
      </c>
      <c r="AT35" s="3">
        <f t="shared" si="20"/>
        <v>1</v>
      </c>
      <c r="AU35" s="3">
        <f t="shared" si="21"/>
        <v>0</v>
      </c>
      <c r="AW35" s="3" t="e">
        <f t="shared" si="22"/>
        <v>#N/A</v>
      </c>
      <c r="AX35" s="3" t="e">
        <f t="shared" si="23"/>
        <v>#N/A</v>
      </c>
    </row>
    <row r="36" spans="1:50" x14ac:dyDescent="0.25">
      <c r="A36" s="35" t="s">
        <v>131</v>
      </c>
      <c r="B36" s="4">
        <f t="shared" si="0"/>
        <v>14</v>
      </c>
      <c r="C36" s="5">
        <f t="shared" si="1"/>
        <v>1</v>
      </c>
      <c r="D36" s="28" t="s">
        <v>203</v>
      </c>
      <c r="E36" s="4" t="s">
        <v>204</v>
      </c>
      <c r="F36" s="4" t="s">
        <v>186</v>
      </c>
      <c r="G36" s="4" t="s">
        <v>205</v>
      </c>
      <c r="H36" s="4" t="s">
        <v>188</v>
      </c>
      <c r="I36" s="4" t="s">
        <v>189</v>
      </c>
      <c r="J36" s="4" t="s">
        <v>216</v>
      </c>
      <c r="K36" s="4" t="s">
        <v>207</v>
      </c>
      <c r="L36" s="4" t="s">
        <v>208</v>
      </c>
      <c r="M36" s="4" t="s">
        <v>193</v>
      </c>
      <c r="N36" s="4" t="s">
        <v>209</v>
      </c>
      <c r="O36" s="4" t="s">
        <v>210</v>
      </c>
      <c r="P36" s="4" t="s">
        <v>195</v>
      </c>
      <c r="Q36" s="4" t="s">
        <v>211</v>
      </c>
      <c r="R36" s="4" t="s">
        <v>197</v>
      </c>
      <c r="S36" s="4" t="s">
        <v>212</v>
      </c>
      <c r="T36" s="4" t="s">
        <v>199</v>
      </c>
      <c r="U36" s="4" t="s">
        <v>214</v>
      </c>
      <c r="V36" s="4" t="s">
        <v>213</v>
      </c>
      <c r="W36" s="4" t="s">
        <v>202</v>
      </c>
      <c r="Y36" s="4" t="s">
        <v>186</v>
      </c>
      <c r="Z36" s="39" t="s">
        <v>188</v>
      </c>
      <c r="AB36" s="3">
        <f t="shared" si="2"/>
        <v>1</v>
      </c>
      <c r="AC36" s="3">
        <f t="shared" si="3"/>
        <v>1</v>
      </c>
      <c r="AD36" s="3">
        <f t="shared" si="4"/>
        <v>1</v>
      </c>
      <c r="AE36" s="3">
        <f t="shared" si="5"/>
        <v>1</v>
      </c>
      <c r="AF36" s="3">
        <f t="shared" si="6"/>
        <v>0</v>
      </c>
      <c r="AG36" s="3">
        <f t="shared" si="7"/>
        <v>1</v>
      </c>
      <c r="AH36" s="3">
        <f t="shared" si="8"/>
        <v>0</v>
      </c>
      <c r="AI36" s="3">
        <f t="shared" si="9"/>
        <v>1</v>
      </c>
      <c r="AJ36" s="3">
        <f t="shared" si="10"/>
        <v>0</v>
      </c>
      <c r="AK36" s="3">
        <f t="shared" si="11"/>
        <v>1</v>
      </c>
      <c r="AL36" s="3">
        <f t="shared" si="12"/>
        <v>1</v>
      </c>
      <c r="AM36" s="3">
        <f t="shared" si="13"/>
        <v>1</v>
      </c>
      <c r="AN36" s="3">
        <f t="shared" si="14"/>
        <v>0</v>
      </c>
      <c r="AO36" s="3">
        <f t="shared" si="15"/>
        <v>0</v>
      </c>
      <c r="AP36" s="3">
        <f t="shared" si="16"/>
        <v>1</v>
      </c>
      <c r="AQ36" s="3">
        <f t="shared" si="17"/>
        <v>0</v>
      </c>
      <c r="AR36" s="3">
        <f t="shared" si="18"/>
        <v>1</v>
      </c>
      <c r="AS36" s="3">
        <f t="shared" si="19"/>
        <v>1</v>
      </c>
      <c r="AT36" s="3">
        <f t="shared" si="20"/>
        <v>1</v>
      </c>
      <c r="AU36" s="3">
        <f t="shared" si="21"/>
        <v>1</v>
      </c>
      <c r="AW36" s="3">
        <f t="shared" si="22"/>
        <v>1</v>
      </c>
      <c r="AX36" s="3" t="e">
        <f t="shared" si="23"/>
        <v>#N/A</v>
      </c>
    </row>
    <row r="37" spans="1:50" ht="15.75" thickBot="1" x14ac:dyDescent="0.3">
      <c r="A37" s="29" t="s">
        <v>60</v>
      </c>
      <c r="B37" s="6">
        <f t="shared" si="0"/>
        <v>12.5</v>
      </c>
      <c r="C37" s="7">
        <f t="shared" si="1"/>
        <v>2</v>
      </c>
      <c r="D37" s="28" t="s">
        <v>203</v>
      </c>
      <c r="E37" s="4" t="s">
        <v>204</v>
      </c>
      <c r="F37" s="4" t="s">
        <v>186</v>
      </c>
      <c r="G37" s="4" t="s">
        <v>205</v>
      </c>
      <c r="H37" s="4" t="s">
        <v>188</v>
      </c>
      <c r="I37" s="4" t="s">
        <v>189</v>
      </c>
      <c r="J37" s="4" t="s">
        <v>190</v>
      </c>
      <c r="K37" s="4" t="s">
        <v>207</v>
      </c>
      <c r="L37" s="4" t="s">
        <v>208</v>
      </c>
      <c r="M37" s="4" t="s">
        <v>193</v>
      </c>
      <c r="N37" s="37" t="s">
        <v>130</v>
      </c>
      <c r="O37" s="4" t="s">
        <v>194</v>
      </c>
      <c r="P37" s="4" t="s">
        <v>195</v>
      </c>
      <c r="Q37" s="4" t="s">
        <v>211</v>
      </c>
      <c r="R37" s="4" t="s">
        <v>197</v>
      </c>
      <c r="S37" s="4" t="s">
        <v>212</v>
      </c>
      <c r="T37" s="4" t="s">
        <v>199</v>
      </c>
      <c r="U37" s="4" t="s">
        <v>200</v>
      </c>
      <c r="V37" s="4" t="s">
        <v>213</v>
      </c>
      <c r="W37" s="4" t="s">
        <v>202</v>
      </c>
      <c r="Y37" s="4" t="s">
        <v>203</v>
      </c>
      <c r="Z37" s="4" t="s">
        <v>199</v>
      </c>
      <c r="AB37" s="3">
        <f t="shared" si="2"/>
        <v>1</v>
      </c>
      <c r="AC37" s="3">
        <f t="shared" si="3"/>
        <v>1</v>
      </c>
      <c r="AD37" s="3">
        <f t="shared" si="4"/>
        <v>1</v>
      </c>
      <c r="AE37" s="3">
        <f t="shared" si="5"/>
        <v>1</v>
      </c>
      <c r="AF37" s="3">
        <f t="shared" si="6"/>
        <v>0</v>
      </c>
      <c r="AG37" s="3">
        <f t="shared" si="7"/>
        <v>1</v>
      </c>
      <c r="AH37" s="3">
        <f t="shared" si="8"/>
        <v>1</v>
      </c>
      <c r="AI37" s="3">
        <f t="shared" si="9"/>
        <v>1</v>
      </c>
      <c r="AJ37" s="3">
        <f t="shared" si="10"/>
        <v>0</v>
      </c>
      <c r="AK37" s="3">
        <f t="shared" si="11"/>
        <v>1</v>
      </c>
      <c r="AL37" s="36">
        <v>0.5</v>
      </c>
      <c r="AM37" s="3">
        <f t="shared" si="13"/>
        <v>0</v>
      </c>
      <c r="AN37" s="3">
        <f t="shared" si="14"/>
        <v>0</v>
      </c>
      <c r="AO37" s="3">
        <f t="shared" si="15"/>
        <v>0</v>
      </c>
      <c r="AP37" s="3">
        <f t="shared" si="16"/>
        <v>1</v>
      </c>
      <c r="AQ37" s="3">
        <f t="shared" si="17"/>
        <v>0</v>
      </c>
      <c r="AR37" s="3">
        <f t="shared" si="18"/>
        <v>1</v>
      </c>
      <c r="AS37" s="3">
        <f t="shared" si="19"/>
        <v>0</v>
      </c>
      <c r="AT37" s="3">
        <f t="shared" si="20"/>
        <v>1</v>
      </c>
      <c r="AU37" s="3">
        <f t="shared" si="21"/>
        <v>1</v>
      </c>
      <c r="AW37" s="3">
        <f t="shared" si="22"/>
        <v>1</v>
      </c>
      <c r="AX37" s="3">
        <f t="shared" si="23"/>
        <v>1</v>
      </c>
    </row>
    <row r="38" spans="1:50" x14ac:dyDescent="0.25">
      <c r="A38" s="3" t="s">
        <v>222</v>
      </c>
    </row>
    <row r="39" spans="1:50" x14ac:dyDescent="0.25">
      <c r="D39" s="4" t="s">
        <v>203</v>
      </c>
      <c r="E39" s="4" t="s">
        <v>204</v>
      </c>
      <c r="F39" s="4" t="s">
        <v>186</v>
      </c>
      <c r="G39" s="4" t="s">
        <v>205</v>
      </c>
      <c r="H39" s="4" t="s">
        <v>206</v>
      </c>
      <c r="I39" s="4" t="s">
        <v>189</v>
      </c>
      <c r="J39" s="4" t="s">
        <v>190</v>
      </c>
      <c r="K39" s="4" t="s">
        <v>207</v>
      </c>
      <c r="L39" s="4" t="s">
        <v>192</v>
      </c>
      <c r="M39" s="4" t="s">
        <v>193</v>
      </c>
      <c r="N39" s="4" t="s">
        <v>209</v>
      </c>
      <c r="O39" s="4" t="s">
        <v>210</v>
      </c>
      <c r="P39" s="4" t="s">
        <v>215</v>
      </c>
      <c r="Q39" s="4" t="s">
        <v>196</v>
      </c>
      <c r="R39" s="4" t="s">
        <v>197</v>
      </c>
      <c r="S39" s="4" t="s">
        <v>198</v>
      </c>
      <c r="T39" s="4" t="s">
        <v>199</v>
      </c>
      <c r="U39" s="4" t="s">
        <v>214</v>
      </c>
      <c r="V39" s="4" t="s">
        <v>213</v>
      </c>
      <c r="W39" s="4" t="s">
        <v>202</v>
      </c>
    </row>
    <row r="40" spans="1:50" x14ac:dyDescent="0.25">
      <c r="A40"/>
      <c r="D40" s="3">
        <v>1</v>
      </c>
      <c r="E40" s="3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</row>
  </sheetData>
  <conditionalFormatting sqref="D3:D37">
    <cfRule type="cellIs" dxfId="249" priority="8" operator="notEqual">
      <formula>$D$39</formula>
    </cfRule>
  </conditionalFormatting>
  <conditionalFormatting sqref="E3:E37">
    <cfRule type="cellIs" dxfId="248" priority="9" operator="notEqual">
      <formula>$E$39</formula>
    </cfRule>
  </conditionalFormatting>
  <conditionalFormatting sqref="F3:F37">
    <cfRule type="cellIs" dxfId="247" priority="10" operator="notEqual">
      <formula>$F$39</formula>
    </cfRule>
  </conditionalFormatting>
  <conditionalFormatting sqref="G3:G37">
    <cfRule type="cellIs" dxfId="246" priority="11" operator="notEqual">
      <formula>$G$39</formula>
    </cfRule>
  </conditionalFormatting>
  <conditionalFormatting sqref="H3:H37">
    <cfRule type="cellIs" dxfId="245" priority="12" operator="notEqual">
      <formula>$H$39</formula>
    </cfRule>
  </conditionalFormatting>
  <conditionalFormatting sqref="I3:I37">
    <cfRule type="cellIs" dxfId="244" priority="13" operator="notEqual">
      <formula>$I$39</formula>
    </cfRule>
  </conditionalFormatting>
  <conditionalFormatting sqref="J3:J37">
    <cfRule type="cellIs" dxfId="243" priority="14" operator="notEqual">
      <formula>$J$39</formula>
    </cfRule>
  </conditionalFormatting>
  <conditionalFormatting sqref="K3:K37">
    <cfRule type="cellIs" dxfId="242" priority="15" operator="notEqual">
      <formula>$K$39</formula>
    </cfRule>
  </conditionalFormatting>
  <conditionalFormatting sqref="L3:L37">
    <cfRule type="cellIs" dxfId="241" priority="16" operator="notEqual">
      <formula>$L$39</formula>
    </cfRule>
  </conditionalFormatting>
  <conditionalFormatting sqref="M3:M37">
    <cfRule type="cellIs" dxfId="240" priority="17" operator="notEqual">
      <formula>$M$39</formula>
    </cfRule>
  </conditionalFormatting>
  <conditionalFormatting sqref="N3:N36">
    <cfRule type="cellIs" dxfId="239" priority="18" operator="notEqual">
      <formula>$N$39</formula>
    </cfRule>
  </conditionalFormatting>
  <conditionalFormatting sqref="O3:O37">
    <cfRule type="cellIs" dxfId="238" priority="19" operator="notEqual">
      <formula>$O$39</formula>
    </cfRule>
  </conditionalFormatting>
  <conditionalFormatting sqref="P3:P37">
    <cfRule type="cellIs" dxfId="237" priority="20" operator="notEqual">
      <formula>$P$39</formula>
    </cfRule>
  </conditionalFormatting>
  <conditionalFormatting sqref="Q3:Q37">
    <cfRule type="cellIs" dxfId="236" priority="21" operator="notEqual">
      <formula>$Q$39</formula>
    </cfRule>
  </conditionalFormatting>
  <conditionalFormatting sqref="R3:R37">
    <cfRule type="cellIs" dxfId="235" priority="22" operator="notEqual">
      <formula>$R$39</formula>
    </cfRule>
  </conditionalFormatting>
  <conditionalFormatting sqref="S3:S37">
    <cfRule type="cellIs" dxfId="234" priority="7" operator="notEqual">
      <formula>$S$39</formula>
    </cfRule>
  </conditionalFormatting>
  <conditionalFormatting sqref="T3:T37">
    <cfRule type="cellIs" dxfId="233" priority="6" operator="notEqual">
      <formula>$T$39</formula>
    </cfRule>
  </conditionalFormatting>
  <conditionalFormatting sqref="U3:U37">
    <cfRule type="cellIs" dxfId="232" priority="5" operator="notEqual">
      <formula>$U$39</formula>
    </cfRule>
  </conditionalFormatting>
  <conditionalFormatting sqref="V3:V37">
    <cfRule type="cellIs" dxfId="231" priority="3" operator="notEqual">
      <formula>$V$39</formula>
    </cfRule>
  </conditionalFormatting>
  <conditionalFormatting sqref="W3:W37">
    <cfRule type="cellIs" dxfId="230" priority="2" operator="notEqual">
      <formula>$W$39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0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9.42578125" style="3" bestFit="1" customWidth="1"/>
    <col min="5" max="5" width="10.28515625" style="3" bestFit="1" customWidth="1"/>
    <col min="6" max="6" width="9.28515625" style="3" bestFit="1" customWidth="1"/>
    <col min="7" max="7" width="10.5703125" style="3" bestFit="1" customWidth="1"/>
    <col min="8" max="8" width="8" style="3" bestFit="1" customWidth="1"/>
    <col min="9" max="9" width="11" style="3" bestFit="1" customWidth="1"/>
    <col min="10" max="10" width="9.28515625" style="3" bestFit="1" customWidth="1"/>
    <col min="11" max="11" width="10.7109375" style="3" bestFit="1" customWidth="1"/>
    <col min="12" max="12" width="8.140625" style="3" bestFit="1" customWidth="1"/>
    <col min="13" max="13" width="11.42578125" style="3" bestFit="1" customWidth="1"/>
    <col min="14" max="14" width="9.5703125" style="3" bestFit="1" customWidth="1"/>
    <col min="15" max="15" width="11.42578125" style="3" bestFit="1" customWidth="1"/>
    <col min="16" max="16" width="9" style="3" bestFit="1" customWidth="1"/>
    <col min="17" max="17" width="9.28515625" style="3" bestFit="1" customWidth="1"/>
    <col min="18" max="18" width="10.140625" style="3" bestFit="1" customWidth="1"/>
    <col min="19" max="19" width="8.28515625" style="3" bestFit="1" customWidth="1"/>
    <col min="20" max="20" width="8" style="3" bestFit="1" customWidth="1"/>
    <col min="21" max="21" width="10.5703125" style="3" bestFit="1" customWidth="1"/>
    <col min="22" max="22" width="10.42578125" style="3" bestFit="1" customWidth="1"/>
    <col min="23" max="23" width="12.5703125" style="3" bestFit="1" customWidth="1"/>
    <col min="24" max="24" width="2.7109375" style="3" customWidth="1"/>
    <col min="25" max="25" width="11.42578125" style="3" bestFit="1" customWidth="1"/>
    <col min="26" max="26" width="12.5703125" style="3" bestFit="1" customWidth="1"/>
    <col min="27" max="27" width="2.7109375" style="3" customWidth="1"/>
    <col min="28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4" t="s">
        <v>220</v>
      </c>
      <c r="B1" s="25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3" t="s">
        <v>63</v>
      </c>
      <c r="B3" s="26">
        <f t="shared" ref="B3:B37" si="0">SUM(AB3:AU3)</f>
        <v>6</v>
      </c>
      <c r="C3" s="27">
        <f t="shared" ref="C3:C37" si="1">COUNT(AW3:AX3)</f>
        <v>0</v>
      </c>
      <c r="D3" s="28" t="s">
        <v>232</v>
      </c>
      <c r="E3" s="4" t="s">
        <v>233</v>
      </c>
      <c r="F3" s="4" t="s">
        <v>234</v>
      </c>
      <c r="G3" s="4" t="s">
        <v>235</v>
      </c>
      <c r="H3" s="4" t="s">
        <v>236</v>
      </c>
      <c r="I3" s="4" t="s">
        <v>237</v>
      </c>
      <c r="J3" s="4" t="s">
        <v>238</v>
      </c>
      <c r="K3" s="4" t="s">
        <v>150</v>
      </c>
      <c r="L3" s="4" t="s">
        <v>239</v>
      </c>
      <c r="M3" s="4" t="s">
        <v>240</v>
      </c>
      <c r="N3" s="4" t="s">
        <v>241</v>
      </c>
      <c r="O3" s="4" t="s">
        <v>242</v>
      </c>
      <c r="P3" s="4" t="s">
        <v>243</v>
      </c>
      <c r="Q3" s="4" t="s">
        <v>244</v>
      </c>
      <c r="R3" s="4" t="s">
        <v>185</v>
      </c>
      <c r="S3" s="4" t="s">
        <v>245</v>
      </c>
      <c r="T3" s="4" t="s">
        <v>246</v>
      </c>
      <c r="U3" s="4" t="s">
        <v>247</v>
      </c>
      <c r="V3" s="4" t="s">
        <v>248</v>
      </c>
      <c r="W3" s="4" t="s">
        <v>249</v>
      </c>
      <c r="Y3" s="39" t="s">
        <v>242</v>
      </c>
      <c r="Z3" s="39" t="s">
        <v>246</v>
      </c>
      <c r="AB3" s="3">
        <f t="shared" ref="AB3:AB37" si="2">IF(D3=$D$39,1,0)</f>
        <v>0</v>
      </c>
      <c r="AC3" s="3">
        <f t="shared" ref="AC3:AC37" si="3">IF(E3=$E$39,1,0)</f>
        <v>0</v>
      </c>
      <c r="AD3" s="3">
        <f t="shared" ref="AD3:AD37" si="4">IF(F3=$F$39,1,0)</f>
        <v>0</v>
      </c>
      <c r="AE3" s="3">
        <f t="shared" ref="AE3:AE37" si="5">IF(G3=$G$39,1,0)</f>
        <v>0</v>
      </c>
      <c r="AF3" s="3">
        <f t="shared" ref="AF3:AF37" si="6">IF(H3=$H$39,1,0)</f>
        <v>0</v>
      </c>
      <c r="AG3" s="3">
        <f t="shared" ref="AG3:AG37" si="7">IF(I3=$I$39,1,0)</f>
        <v>0</v>
      </c>
      <c r="AH3" s="3">
        <f t="shared" ref="AH3:AH37" si="8">IF(J3=$J$39,1,0)</f>
        <v>0</v>
      </c>
      <c r="AI3" s="3">
        <f t="shared" ref="AI3:AI37" si="9">IF(K3=$K$39,1,0)</f>
        <v>0</v>
      </c>
      <c r="AJ3" s="3">
        <f t="shared" ref="AJ3:AJ37" si="10">IF(L3=$L$39,1,0)</f>
        <v>0</v>
      </c>
      <c r="AK3" s="3">
        <f t="shared" ref="AK3:AK37" si="11">IF(M3=$M$39,1,0)</f>
        <v>0</v>
      </c>
      <c r="AL3" s="3">
        <f t="shared" ref="AL3:AL37" si="12">IF(N3=$N$39,1,0)</f>
        <v>0</v>
      </c>
      <c r="AM3" s="3">
        <f t="shared" ref="AM3:AM37" si="13">IF(O3=$O$39,1,0)</f>
        <v>0</v>
      </c>
      <c r="AN3" s="3">
        <f t="shared" ref="AN3:AN37" si="14">IF(P3=$P$39,1,0)</f>
        <v>1</v>
      </c>
      <c r="AO3" s="3">
        <f t="shared" ref="AO3:AO37" si="15">IF(Q3=$Q$39,1,0)</f>
        <v>1</v>
      </c>
      <c r="AP3" s="3">
        <f t="shared" ref="AP3:AP37" si="16">IF(R3=$R$39,1,0)</f>
        <v>1</v>
      </c>
      <c r="AQ3" s="3">
        <f t="shared" ref="AQ3:AQ37" si="17">IF(S3=$S$39,1,0)</f>
        <v>1</v>
      </c>
      <c r="AR3" s="3">
        <f t="shared" ref="AR3:AR37" si="18">IF(T3=$T$39,1,0)</f>
        <v>0</v>
      </c>
      <c r="AS3" s="3">
        <f t="shared" ref="AS3:AS37" si="19">IF(U3=$U$39,1,0)</f>
        <v>1</v>
      </c>
      <c r="AT3" s="3">
        <f t="shared" ref="AT3:AT37" si="20">IF(V3=$V$39,1,0)</f>
        <v>0</v>
      </c>
      <c r="AU3" s="3">
        <f t="shared" ref="AU3:AU37" si="21">IF(W3=$W$39,1,0)</f>
        <v>1</v>
      </c>
      <c r="AW3" s="3" t="e">
        <f t="shared" ref="AW3:AW37" si="22">HLOOKUP(Y3,$D$39:$W$40,2,FALSE)</f>
        <v>#N/A</v>
      </c>
      <c r="AX3" s="3" t="e">
        <f t="shared" ref="AX3:AX37" si="23">HLOOKUP(Z3,$D$39:$W$40,2,FALSE)</f>
        <v>#N/A</v>
      </c>
    </row>
    <row r="4" spans="1:50" x14ac:dyDescent="0.25">
      <c r="A4" s="8" t="s">
        <v>64</v>
      </c>
      <c r="B4" s="4">
        <f t="shared" si="0"/>
        <v>7</v>
      </c>
      <c r="C4" s="5">
        <f t="shared" si="1"/>
        <v>0</v>
      </c>
      <c r="D4" s="28" t="s">
        <v>232</v>
      </c>
      <c r="E4" s="4" t="s">
        <v>233</v>
      </c>
      <c r="F4" s="4" t="s">
        <v>234</v>
      </c>
      <c r="G4" s="4" t="s">
        <v>235</v>
      </c>
      <c r="H4" s="4" t="s">
        <v>250</v>
      </c>
      <c r="I4" s="4" t="s">
        <v>237</v>
      </c>
      <c r="J4" s="4" t="s">
        <v>238</v>
      </c>
      <c r="K4" s="4" t="s">
        <v>150</v>
      </c>
      <c r="L4" s="4" t="s">
        <v>239</v>
      </c>
      <c r="M4" s="4" t="s">
        <v>251</v>
      </c>
      <c r="N4" s="4" t="s">
        <v>241</v>
      </c>
      <c r="O4" s="4" t="s">
        <v>252</v>
      </c>
      <c r="P4" s="4" t="s">
        <v>243</v>
      </c>
      <c r="Q4" s="4" t="s">
        <v>244</v>
      </c>
      <c r="R4" s="4" t="s">
        <v>253</v>
      </c>
      <c r="S4" s="4" t="s">
        <v>254</v>
      </c>
      <c r="T4" s="4" t="s">
        <v>246</v>
      </c>
      <c r="U4" s="4" t="s">
        <v>255</v>
      </c>
      <c r="V4" s="4" t="s">
        <v>256</v>
      </c>
      <c r="W4" s="4" t="s">
        <v>249</v>
      </c>
      <c r="Y4" s="39" t="s">
        <v>234</v>
      </c>
      <c r="Z4" s="39" t="s">
        <v>238</v>
      </c>
      <c r="AB4" s="3">
        <f t="shared" si="2"/>
        <v>0</v>
      </c>
      <c r="AC4" s="3">
        <f t="shared" si="3"/>
        <v>0</v>
      </c>
      <c r="AD4" s="3">
        <f t="shared" si="4"/>
        <v>0</v>
      </c>
      <c r="AE4" s="3">
        <f t="shared" si="5"/>
        <v>0</v>
      </c>
      <c r="AF4" s="3">
        <f t="shared" si="6"/>
        <v>1</v>
      </c>
      <c r="AG4" s="3">
        <f t="shared" si="7"/>
        <v>0</v>
      </c>
      <c r="AH4" s="3">
        <f t="shared" si="8"/>
        <v>0</v>
      </c>
      <c r="AI4" s="3">
        <f t="shared" si="9"/>
        <v>0</v>
      </c>
      <c r="AJ4" s="3">
        <f t="shared" si="10"/>
        <v>0</v>
      </c>
      <c r="AK4" s="3">
        <f t="shared" si="11"/>
        <v>1</v>
      </c>
      <c r="AL4" s="3">
        <f t="shared" si="12"/>
        <v>0</v>
      </c>
      <c r="AM4" s="3">
        <f t="shared" si="13"/>
        <v>1</v>
      </c>
      <c r="AN4" s="3">
        <f t="shared" si="14"/>
        <v>1</v>
      </c>
      <c r="AO4" s="3">
        <f t="shared" si="15"/>
        <v>1</v>
      </c>
      <c r="AP4" s="3">
        <f t="shared" si="16"/>
        <v>0</v>
      </c>
      <c r="AQ4" s="3">
        <f t="shared" si="17"/>
        <v>0</v>
      </c>
      <c r="AR4" s="3">
        <f t="shared" si="18"/>
        <v>0</v>
      </c>
      <c r="AS4" s="3">
        <f t="shared" si="19"/>
        <v>0</v>
      </c>
      <c r="AT4" s="3">
        <f t="shared" si="20"/>
        <v>1</v>
      </c>
      <c r="AU4" s="3">
        <f t="shared" si="21"/>
        <v>1</v>
      </c>
      <c r="AW4" s="3" t="e">
        <f t="shared" si="22"/>
        <v>#N/A</v>
      </c>
      <c r="AX4" s="3" t="e">
        <f t="shared" si="23"/>
        <v>#N/A</v>
      </c>
    </row>
    <row r="5" spans="1:50" x14ac:dyDescent="0.25">
      <c r="A5" s="8" t="s">
        <v>65</v>
      </c>
      <c r="B5" s="4">
        <f t="shared" si="0"/>
        <v>4</v>
      </c>
      <c r="C5" s="5">
        <f t="shared" si="1"/>
        <v>1</v>
      </c>
      <c r="D5" s="28" t="s">
        <v>232</v>
      </c>
      <c r="E5" s="4" t="s">
        <v>233</v>
      </c>
      <c r="F5" s="4" t="s">
        <v>234</v>
      </c>
      <c r="G5" s="4" t="s">
        <v>235</v>
      </c>
      <c r="H5" s="4" t="s">
        <v>236</v>
      </c>
      <c r="I5" s="4" t="s">
        <v>237</v>
      </c>
      <c r="J5" s="4" t="s">
        <v>238</v>
      </c>
      <c r="K5" s="4" t="s">
        <v>150</v>
      </c>
      <c r="L5" s="4" t="s">
        <v>239</v>
      </c>
      <c r="M5" s="4" t="s">
        <v>240</v>
      </c>
      <c r="N5" s="4" t="s">
        <v>241</v>
      </c>
      <c r="O5" s="4" t="s">
        <v>242</v>
      </c>
      <c r="P5" s="4" t="s">
        <v>243</v>
      </c>
      <c r="Q5" s="4" t="s">
        <v>244</v>
      </c>
      <c r="R5" s="4" t="s">
        <v>253</v>
      </c>
      <c r="S5" s="4" t="s">
        <v>254</v>
      </c>
      <c r="T5" s="4" t="s">
        <v>246</v>
      </c>
      <c r="U5" s="4" t="s">
        <v>255</v>
      </c>
      <c r="V5" s="4" t="s">
        <v>256</v>
      </c>
      <c r="W5" s="4" t="s">
        <v>249</v>
      </c>
      <c r="Y5" s="39" t="s">
        <v>232</v>
      </c>
      <c r="Z5" s="4" t="s">
        <v>243</v>
      </c>
      <c r="AB5" s="3">
        <f t="shared" si="2"/>
        <v>0</v>
      </c>
      <c r="AC5" s="3">
        <f t="shared" si="3"/>
        <v>0</v>
      </c>
      <c r="AD5" s="3">
        <f t="shared" si="4"/>
        <v>0</v>
      </c>
      <c r="AE5" s="3">
        <f t="shared" si="5"/>
        <v>0</v>
      </c>
      <c r="AF5" s="3">
        <f t="shared" si="6"/>
        <v>0</v>
      </c>
      <c r="AG5" s="3">
        <f t="shared" si="7"/>
        <v>0</v>
      </c>
      <c r="AH5" s="3">
        <f t="shared" si="8"/>
        <v>0</v>
      </c>
      <c r="AI5" s="3">
        <f t="shared" si="9"/>
        <v>0</v>
      </c>
      <c r="AJ5" s="3">
        <f t="shared" si="10"/>
        <v>0</v>
      </c>
      <c r="AK5" s="3">
        <f t="shared" si="11"/>
        <v>0</v>
      </c>
      <c r="AL5" s="3">
        <f t="shared" si="12"/>
        <v>0</v>
      </c>
      <c r="AM5" s="3">
        <f t="shared" si="13"/>
        <v>0</v>
      </c>
      <c r="AN5" s="3">
        <f t="shared" si="14"/>
        <v>1</v>
      </c>
      <c r="AO5" s="3">
        <f t="shared" si="15"/>
        <v>1</v>
      </c>
      <c r="AP5" s="3">
        <f t="shared" si="16"/>
        <v>0</v>
      </c>
      <c r="AQ5" s="3">
        <f t="shared" si="17"/>
        <v>0</v>
      </c>
      <c r="AR5" s="3">
        <f t="shared" si="18"/>
        <v>0</v>
      </c>
      <c r="AS5" s="3">
        <f t="shared" si="19"/>
        <v>0</v>
      </c>
      <c r="AT5" s="3">
        <f t="shared" si="20"/>
        <v>1</v>
      </c>
      <c r="AU5" s="3">
        <f t="shared" si="21"/>
        <v>1</v>
      </c>
      <c r="AW5" s="3" t="e">
        <f t="shared" si="22"/>
        <v>#N/A</v>
      </c>
      <c r="AX5" s="3">
        <f t="shared" si="23"/>
        <v>1</v>
      </c>
    </row>
    <row r="6" spans="1:50" x14ac:dyDescent="0.25">
      <c r="A6" s="8" t="s">
        <v>66</v>
      </c>
      <c r="B6" s="4">
        <f t="shared" si="0"/>
        <v>8</v>
      </c>
      <c r="C6" s="5">
        <f t="shared" si="1"/>
        <v>0</v>
      </c>
      <c r="D6" s="28" t="s">
        <v>232</v>
      </c>
      <c r="E6" s="4" t="s">
        <v>233</v>
      </c>
      <c r="F6" s="4" t="s">
        <v>234</v>
      </c>
      <c r="G6" s="4" t="s">
        <v>235</v>
      </c>
      <c r="H6" s="4" t="s">
        <v>250</v>
      </c>
      <c r="I6" s="4" t="s">
        <v>117</v>
      </c>
      <c r="J6" s="4" t="s">
        <v>194</v>
      </c>
      <c r="K6" s="4" t="s">
        <v>150</v>
      </c>
      <c r="L6" s="4" t="s">
        <v>156</v>
      </c>
      <c r="M6" s="4" t="s">
        <v>240</v>
      </c>
      <c r="N6" s="4" t="s">
        <v>241</v>
      </c>
      <c r="O6" s="4" t="s">
        <v>252</v>
      </c>
      <c r="P6" s="4" t="s">
        <v>243</v>
      </c>
      <c r="Q6" s="4" t="s">
        <v>257</v>
      </c>
      <c r="R6" s="4" t="s">
        <v>253</v>
      </c>
      <c r="S6" s="4" t="s">
        <v>254</v>
      </c>
      <c r="T6" s="4" t="s">
        <v>246</v>
      </c>
      <c r="U6" s="4" t="s">
        <v>255</v>
      </c>
      <c r="V6" s="4" t="s">
        <v>256</v>
      </c>
      <c r="W6" s="4" t="s">
        <v>249</v>
      </c>
      <c r="Y6" s="39" t="s">
        <v>233</v>
      </c>
      <c r="Z6" s="39" t="s">
        <v>241</v>
      </c>
      <c r="AB6" s="3">
        <f t="shared" si="2"/>
        <v>0</v>
      </c>
      <c r="AC6" s="3">
        <f t="shared" si="3"/>
        <v>0</v>
      </c>
      <c r="AD6" s="3">
        <f t="shared" si="4"/>
        <v>0</v>
      </c>
      <c r="AE6" s="3">
        <f t="shared" si="5"/>
        <v>0</v>
      </c>
      <c r="AF6" s="3">
        <f t="shared" si="6"/>
        <v>1</v>
      </c>
      <c r="AG6" s="3">
        <f t="shared" si="7"/>
        <v>1</v>
      </c>
      <c r="AH6" s="3">
        <f t="shared" si="8"/>
        <v>1</v>
      </c>
      <c r="AI6" s="3">
        <f t="shared" si="9"/>
        <v>0</v>
      </c>
      <c r="AJ6" s="3">
        <f t="shared" si="10"/>
        <v>1</v>
      </c>
      <c r="AK6" s="3">
        <f t="shared" si="11"/>
        <v>0</v>
      </c>
      <c r="AL6" s="3">
        <f t="shared" si="12"/>
        <v>0</v>
      </c>
      <c r="AM6" s="3">
        <f t="shared" si="13"/>
        <v>1</v>
      </c>
      <c r="AN6" s="3">
        <f t="shared" si="14"/>
        <v>1</v>
      </c>
      <c r="AO6" s="3">
        <f t="shared" si="15"/>
        <v>0</v>
      </c>
      <c r="AP6" s="3">
        <f t="shared" si="16"/>
        <v>0</v>
      </c>
      <c r="AQ6" s="3">
        <f t="shared" si="17"/>
        <v>0</v>
      </c>
      <c r="AR6" s="3">
        <f t="shared" si="18"/>
        <v>0</v>
      </c>
      <c r="AS6" s="3">
        <f t="shared" si="19"/>
        <v>0</v>
      </c>
      <c r="AT6" s="3">
        <f t="shared" si="20"/>
        <v>1</v>
      </c>
      <c r="AU6" s="3">
        <f t="shared" si="21"/>
        <v>1</v>
      </c>
      <c r="AW6" s="3" t="e">
        <f t="shared" si="22"/>
        <v>#N/A</v>
      </c>
      <c r="AX6" s="3" t="e">
        <f t="shared" si="23"/>
        <v>#N/A</v>
      </c>
    </row>
    <row r="7" spans="1:50" x14ac:dyDescent="0.25">
      <c r="A7" s="8" t="s">
        <v>221</v>
      </c>
      <c r="B7" s="4">
        <f t="shared" si="0"/>
        <v>10</v>
      </c>
      <c r="C7" s="5">
        <f t="shared" ref="C7" si="24">COUNT(AW7:AX7)</f>
        <v>1</v>
      </c>
      <c r="D7" s="28" t="s">
        <v>232</v>
      </c>
      <c r="E7" s="4" t="s">
        <v>233</v>
      </c>
      <c r="F7" s="4" t="s">
        <v>258</v>
      </c>
      <c r="G7" s="4" t="s">
        <v>235</v>
      </c>
      <c r="H7" s="4" t="s">
        <v>250</v>
      </c>
      <c r="I7" s="4" t="s">
        <v>237</v>
      </c>
      <c r="J7" s="4" t="s">
        <v>238</v>
      </c>
      <c r="K7" s="4" t="s">
        <v>150</v>
      </c>
      <c r="L7" s="4" t="s">
        <v>156</v>
      </c>
      <c r="M7" s="4" t="s">
        <v>240</v>
      </c>
      <c r="N7" s="4" t="s">
        <v>241</v>
      </c>
      <c r="O7" s="4" t="s">
        <v>252</v>
      </c>
      <c r="P7" s="4" t="s">
        <v>243</v>
      </c>
      <c r="Q7" s="4" t="s">
        <v>244</v>
      </c>
      <c r="R7" s="4" t="s">
        <v>185</v>
      </c>
      <c r="S7" s="4" t="s">
        <v>254</v>
      </c>
      <c r="T7" s="4" t="s">
        <v>246</v>
      </c>
      <c r="U7" s="4" t="s">
        <v>247</v>
      </c>
      <c r="V7" s="4" t="s">
        <v>256</v>
      </c>
      <c r="W7" s="4" t="s">
        <v>249</v>
      </c>
      <c r="Y7" s="4" t="s">
        <v>256</v>
      </c>
      <c r="Z7" s="39" t="s">
        <v>235</v>
      </c>
      <c r="AB7" s="3">
        <f t="shared" si="2"/>
        <v>0</v>
      </c>
      <c r="AC7" s="3">
        <f t="shared" si="3"/>
        <v>0</v>
      </c>
      <c r="AD7" s="3">
        <f t="shared" si="4"/>
        <v>1</v>
      </c>
      <c r="AE7" s="3">
        <f t="shared" si="5"/>
        <v>0</v>
      </c>
      <c r="AF7" s="3">
        <f t="shared" si="6"/>
        <v>1</v>
      </c>
      <c r="AG7" s="3">
        <f t="shared" si="7"/>
        <v>0</v>
      </c>
      <c r="AH7" s="3">
        <f t="shared" si="8"/>
        <v>0</v>
      </c>
      <c r="AI7" s="3">
        <f t="shared" si="9"/>
        <v>0</v>
      </c>
      <c r="AJ7" s="3">
        <f t="shared" si="10"/>
        <v>1</v>
      </c>
      <c r="AK7" s="3">
        <f t="shared" si="11"/>
        <v>0</v>
      </c>
      <c r="AL7" s="3">
        <f t="shared" si="12"/>
        <v>0</v>
      </c>
      <c r="AM7" s="3">
        <f t="shared" si="13"/>
        <v>1</v>
      </c>
      <c r="AN7" s="3">
        <f t="shared" si="14"/>
        <v>1</v>
      </c>
      <c r="AO7" s="3">
        <f t="shared" si="15"/>
        <v>1</v>
      </c>
      <c r="AP7" s="3">
        <f t="shared" si="16"/>
        <v>1</v>
      </c>
      <c r="AQ7" s="3">
        <f t="shared" si="17"/>
        <v>0</v>
      </c>
      <c r="AR7" s="3">
        <f t="shared" si="18"/>
        <v>0</v>
      </c>
      <c r="AS7" s="3">
        <f t="shared" si="19"/>
        <v>1</v>
      </c>
      <c r="AT7" s="3">
        <f t="shared" si="20"/>
        <v>1</v>
      </c>
      <c r="AU7" s="3">
        <f t="shared" si="21"/>
        <v>1</v>
      </c>
      <c r="AW7" s="3">
        <f t="shared" si="22"/>
        <v>1</v>
      </c>
      <c r="AX7" s="3" t="e">
        <f t="shared" si="23"/>
        <v>#N/A</v>
      </c>
    </row>
    <row r="8" spans="1:50" x14ac:dyDescent="0.25">
      <c r="A8" s="8" t="s">
        <v>67</v>
      </c>
      <c r="B8" s="4">
        <f t="shared" si="0"/>
        <v>8</v>
      </c>
      <c r="C8" s="5">
        <f t="shared" si="1"/>
        <v>2</v>
      </c>
      <c r="D8" s="28" t="s">
        <v>232</v>
      </c>
      <c r="E8" s="4" t="s">
        <v>233</v>
      </c>
      <c r="F8" s="4" t="s">
        <v>234</v>
      </c>
      <c r="G8" s="4" t="s">
        <v>235</v>
      </c>
      <c r="H8" s="4" t="s">
        <v>250</v>
      </c>
      <c r="I8" s="4" t="s">
        <v>117</v>
      </c>
      <c r="J8" s="4" t="s">
        <v>238</v>
      </c>
      <c r="K8" s="4" t="s">
        <v>150</v>
      </c>
      <c r="L8" s="4" t="s">
        <v>239</v>
      </c>
      <c r="M8" s="4" t="s">
        <v>251</v>
      </c>
      <c r="N8" s="4" t="s">
        <v>241</v>
      </c>
      <c r="O8" s="4" t="s">
        <v>252</v>
      </c>
      <c r="P8" s="4" t="s">
        <v>243</v>
      </c>
      <c r="Q8" s="4" t="s">
        <v>244</v>
      </c>
      <c r="R8" s="4" t="s">
        <v>253</v>
      </c>
      <c r="S8" s="4" t="s">
        <v>254</v>
      </c>
      <c r="T8" s="4" t="s">
        <v>246</v>
      </c>
      <c r="U8" s="4" t="s">
        <v>255</v>
      </c>
      <c r="V8" s="4" t="s">
        <v>256</v>
      </c>
      <c r="W8" s="4" t="s">
        <v>249</v>
      </c>
      <c r="Y8" s="4" t="s">
        <v>243</v>
      </c>
      <c r="Z8" s="4" t="s">
        <v>244</v>
      </c>
      <c r="AB8" s="3">
        <f t="shared" si="2"/>
        <v>0</v>
      </c>
      <c r="AC8" s="3">
        <f t="shared" si="3"/>
        <v>0</v>
      </c>
      <c r="AD8" s="3">
        <f t="shared" si="4"/>
        <v>0</v>
      </c>
      <c r="AE8" s="3">
        <f t="shared" si="5"/>
        <v>0</v>
      </c>
      <c r="AF8" s="3">
        <f t="shared" si="6"/>
        <v>1</v>
      </c>
      <c r="AG8" s="3">
        <f t="shared" si="7"/>
        <v>1</v>
      </c>
      <c r="AH8" s="3">
        <f t="shared" si="8"/>
        <v>0</v>
      </c>
      <c r="AI8" s="3">
        <f t="shared" si="9"/>
        <v>0</v>
      </c>
      <c r="AJ8" s="3">
        <f t="shared" si="10"/>
        <v>0</v>
      </c>
      <c r="AK8" s="3">
        <f t="shared" si="11"/>
        <v>1</v>
      </c>
      <c r="AL8" s="3">
        <f t="shared" si="12"/>
        <v>0</v>
      </c>
      <c r="AM8" s="3">
        <f t="shared" si="13"/>
        <v>1</v>
      </c>
      <c r="AN8" s="3">
        <f t="shared" si="14"/>
        <v>1</v>
      </c>
      <c r="AO8" s="3">
        <f t="shared" si="15"/>
        <v>1</v>
      </c>
      <c r="AP8" s="3">
        <f t="shared" si="16"/>
        <v>0</v>
      </c>
      <c r="AQ8" s="3">
        <f t="shared" si="17"/>
        <v>0</v>
      </c>
      <c r="AR8" s="3">
        <f t="shared" si="18"/>
        <v>0</v>
      </c>
      <c r="AS8" s="3">
        <f t="shared" si="19"/>
        <v>0</v>
      </c>
      <c r="AT8" s="3">
        <f t="shared" si="20"/>
        <v>1</v>
      </c>
      <c r="AU8" s="3">
        <f t="shared" si="21"/>
        <v>1</v>
      </c>
      <c r="AW8" s="3">
        <f t="shared" si="22"/>
        <v>1</v>
      </c>
      <c r="AX8" s="3">
        <f t="shared" si="23"/>
        <v>1</v>
      </c>
    </row>
    <row r="9" spans="1:50" x14ac:dyDescent="0.25">
      <c r="A9" s="8" t="s">
        <v>68</v>
      </c>
      <c r="B9" s="4">
        <f t="shared" si="0"/>
        <v>6</v>
      </c>
      <c r="C9" s="5">
        <f t="shared" si="1"/>
        <v>1</v>
      </c>
      <c r="D9" s="28" t="s">
        <v>232</v>
      </c>
      <c r="E9" s="4" t="s">
        <v>233</v>
      </c>
      <c r="F9" s="4" t="s">
        <v>234</v>
      </c>
      <c r="G9" s="4" t="s">
        <v>235</v>
      </c>
      <c r="H9" s="4" t="s">
        <v>250</v>
      </c>
      <c r="I9" s="4" t="s">
        <v>237</v>
      </c>
      <c r="J9" s="4" t="s">
        <v>238</v>
      </c>
      <c r="K9" s="4" t="s">
        <v>150</v>
      </c>
      <c r="L9" s="4" t="s">
        <v>239</v>
      </c>
      <c r="M9" s="4" t="s">
        <v>240</v>
      </c>
      <c r="N9" s="4" t="s">
        <v>241</v>
      </c>
      <c r="O9" s="4" t="s">
        <v>252</v>
      </c>
      <c r="P9" s="4" t="s">
        <v>243</v>
      </c>
      <c r="Q9" s="4" t="s">
        <v>244</v>
      </c>
      <c r="R9" s="4" t="s">
        <v>253</v>
      </c>
      <c r="S9" s="4" t="s">
        <v>254</v>
      </c>
      <c r="T9" s="4" t="s">
        <v>246</v>
      </c>
      <c r="U9" s="4" t="s">
        <v>255</v>
      </c>
      <c r="V9" s="4" t="s">
        <v>256</v>
      </c>
      <c r="W9" s="4" t="s">
        <v>249</v>
      </c>
      <c r="Y9" s="4" t="s">
        <v>243</v>
      </c>
      <c r="Z9" s="39" t="s">
        <v>232</v>
      </c>
      <c r="AB9" s="3">
        <f t="shared" si="2"/>
        <v>0</v>
      </c>
      <c r="AC9" s="3">
        <f t="shared" si="3"/>
        <v>0</v>
      </c>
      <c r="AD9" s="3">
        <f t="shared" si="4"/>
        <v>0</v>
      </c>
      <c r="AE9" s="3">
        <f t="shared" si="5"/>
        <v>0</v>
      </c>
      <c r="AF9" s="3">
        <f t="shared" si="6"/>
        <v>1</v>
      </c>
      <c r="AG9" s="3">
        <f t="shared" si="7"/>
        <v>0</v>
      </c>
      <c r="AH9" s="3">
        <f t="shared" si="8"/>
        <v>0</v>
      </c>
      <c r="AI9" s="3">
        <f t="shared" si="9"/>
        <v>0</v>
      </c>
      <c r="AJ9" s="3">
        <f t="shared" si="10"/>
        <v>0</v>
      </c>
      <c r="AK9" s="3">
        <f t="shared" si="11"/>
        <v>0</v>
      </c>
      <c r="AL9" s="3">
        <f t="shared" si="12"/>
        <v>0</v>
      </c>
      <c r="AM9" s="3">
        <f t="shared" si="13"/>
        <v>1</v>
      </c>
      <c r="AN9" s="3">
        <f t="shared" si="14"/>
        <v>1</v>
      </c>
      <c r="AO9" s="3">
        <f t="shared" si="15"/>
        <v>1</v>
      </c>
      <c r="AP9" s="3">
        <f t="shared" si="16"/>
        <v>0</v>
      </c>
      <c r="AQ9" s="3">
        <f t="shared" si="17"/>
        <v>0</v>
      </c>
      <c r="AR9" s="3">
        <f t="shared" si="18"/>
        <v>0</v>
      </c>
      <c r="AS9" s="3">
        <f t="shared" si="19"/>
        <v>0</v>
      </c>
      <c r="AT9" s="3">
        <f t="shared" si="20"/>
        <v>1</v>
      </c>
      <c r="AU9" s="3">
        <f t="shared" si="21"/>
        <v>1</v>
      </c>
      <c r="AW9" s="3">
        <f t="shared" si="22"/>
        <v>1</v>
      </c>
      <c r="AX9" s="3" t="e">
        <f t="shared" si="23"/>
        <v>#N/A</v>
      </c>
    </row>
    <row r="10" spans="1:50" x14ac:dyDescent="0.25">
      <c r="A10" s="8" t="s">
        <v>69</v>
      </c>
      <c r="B10" s="4">
        <f t="shared" si="0"/>
        <v>5</v>
      </c>
      <c r="C10" s="5">
        <f t="shared" si="1"/>
        <v>0</v>
      </c>
      <c r="D10" s="28" t="s">
        <v>232</v>
      </c>
      <c r="E10" s="4" t="s">
        <v>233</v>
      </c>
      <c r="F10" s="4" t="s">
        <v>234</v>
      </c>
      <c r="G10" s="4" t="s">
        <v>235</v>
      </c>
      <c r="H10" s="4" t="s">
        <v>250</v>
      </c>
      <c r="I10" s="4" t="s">
        <v>237</v>
      </c>
      <c r="J10" s="4" t="s">
        <v>238</v>
      </c>
      <c r="K10" s="4" t="s">
        <v>150</v>
      </c>
      <c r="L10" s="4" t="s">
        <v>239</v>
      </c>
      <c r="M10" s="4" t="s">
        <v>240</v>
      </c>
      <c r="N10" s="4" t="s">
        <v>241</v>
      </c>
      <c r="O10" s="4" t="s">
        <v>242</v>
      </c>
      <c r="P10" s="4" t="s">
        <v>243</v>
      </c>
      <c r="Q10" s="4" t="s">
        <v>244</v>
      </c>
      <c r="R10" s="4" t="s">
        <v>253</v>
      </c>
      <c r="S10" s="4" t="s">
        <v>254</v>
      </c>
      <c r="T10" s="4" t="s">
        <v>246</v>
      </c>
      <c r="U10" s="4" t="s">
        <v>255</v>
      </c>
      <c r="V10" s="4" t="s">
        <v>256</v>
      </c>
      <c r="W10" s="4" t="s">
        <v>249</v>
      </c>
      <c r="Y10" s="39" t="s">
        <v>254</v>
      </c>
      <c r="Z10" s="39" t="s">
        <v>246</v>
      </c>
      <c r="AB10" s="3">
        <f t="shared" si="2"/>
        <v>0</v>
      </c>
      <c r="AC10" s="3">
        <f t="shared" si="3"/>
        <v>0</v>
      </c>
      <c r="AD10" s="3">
        <f t="shared" si="4"/>
        <v>0</v>
      </c>
      <c r="AE10" s="3">
        <f t="shared" si="5"/>
        <v>0</v>
      </c>
      <c r="AF10" s="3">
        <f t="shared" si="6"/>
        <v>1</v>
      </c>
      <c r="AG10" s="3">
        <f t="shared" si="7"/>
        <v>0</v>
      </c>
      <c r="AH10" s="3">
        <f t="shared" si="8"/>
        <v>0</v>
      </c>
      <c r="AI10" s="3">
        <f t="shared" si="9"/>
        <v>0</v>
      </c>
      <c r="AJ10" s="3">
        <f t="shared" si="10"/>
        <v>0</v>
      </c>
      <c r="AK10" s="3">
        <f t="shared" si="11"/>
        <v>0</v>
      </c>
      <c r="AL10" s="3">
        <f t="shared" si="12"/>
        <v>0</v>
      </c>
      <c r="AM10" s="3">
        <f t="shared" si="13"/>
        <v>0</v>
      </c>
      <c r="AN10" s="3">
        <f t="shared" si="14"/>
        <v>1</v>
      </c>
      <c r="AO10" s="3">
        <f t="shared" si="15"/>
        <v>1</v>
      </c>
      <c r="AP10" s="3">
        <f t="shared" si="16"/>
        <v>0</v>
      </c>
      <c r="AQ10" s="3">
        <f t="shared" si="17"/>
        <v>0</v>
      </c>
      <c r="AR10" s="3">
        <f t="shared" si="18"/>
        <v>0</v>
      </c>
      <c r="AS10" s="3">
        <f t="shared" si="19"/>
        <v>0</v>
      </c>
      <c r="AT10" s="3">
        <f t="shared" si="20"/>
        <v>1</v>
      </c>
      <c r="AU10" s="3">
        <f t="shared" si="21"/>
        <v>1</v>
      </c>
      <c r="AW10" s="3" t="e">
        <f t="shared" si="22"/>
        <v>#N/A</v>
      </c>
      <c r="AX10" s="3" t="e">
        <f t="shared" si="23"/>
        <v>#N/A</v>
      </c>
    </row>
    <row r="11" spans="1:50" x14ac:dyDescent="0.25">
      <c r="A11" s="8" t="s">
        <v>70</v>
      </c>
      <c r="B11" s="4">
        <f t="shared" si="0"/>
        <v>5</v>
      </c>
      <c r="C11" s="5">
        <f t="shared" si="1"/>
        <v>1</v>
      </c>
      <c r="D11" s="28" t="s">
        <v>232</v>
      </c>
      <c r="E11" s="4" t="s">
        <v>233</v>
      </c>
      <c r="F11" s="4" t="s">
        <v>234</v>
      </c>
      <c r="G11" s="4" t="s">
        <v>235</v>
      </c>
      <c r="H11" s="4" t="s">
        <v>250</v>
      </c>
      <c r="I11" s="4" t="s">
        <v>237</v>
      </c>
      <c r="J11" s="4" t="s">
        <v>238</v>
      </c>
      <c r="K11" s="4" t="s">
        <v>150</v>
      </c>
      <c r="L11" s="4" t="s">
        <v>239</v>
      </c>
      <c r="M11" s="4" t="s">
        <v>240</v>
      </c>
      <c r="N11" s="4" t="s">
        <v>241</v>
      </c>
      <c r="O11" s="4" t="s">
        <v>252</v>
      </c>
      <c r="P11" s="4" t="s">
        <v>243</v>
      </c>
      <c r="Q11" s="4" t="s">
        <v>257</v>
      </c>
      <c r="R11" s="4" t="s">
        <v>253</v>
      </c>
      <c r="S11" s="4" t="s">
        <v>254</v>
      </c>
      <c r="T11" s="4" t="s">
        <v>246</v>
      </c>
      <c r="U11" s="4" t="s">
        <v>255</v>
      </c>
      <c r="V11" s="4" t="s">
        <v>256</v>
      </c>
      <c r="W11" s="4" t="s">
        <v>249</v>
      </c>
      <c r="Y11" s="39" t="s">
        <v>238</v>
      </c>
      <c r="Z11" s="4" t="s">
        <v>250</v>
      </c>
      <c r="AB11" s="3">
        <f t="shared" si="2"/>
        <v>0</v>
      </c>
      <c r="AC11" s="3">
        <f t="shared" si="3"/>
        <v>0</v>
      </c>
      <c r="AD11" s="3">
        <f t="shared" si="4"/>
        <v>0</v>
      </c>
      <c r="AE11" s="3">
        <f t="shared" si="5"/>
        <v>0</v>
      </c>
      <c r="AF11" s="3">
        <f t="shared" si="6"/>
        <v>1</v>
      </c>
      <c r="AG11" s="3">
        <f t="shared" si="7"/>
        <v>0</v>
      </c>
      <c r="AH11" s="3">
        <f t="shared" si="8"/>
        <v>0</v>
      </c>
      <c r="AI11" s="3">
        <f t="shared" si="9"/>
        <v>0</v>
      </c>
      <c r="AJ11" s="3">
        <f t="shared" si="10"/>
        <v>0</v>
      </c>
      <c r="AK11" s="3">
        <f t="shared" si="11"/>
        <v>0</v>
      </c>
      <c r="AL11" s="3">
        <f t="shared" si="12"/>
        <v>0</v>
      </c>
      <c r="AM11" s="3">
        <f t="shared" si="13"/>
        <v>1</v>
      </c>
      <c r="AN11" s="3">
        <f t="shared" si="14"/>
        <v>1</v>
      </c>
      <c r="AO11" s="3">
        <f t="shared" si="15"/>
        <v>0</v>
      </c>
      <c r="AP11" s="3">
        <f t="shared" si="16"/>
        <v>0</v>
      </c>
      <c r="AQ11" s="3">
        <f t="shared" si="17"/>
        <v>0</v>
      </c>
      <c r="AR11" s="3">
        <f t="shared" si="18"/>
        <v>0</v>
      </c>
      <c r="AS11" s="3">
        <f t="shared" si="19"/>
        <v>0</v>
      </c>
      <c r="AT11" s="3">
        <f t="shared" si="20"/>
        <v>1</v>
      </c>
      <c r="AU11" s="3">
        <f t="shared" si="21"/>
        <v>1</v>
      </c>
      <c r="AW11" s="3" t="e">
        <f t="shared" si="22"/>
        <v>#N/A</v>
      </c>
      <c r="AX11" s="3">
        <f t="shared" si="23"/>
        <v>1</v>
      </c>
    </row>
    <row r="12" spans="1:50" x14ac:dyDescent="0.25">
      <c r="A12" s="8" t="s">
        <v>71</v>
      </c>
      <c r="B12" s="4">
        <f t="shared" si="0"/>
        <v>9</v>
      </c>
      <c r="C12" s="5">
        <f t="shared" si="1"/>
        <v>2</v>
      </c>
      <c r="D12" s="28" t="s">
        <v>232</v>
      </c>
      <c r="E12" s="4" t="s">
        <v>233</v>
      </c>
      <c r="F12" s="4" t="s">
        <v>234</v>
      </c>
      <c r="G12" s="4" t="s">
        <v>235</v>
      </c>
      <c r="H12" s="4" t="s">
        <v>236</v>
      </c>
      <c r="I12" s="4" t="s">
        <v>117</v>
      </c>
      <c r="J12" s="4" t="s">
        <v>238</v>
      </c>
      <c r="K12" s="4" t="s">
        <v>259</v>
      </c>
      <c r="L12" s="4" t="s">
        <v>239</v>
      </c>
      <c r="M12" s="4" t="s">
        <v>251</v>
      </c>
      <c r="N12" s="4" t="s">
        <v>260</v>
      </c>
      <c r="O12" s="4" t="s">
        <v>252</v>
      </c>
      <c r="P12" s="4" t="s">
        <v>243</v>
      </c>
      <c r="Q12" s="4" t="s">
        <v>244</v>
      </c>
      <c r="R12" s="4" t="s">
        <v>253</v>
      </c>
      <c r="S12" s="4" t="s">
        <v>254</v>
      </c>
      <c r="T12" s="4" t="s">
        <v>246</v>
      </c>
      <c r="U12" s="4" t="s">
        <v>255</v>
      </c>
      <c r="V12" s="4" t="s">
        <v>256</v>
      </c>
      <c r="W12" s="4" t="s">
        <v>249</v>
      </c>
      <c r="Y12" s="4" t="s">
        <v>251</v>
      </c>
      <c r="Z12" s="4" t="s">
        <v>259</v>
      </c>
      <c r="AB12" s="3">
        <f t="shared" si="2"/>
        <v>0</v>
      </c>
      <c r="AC12" s="3">
        <f t="shared" si="3"/>
        <v>0</v>
      </c>
      <c r="AD12" s="3">
        <f t="shared" si="4"/>
        <v>0</v>
      </c>
      <c r="AE12" s="3">
        <f t="shared" si="5"/>
        <v>0</v>
      </c>
      <c r="AF12" s="3">
        <f t="shared" si="6"/>
        <v>0</v>
      </c>
      <c r="AG12" s="3">
        <f t="shared" si="7"/>
        <v>1</v>
      </c>
      <c r="AH12" s="3">
        <f t="shared" si="8"/>
        <v>0</v>
      </c>
      <c r="AI12" s="3">
        <f t="shared" si="9"/>
        <v>1</v>
      </c>
      <c r="AJ12" s="3">
        <f t="shared" si="10"/>
        <v>0</v>
      </c>
      <c r="AK12" s="3">
        <f t="shared" si="11"/>
        <v>1</v>
      </c>
      <c r="AL12" s="3">
        <f t="shared" si="12"/>
        <v>1</v>
      </c>
      <c r="AM12" s="3">
        <f t="shared" si="13"/>
        <v>1</v>
      </c>
      <c r="AN12" s="3">
        <f t="shared" si="14"/>
        <v>1</v>
      </c>
      <c r="AO12" s="3">
        <f t="shared" si="15"/>
        <v>1</v>
      </c>
      <c r="AP12" s="3">
        <f t="shared" si="16"/>
        <v>0</v>
      </c>
      <c r="AQ12" s="3">
        <f t="shared" si="17"/>
        <v>0</v>
      </c>
      <c r="AR12" s="3">
        <f t="shared" si="18"/>
        <v>0</v>
      </c>
      <c r="AS12" s="3">
        <f t="shared" si="19"/>
        <v>0</v>
      </c>
      <c r="AT12" s="3">
        <f t="shared" si="20"/>
        <v>1</v>
      </c>
      <c r="AU12" s="3">
        <f t="shared" si="21"/>
        <v>1</v>
      </c>
      <c r="AW12" s="3">
        <f t="shared" si="22"/>
        <v>1</v>
      </c>
      <c r="AX12" s="3">
        <f t="shared" si="23"/>
        <v>1</v>
      </c>
    </row>
    <row r="13" spans="1:50" x14ac:dyDescent="0.25">
      <c r="A13" s="8" t="s">
        <v>72</v>
      </c>
      <c r="B13" s="4">
        <f t="shared" si="0"/>
        <v>6</v>
      </c>
      <c r="C13" s="5">
        <f t="shared" si="1"/>
        <v>2</v>
      </c>
      <c r="D13" s="28" t="s">
        <v>232</v>
      </c>
      <c r="E13" s="4" t="s">
        <v>233</v>
      </c>
      <c r="F13" s="4" t="s">
        <v>234</v>
      </c>
      <c r="G13" s="4" t="s">
        <v>235</v>
      </c>
      <c r="H13" s="4" t="s">
        <v>250</v>
      </c>
      <c r="I13" s="4" t="s">
        <v>237</v>
      </c>
      <c r="J13" s="4" t="s">
        <v>238</v>
      </c>
      <c r="K13" s="4" t="s">
        <v>150</v>
      </c>
      <c r="L13" s="4" t="s">
        <v>239</v>
      </c>
      <c r="M13" s="4" t="s">
        <v>240</v>
      </c>
      <c r="N13" s="4" t="s">
        <v>241</v>
      </c>
      <c r="O13" s="4" t="s">
        <v>252</v>
      </c>
      <c r="P13" s="4" t="s">
        <v>243</v>
      </c>
      <c r="Q13" s="4" t="s">
        <v>244</v>
      </c>
      <c r="R13" s="4" t="s">
        <v>253</v>
      </c>
      <c r="S13" s="4" t="s">
        <v>254</v>
      </c>
      <c r="T13" s="4" t="s">
        <v>246</v>
      </c>
      <c r="U13" s="4" t="s">
        <v>255</v>
      </c>
      <c r="V13" s="4" t="s">
        <v>256</v>
      </c>
      <c r="W13" s="4" t="s">
        <v>249</v>
      </c>
      <c r="Y13" s="4" t="s">
        <v>250</v>
      </c>
      <c r="Z13" s="4" t="s">
        <v>252</v>
      </c>
      <c r="AB13" s="3">
        <f t="shared" si="2"/>
        <v>0</v>
      </c>
      <c r="AC13" s="3">
        <f t="shared" si="3"/>
        <v>0</v>
      </c>
      <c r="AD13" s="3">
        <f t="shared" si="4"/>
        <v>0</v>
      </c>
      <c r="AE13" s="3">
        <f t="shared" si="5"/>
        <v>0</v>
      </c>
      <c r="AF13" s="3">
        <f t="shared" si="6"/>
        <v>1</v>
      </c>
      <c r="AG13" s="3">
        <f t="shared" si="7"/>
        <v>0</v>
      </c>
      <c r="AH13" s="3">
        <f t="shared" si="8"/>
        <v>0</v>
      </c>
      <c r="AI13" s="3">
        <f t="shared" si="9"/>
        <v>0</v>
      </c>
      <c r="AJ13" s="3">
        <f t="shared" si="10"/>
        <v>0</v>
      </c>
      <c r="AK13" s="3">
        <f t="shared" si="11"/>
        <v>0</v>
      </c>
      <c r="AL13" s="3">
        <f t="shared" si="12"/>
        <v>0</v>
      </c>
      <c r="AM13" s="3">
        <f t="shared" si="13"/>
        <v>1</v>
      </c>
      <c r="AN13" s="3">
        <f t="shared" si="14"/>
        <v>1</v>
      </c>
      <c r="AO13" s="3">
        <f t="shared" si="15"/>
        <v>1</v>
      </c>
      <c r="AP13" s="3">
        <f t="shared" si="16"/>
        <v>0</v>
      </c>
      <c r="AQ13" s="3">
        <f t="shared" si="17"/>
        <v>0</v>
      </c>
      <c r="AR13" s="3">
        <f t="shared" si="18"/>
        <v>0</v>
      </c>
      <c r="AS13" s="3">
        <f t="shared" si="19"/>
        <v>0</v>
      </c>
      <c r="AT13" s="3">
        <f t="shared" si="20"/>
        <v>1</v>
      </c>
      <c r="AU13" s="3">
        <f t="shared" si="21"/>
        <v>1</v>
      </c>
      <c r="AW13" s="3">
        <f t="shared" si="22"/>
        <v>1</v>
      </c>
      <c r="AX13" s="3">
        <f t="shared" si="23"/>
        <v>1</v>
      </c>
    </row>
    <row r="14" spans="1:50" x14ac:dyDescent="0.25">
      <c r="A14" s="8" t="s">
        <v>73</v>
      </c>
      <c r="B14" s="4">
        <f t="shared" si="0"/>
        <v>9</v>
      </c>
      <c r="C14" s="5">
        <f t="shared" si="1"/>
        <v>0</v>
      </c>
      <c r="D14" s="28" t="s">
        <v>232</v>
      </c>
      <c r="E14" s="4" t="s">
        <v>233</v>
      </c>
      <c r="F14" s="4" t="s">
        <v>234</v>
      </c>
      <c r="G14" s="4" t="s">
        <v>123</v>
      </c>
      <c r="H14" s="4" t="s">
        <v>250</v>
      </c>
      <c r="I14" s="4" t="s">
        <v>117</v>
      </c>
      <c r="J14" s="4" t="s">
        <v>194</v>
      </c>
      <c r="K14" s="4" t="s">
        <v>150</v>
      </c>
      <c r="L14" s="4" t="s">
        <v>239</v>
      </c>
      <c r="M14" s="4" t="s">
        <v>251</v>
      </c>
      <c r="N14" s="4" t="s">
        <v>241</v>
      </c>
      <c r="O14" s="4" t="s">
        <v>242</v>
      </c>
      <c r="P14" s="4" t="s">
        <v>152</v>
      </c>
      <c r="Q14" s="4" t="s">
        <v>257</v>
      </c>
      <c r="R14" s="4" t="s">
        <v>185</v>
      </c>
      <c r="S14" s="4" t="s">
        <v>254</v>
      </c>
      <c r="T14" s="4" t="s">
        <v>246</v>
      </c>
      <c r="U14" s="4" t="s">
        <v>247</v>
      </c>
      <c r="V14" s="4" t="s">
        <v>256</v>
      </c>
      <c r="W14" s="4" t="s">
        <v>249</v>
      </c>
      <c r="Y14" s="39" t="s">
        <v>254</v>
      </c>
      <c r="Z14" s="39" t="s">
        <v>239</v>
      </c>
      <c r="AB14" s="3">
        <f t="shared" si="2"/>
        <v>0</v>
      </c>
      <c r="AC14" s="3">
        <f t="shared" si="3"/>
        <v>0</v>
      </c>
      <c r="AD14" s="3">
        <f t="shared" si="4"/>
        <v>0</v>
      </c>
      <c r="AE14" s="3">
        <f t="shared" si="5"/>
        <v>1</v>
      </c>
      <c r="AF14" s="3">
        <f t="shared" si="6"/>
        <v>1</v>
      </c>
      <c r="AG14" s="3">
        <f t="shared" si="7"/>
        <v>1</v>
      </c>
      <c r="AH14" s="3">
        <f t="shared" si="8"/>
        <v>1</v>
      </c>
      <c r="AI14" s="3">
        <f t="shared" si="9"/>
        <v>0</v>
      </c>
      <c r="AJ14" s="3">
        <f t="shared" si="10"/>
        <v>0</v>
      </c>
      <c r="AK14" s="3">
        <f t="shared" si="11"/>
        <v>1</v>
      </c>
      <c r="AL14" s="3">
        <f t="shared" si="12"/>
        <v>0</v>
      </c>
      <c r="AM14" s="3">
        <f t="shared" si="13"/>
        <v>0</v>
      </c>
      <c r="AN14" s="3">
        <f t="shared" si="14"/>
        <v>0</v>
      </c>
      <c r="AO14" s="3">
        <f t="shared" si="15"/>
        <v>0</v>
      </c>
      <c r="AP14" s="3">
        <f t="shared" si="16"/>
        <v>1</v>
      </c>
      <c r="AQ14" s="3">
        <f t="shared" si="17"/>
        <v>0</v>
      </c>
      <c r="AR14" s="3">
        <f t="shared" si="18"/>
        <v>0</v>
      </c>
      <c r="AS14" s="3">
        <f t="shared" si="19"/>
        <v>1</v>
      </c>
      <c r="AT14" s="3">
        <f t="shared" si="20"/>
        <v>1</v>
      </c>
      <c r="AU14" s="3">
        <f t="shared" si="21"/>
        <v>1</v>
      </c>
      <c r="AW14" s="3" t="e">
        <f t="shared" si="22"/>
        <v>#N/A</v>
      </c>
      <c r="AX14" s="3" t="e">
        <f t="shared" si="23"/>
        <v>#N/A</v>
      </c>
    </row>
    <row r="15" spans="1:50" x14ac:dyDescent="0.25">
      <c r="A15" s="8" t="s">
        <v>74</v>
      </c>
      <c r="B15" s="4">
        <f t="shared" si="0"/>
        <v>7</v>
      </c>
      <c r="C15" s="5">
        <f t="shared" si="1"/>
        <v>0</v>
      </c>
      <c r="D15" s="28" t="s">
        <v>232</v>
      </c>
      <c r="E15" s="4" t="s">
        <v>233</v>
      </c>
      <c r="F15" s="4" t="s">
        <v>234</v>
      </c>
      <c r="G15" s="4" t="s">
        <v>235</v>
      </c>
      <c r="H15" s="4" t="s">
        <v>250</v>
      </c>
      <c r="I15" s="4" t="s">
        <v>237</v>
      </c>
      <c r="J15" s="4" t="s">
        <v>238</v>
      </c>
      <c r="K15" s="4" t="s">
        <v>150</v>
      </c>
      <c r="L15" s="4" t="s">
        <v>239</v>
      </c>
      <c r="M15" s="4" t="s">
        <v>240</v>
      </c>
      <c r="N15" s="4" t="s">
        <v>241</v>
      </c>
      <c r="O15" s="4" t="s">
        <v>252</v>
      </c>
      <c r="P15" s="4" t="s">
        <v>243</v>
      </c>
      <c r="Q15" s="4" t="s">
        <v>244</v>
      </c>
      <c r="R15" s="4" t="s">
        <v>253</v>
      </c>
      <c r="S15" s="4" t="s">
        <v>254</v>
      </c>
      <c r="T15" s="4" t="s">
        <v>246</v>
      </c>
      <c r="U15" s="4" t="s">
        <v>247</v>
      </c>
      <c r="V15" s="4" t="s">
        <v>256</v>
      </c>
      <c r="W15" s="4" t="s">
        <v>249</v>
      </c>
      <c r="Y15" s="39" t="s">
        <v>232</v>
      </c>
      <c r="Z15" s="39" t="s">
        <v>235</v>
      </c>
      <c r="AB15" s="3">
        <f t="shared" si="2"/>
        <v>0</v>
      </c>
      <c r="AC15" s="3">
        <f t="shared" si="3"/>
        <v>0</v>
      </c>
      <c r="AD15" s="3">
        <f t="shared" si="4"/>
        <v>0</v>
      </c>
      <c r="AE15" s="3">
        <f t="shared" si="5"/>
        <v>0</v>
      </c>
      <c r="AF15" s="3">
        <f t="shared" si="6"/>
        <v>1</v>
      </c>
      <c r="AG15" s="3">
        <f t="shared" si="7"/>
        <v>0</v>
      </c>
      <c r="AH15" s="3">
        <f t="shared" si="8"/>
        <v>0</v>
      </c>
      <c r="AI15" s="3">
        <f t="shared" si="9"/>
        <v>0</v>
      </c>
      <c r="AJ15" s="3">
        <f t="shared" si="10"/>
        <v>0</v>
      </c>
      <c r="AK15" s="3">
        <f t="shared" si="11"/>
        <v>0</v>
      </c>
      <c r="AL15" s="3">
        <f t="shared" si="12"/>
        <v>0</v>
      </c>
      <c r="AM15" s="3">
        <f t="shared" si="13"/>
        <v>1</v>
      </c>
      <c r="AN15" s="3">
        <f t="shared" si="14"/>
        <v>1</v>
      </c>
      <c r="AO15" s="3">
        <f t="shared" si="15"/>
        <v>1</v>
      </c>
      <c r="AP15" s="3">
        <f t="shared" si="16"/>
        <v>0</v>
      </c>
      <c r="AQ15" s="3">
        <f t="shared" si="17"/>
        <v>0</v>
      </c>
      <c r="AR15" s="3">
        <f t="shared" si="18"/>
        <v>0</v>
      </c>
      <c r="AS15" s="3">
        <f t="shared" si="19"/>
        <v>1</v>
      </c>
      <c r="AT15" s="3">
        <f t="shared" si="20"/>
        <v>1</v>
      </c>
      <c r="AU15" s="3">
        <f t="shared" si="21"/>
        <v>1</v>
      </c>
      <c r="AW15" s="3" t="e">
        <f t="shared" si="22"/>
        <v>#N/A</v>
      </c>
      <c r="AX15" s="3" t="e">
        <f t="shared" si="23"/>
        <v>#N/A</v>
      </c>
    </row>
    <row r="16" spans="1:50" x14ac:dyDescent="0.25">
      <c r="A16" s="8" t="s">
        <v>75</v>
      </c>
      <c r="B16" s="4">
        <f t="shared" si="0"/>
        <v>9</v>
      </c>
      <c r="C16" s="5">
        <f t="shared" si="1"/>
        <v>1</v>
      </c>
      <c r="D16" s="28" t="s">
        <v>232</v>
      </c>
      <c r="E16" s="4" t="s">
        <v>233</v>
      </c>
      <c r="F16" s="4" t="s">
        <v>258</v>
      </c>
      <c r="G16" s="4" t="s">
        <v>235</v>
      </c>
      <c r="H16" s="4" t="s">
        <v>250</v>
      </c>
      <c r="I16" s="4" t="s">
        <v>237</v>
      </c>
      <c r="J16" s="4" t="s">
        <v>238</v>
      </c>
      <c r="K16" s="4" t="s">
        <v>150</v>
      </c>
      <c r="L16" s="4" t="s">
        <v>239</v>
      </c>
      <c r="M16" s="4" t="s">
        <v>240</v>
      </c>
      <c r="N16" s="4" t="s">
        <v>241</v>
      </c>
      <c r="O16" s="4" t="s">
        <v>252</v>
      </c>
      <c r="P16" s="4" t="s">
        <v>243</v>
      </c>
      <c r="Q16" s="4" t="s">
        <v>244</v>
      </c>
      <c r="R16" s="4" t="s">
        <v>253</v>
      </c>
      <c r="S16" s="4" t="s">
        <v>254</v>
      </c>
      <c r="T16" s="4" t="s">
        <v>261</v>
      </c>
      <c r="U16" s="4" t="s">
        <v>247</v>
      </c>
      <c r="V16" s="4" t="s">
        <v>256</v>
      </c>
      <c r="W16" s="4" t="s">
        <v>249</v>
      </c>
      <c r="Y16" s="39" t="s">
        <v>232</v>
      </c>
      <c r="Z16" s="4" t="s">
        <v>249</v>
      </c>
      <c r="AB16" s="3">
        <f t="shared" si="2"/>
        <v>0</v>
      </c>
      <c r="AC16" s="3">
        <f t="shared" si="3"/>
        <v>0</v>
      </c>
      <c r="AD16" s="3">
        <f t="shared" si="4"/>
        <v>1</v>
      </c>
      <c r="AE16" s="3">
        <f t="shared" si="5"/>
        <v>0</v>
      </c>
      <c r="AF16" s="3">
        <f t="shared" si="6"/>
        <v>1</v>
      </c>
      <c r="AG16" s="3">
        <f t="shared" si="7"/>
        <v>0</v>
      </c>
      <c r="AH16" s="3">
        <f t="shared" si="8"/>
        <v>0</v>
      </c>
      <c r="AI16" s="3">
        <f t="shared" si="9"/>
        <v>0</v>
      </c>
      <c r="AJ16" s="3">
        <f t="shared" si="10"/>
        <v>0</v>
      </c>
      <c r="AK16" s="3">
        <f t="shared" si="11"/>
        <v>0</v>
      </c>
      <c r="AL16" s="3">
        <f t="shared" si="12"/>
        <v>0</v>
      </c>
      <c r="AM16" s="3">
        <f t="shared" si="13"/>
        <v>1</v>
      </c>
      <c r="AN16" s="3">
        <f t="shared" si="14"/>
        <v>1</v>
      </c>
      <c r="AO16" s="3">
        <f t="shared" si="15"/>
        <v>1</v>
      </c>
      <c r="AP16" s="3">
        <f t="shared" si="16"/>
        <v>0</v>
      </c>
      <c r="AQ16" s="3">
        <f t="shared" si="17"/>
        <v>0</v>
      </c>
      <c r="AR16" s="3">
        <f t="shared" si="18"/>
        <v>1</v>
      </c>
      <c r="AS16" s="3">
        <f t="shared" si="19"/>
        <v>1</v>
      </c>
      <c r="AT16" s="3">
        <f t="shared" si="20"/>
        <v>1</v>
      </c>
      <c r="AU16" s="3">
        <f t="shared" si="21"/>
        <v>1</v>
      </c>
      <c r="AW16" s="3" t="e">
        <f t="shared" si="22"/>
        <v>#N/A</v>
      </c>
      <c r="AX16" s="3">
        <f t="shared" si="23"/>
        <v>1</v>
      </c>
    </row>
    <row r="17" spans="1:50" x14ac:dyDescent="0.25">
      <c r="A17" s="8" t="s">
        <v>76</v>
      </c>
      <c r="B17" s="4">
        <f t="shared" si="0"/>
        <v>5</v>
      </c>
      <c r="C17" s="5">
        <f t="shared" si="1"/>
        <v>1</v>
      </c>
      <c r="D17" s="28" t="s">
        <v>232</v>
      </c>
      <c r="E17" s="4" t="s">
        <v>233</v>
      </c>
      <c r="F17" s="4" t="s">
        <v>234</v>
      </c>
      <c r="G17" s="4" t="s">
        <v>235</v>
      </c>
      <c r="H17" s="4" t="s">
        <v>250</v>
      </c>
      <c r="I17" s="4" t="s">
        <v>237</v>
      </c>
      <c r="J17" s="4" t="s">
        <v>238</v>
      </c>
      <c r="K17" s="4" t="s">
        <v>150</v>
      </c>
      <c r="L17" s="4" t="s">
        <v>239</v>
      </c>
      <c r="M17" s="4" t="s">
        <v>240</v>
      </c>
      <c r="N17" s="4" t="s">
        <v>241</v>
      </c>
      <c r="O17" s="4" t="s">
        <v>242</v>
      </c>
      <c r="P17" s="4" t="s">
        <v>243</v>
      </c>
      <c r="Q17" s="4" t="s">
        <v>244</v>
      </c>
      <c r="R17" s="4" t="s">
        <v>253</v>
      </c>
      <c r="S17" s="4" t="s">
        <v>254</v>
      </c>
      <c r="T17" s="4" t="s">
        <v>246</v>
      </c>
      <c r="U17" s="4" t="s">
        <v>255</v>
      </c>
      <c r="V17" s="4" t="s">
        <v>256</v>
      </c>
      <c r="W17" s="4" t="s">
        <v>249</v>
      </c>
      <c r="Y17" s="39" t="s">
        <v>232</v>
      </c>
      <c r="Z17" s="4" t="s">
        <v>243</v>
      </c>
      <c r="AB17" s="3">
        <f t="shared" si="2"/>
        <v>0</v>
      </c>
      <c r="AC17" s="3">
        <f t="shared" si="3"/>
        <v>0</v>
      </c>
      <c r="AD17" s="3">
        <f t="shared" si="4"/>
        <v>0</v>
      </c>
      <c r="AE17" s="3">
        <f t="shared" si="5"/>
        <v>0</v>
      </c>
      <c r="AF17" s="3">
        <f t="shared" si="6"/>
        <v>1</v>
      </c>
      <c r="AG17" s="3">
        <f t="shared" si="7"/>
        <v>0</v>
      </c>
      <c r="AH17" s="3">
        <f t="shared" si="8"/>
        <v>0</v>
      </c>
      <c r="AI17" s="3">
        <f t="shared" si="9"/>
        <v>0</v>
      </c>
      <c r="AJ17" s="3">
        <f t="shared" si="10"/>
        <v>0</v>
      </c>
      <c r="AK17" s="3">
        <f t="shared" si="11"/>
        <v>0</v>
      </c>
      <c r="AL17" s="3">
        <f t="shared" si="12"/>
        <v>0</v>
      </c>
      <c r="AM17" s="3">
        <f t="shared" si="13"/>
        <v>0</v>
      </c>
      <c r="AN17" s="3">
        <f t="shared" si="14"/>
        <v>1</v>
      </c>
      <c r="AO17" s="3">
        <f t="shared" si="15"/>
        <v>1</v>
      </c>
      <c r="AP17" s="3">
        <f t="shared" si="16"/>
        <v>0</v>
      </c>
      <c r="AQ17" s="3">
        <f t="shared" si="17"/>
        <v>0</v>
      </c>
      <c r="AR17" s="3">
        <f t="shared" si="18"/>
        <v>0</v>
      </c>
      <c r="AS17" s="3">
        <f t="shared" si="19"/>
        <v>0</v>
      </c>
      <c r="AT17" s="3">
        <f t="shared" si="20"/>
        <v>1</v>
      </c>
      <c r="AU17" s="3">
        <f t="shared" si="21"/>
        <v>1</v>
      </c>
      <c r="AW17" s="3" t="e">
        <f t="shared" si="22"/>
        <v>#N/A</v>
      </c>
      <c r="AX17" s="3">
        <f t="shared" si="23"/>
        <v>1</v>
      </c>
    </row>
    <row r="18" spans="1:50" x14ac:dyDescent="0.25">
      <c r="A18" s="8" t="s">
        <v>77</v>
      </c>
      <c r="B18" s="4">
        <f t="shared" si="0"/>
        <v>12</v>
      </c>
      <c r="C18" s="5">
        <f t="shared" si="1"/>
        <v>0</v>
      </c>
      <c r="D18" s="28" t="s">
        <v>232</v>
      </c>
      <c r="E18" s="4" t="s">
        <v>233</v>
      </c>
      <c r="F18" s="4" t="s">
        <v>234</v>
      </c>
      <c r="G18" s="4" t="s">
        <v>235</v>
      </c>
      <c r="H18" s="4" t="s">
        <v>250</v>
      </c>
      <c r="I18" s="4" t="s">
        <v>237</v>
      </c>
      <c r="J18" s="4" t="s">
        <v>238</v>
      </c>
      <c r="K18" s="4" t="s">
        <v>259</v>
      </c>
      <c r="L18" s="4" t="s">
        <v>156</v>
      </c>
      <c r="M18" s="4" t="s">
        <v>240</v>
      </c>
      <c r="N18" s="4" t="s">
        <v>260</v>
      </c>
      <c r="O18" s="4" t="s">
        <v>252</v>
      </c>
      <c r="P18" s="4" t="s">
        <v>243</v>
      </c>
      <c r="Q18" s="4" t="s">
        <v>244</v>
      </c>
      <c r="R18" s="4" t="s">
        <v>185</v>
      </c>
      <c r="S18" s="4" t="s">
        <v>245</v>
      </c>
      <c r="T18" s="4" t="s">
        <v>261</v>
      </c>
      <c r="U18" s="4" t="s">
        <v>255</v>
      </c>
      <c r="V18" s="4" t="s">
        <v>256</v>
      </c>
      <c r="W18" s="4" t="s">
        <v>249</v>
      </c>
      <c r="Y18" s="39" t="s">
        <v>232</v>
      </c>
      <c r="Z18" s="39" t="s">
        <v>234</v>
      </c>
      <c r="AB18" s="3">
        <f t="shared" si="2"/>
        <v>0</v>
      </c>
      <c r="AC18" s="3">
        <f t="shared" si="3"/>
        <v>0</v>
      </c>
      <c r="AD18" s="3">
        <f t="shared" si="4"/>
        <v>0</v>
      </c>
      <c r="AE18" s="3">
        <f t="shared" si="5"/>
        <v>0</v>
      </c>
      <c r="AF18" s="3">
        <f t="shared" si="6"/>
        <v>1</v>
      </c>
      <c r="AG18" s="3">
        <f t="shared" si="7"/>
        <v>0</v>
      </c>
      <c r="AH18" s="3">
        <f t="shared" si="8"/>
        <v>0</v>
      </c>
      <c r="AI18" s="3">
        <f t="shared" si="9"/>
        <v>1</v>
      </c>
      <c r="AJ18" s="3">
        <f t="shared" si="10"/>
        <v>1</v>
      </c>
      <c r="AK18" s="3">
        <f t="shared" si="11"/>
        <v>0</v>
      </c>
      <c r="AL18" s="3">
        <f t="shared" si="12"/>
        <v>1</v>
      </c>
      <c r="AM18" s="3">
        <f t="shared" si="13"/>
        <v>1</v>
      </c>
      <c r="AN18" s="3">
        <f t="shared" si="14"/>
        <v>1</v>
      </c>
      <c r="AO18" s="3">
        <f t="shared" si="15"/>
        <v>1</v>
      </c>
      <c r="AP18" s="3">
        <f t="shared" si="16"/>
        <v>1</v>
      </c>
      <c r="AQ18" s="3">
        <f t="shared" si="17"/>
        <v>1</v>
      </c>
      <c r="AR18" s="3">
        <f t="shared" si="18"/>
        <v>1</v>
      </c>
      <c r="AS18" s="3">
        <f t="shared" si="19"/>
        <v>0</v>
      </c>
      <c r="AT18" s="3">
        <f t="shared" si="20"/>
        <v>1</v>
      </c>
      <c r="AU18" s="3">
        <f t="shared" si="21"/>
        <v>1</v>
      </c>
      <c r="AW18" s="3" t="e">
        <f t="shared" si="22"/>
        <v>#N/A</v>
      </c>
      <c r="AX18" s="3" t="e">
        <f t="shared" si="23"/>
        <v>#N/A</v>
      </c>
    </row>
    <row r="19" spans="1:50" x14ac:dyDescent="0.25">
      <c r="A19" s="8" t="s">
        <v>78</v>
      </c>
      <c r="B19" s="4">
        <f t="shared" si="0"/>
        <v>8</v>
      </c>
      <c r="C19" s="5">
        <f t="shared" si="1"/>
        <v>1</v>
      </c>
      <c r="D19" s="28" t="s">
        <v>232</v>
      </c>
      <c r="E19" s="4" t="s">
        <v>233</v>
      </c>
      <c r="F19" s="4" t="s">
        <v>234</v>
      </c>
      <c r="G19" s="4" t="s">
        <v>235</v>
      </c>
      <c r="H19" s="4" t="s">
        <v>236</v>
      </c>
      <c r="I19" s="4" t="s">
        <v>237</v>
      </c>
      <c r="J19" s="4" t="s">
        <v>194</v>
      </c>
      <c r="K19" s="4" t="s">
        <v>150</v>
      </c>
      <c r="L19" s="4" t="s">
        <v>239</v>
      </c>
      <c r="M19" s="4" t="s">
        <v>240</v>
      </c>
      <c r="N19" s="4" t="s">
        <v>241</v>
      </c>
      <c r="O19" s="4" t="s">
        <v>252</v>
      </c>
      <c r="P19" s="4" t="s">
        <v>243</v>
      </c>
      <c r="Q19" s="4" t="s">
        <v>244</v>
      </c>
      <c r="R19" s="4" t="s">
        <v>253</v>
      </c>
      <c r="S19" s="4" t="s">
        <v>245</v>
      </c>
      <c r="T19" s="4" t="s">
        <v>246</v>
      </c>
      <c r="U19" s="4" t="s">
        <v>247</v>
      </c>
      <c r="V19" s="4" t="s">
        <v>256</v>
      </c>
      <c r="W19" s="4" t="s">
        <v>249</v>
      </c>
      <c r="Y19" s="4" t="s">
        <v>252</v>
      </c>
      <c r="Z19" s="39" t="s">
        <v>232</v>
      </c>
      <c r="AB19" s="3">
        <f t="shared" si="2"/>
        <v>0</v>
      </c>
      <c r="AC19" s="3">
        <f t="shared" si="3"/>
        <v>0</v>
      </c>
      <c r="AD19" s="3">
        <f t="shared" si="4"/>
        <v>0</v>
      </c>
      <c r="AE19" s="3">
        <f t="shared" si="5"/>
        <v>0</v>
      </c>
      <c r="AF19" s="3">
        <f t="shared" si="6"/>
        <v>0</v>
      </c>
      <c r="AG19" s="3">
        <f t="shared" si="7"/>
        <v>0</v>
      </c>
      <c r="AH19" s="3">
        <f t="shared" si="8"/>
        <v>1</v>
      </c>
      <c r="AI19" s="3">
        <f t="shared" si="9"/>
        <v>0</v>
      </c>
      <c r="AJ19" s="3">
        <f t="shared" si="10"/>
        <v>0</v>
      </c>
      <c r="AK19" s="3">
        <f t="shared" si="11"/>
        <v>0</v>
      </c>
      <c r="AL19" s="3">
        <f t="shared" si="12"/>
        <v>0</v>
      </c>
      <c r="AM19" s="3">
        <f t="shared" si="13"/>
        <v>1</v>
      </c>
      <c r="AN19" s="3">
        <f t="shared" si="14"/>
        <v>1</v>
      </c>
      <c r="AO19" s="3">
        <f t="shared" si="15"/>
        <v>1</v>
      </c>
      <c r="AP19" s="3">
        <f t="shared" si="16"/>
        <v>0</v>
      </c>
      <c r="AQ19" s="3">
        <f t="shared" si="17"/>
        <v>1</v>
      </c>
      <c r="AR19" s="3">
        <f t="shared" si="18"/>
        <v>0</v>
      </c>
      <c r="AS19" s="3">
        <f t="shared" si="19"/>
        <v>1</v>
      </c>
      <c r="AT19" s="3">
        <f t="shared" si="20"/>
        <v>1</v>
      </c>
      <c r="AU19" s="3">
        <f t="shared" si="21"/>
        <v>1</v>
      </c>
      <c r="AW19" s="3">
        <f t="shared" si="22"/>
        <v>1</v>
      </c>
      <c r="AX19" s="3" t="e">
        <f t="shared" si="23"/>
        <v>#N/A</v>
      </c>
    </row>
    <row r="20" spans="1:50" x14ac:dyDescent="0.25">
      <c r="A20" s="8" t="s">
        <v>79</v>
      </c>
      <c r="B20" s="4">
        <f t="shared" si="0"/>
        <v>5</v>
      </c>
      <c r="C20" s="5">
        <f t="shared" si="1"/>
        <v>0</v>
      </c>
      <c r="D20" s="28" t="s">
        <v>232</v>
      </c>
      <c r="E20" s="4" t="s">
        <v>233</v>
      </c>
      <c r="F20" s="4" t="s">
        <v>258</v>
      </c>
      <c r="G20" s="4" t="s">
        <v>235</v>
      </c>
      <c r="H20" s="4" t="s">
        <v>250</v>
      </c>
      <c r="I20" s="4" t="s">
        <v>237</v>
      </c>
      <c r="J20" s="4" t="s">
        <v>238</v>
      </c>
      <c r="K20" s="4" t="s">
        <v>150</v>
      </c>
      <c r="L20" s="4" t="s">
        <v>239</v>
      </c>
      <c r="M20" s="4" t="s">
        <v>240</v>
      </c>
      <c r="N20" s="4" t="s">
        <v>241</v>
      </c>
      <c r="O20" s="4" t="s">
        <v>242</v>
      </c>
      <c r="P20" s="4" t="s">
        <v>152</v>
      </c>
      <c r="Q20" s="4" t="s">
        <v>244</v>
      </c>
      <c r="R20" s="4" t="s">
        <v>253</v>
      </c>
      <c r="S20" s="4" t="s">
        <v>254</v>
      </c>
      <c r="T20" s="4" t="s">
        <v>246</v>
      </c>
      <c r="U20" s="4" t="s">
        <v>255</v>
      </c>
      <c r="V20" s="4" t="s">
        <v>256</v>
      </c>
      <c r="W20" s="4" t="s">
        <v>249</v>
      </c>
      <c r="Y20" s="39" t="s">
        <v>246</v>
      </c>
      <c r="Z20" s="39" t="s">
        <v>254</v>
      </c>
      <c r="AB20" s="3">
        <f t="shared" si="2"/>
        <v>0</v>
      </c>
      <c r="AC20" s="3">
        <f t="shared" si="3"/>
        <v>0</v>
      </c>
      <c r="AD20" s="3">
        <f t="shared" si="4"/>
        <v>1</v>
      </c>
      <c r="AE20" s="3">
        <f t="shared" si="5"/>
        <v>0</v>
      </c>
      <c r="AF20" s="3">
        <f t="shared" si="6"/>
        <v>1</v>
      </c>
      <c r="AG20" s="3">
        <f t="shared" si="7"/>
        <v>0</v>
      </c>
      <c r="AH20" s="3">
        <f t="shared" si="8"/>
        <v>0</v>
      </c>
      <c r="AI20" s="3">
        <f t="shared" si="9"/>
        <v>0</v>
      </c>
      <c r="AJ20" s="3">
        <f t="shared" si="10"/>
        <v>0</v>
      </c>
      <c r="AK20" s="3">
        <f t="shared" si="11"/>
        <v>0</v>
      </c>
      <c r="AL20" s="3">
        <f t="shared" si="12"/>
        <v>0</v>
      </c>
      <c r="AM20" s="3">
        <f t="shared" si="13"/>
        <v>0</v>
      </c>
      <c r="AN20" s="3">
        <f t="shared" si="14"/>
        <v>0</v>
      </c>
      <c r="AO20" s="3">
        <f t="shared" si="15"/>
        <v>1</v>
      </c>
      <c r="AP20" s="3">
        <f t="shared" si="16"/>
        <v>0</v>
      </c>
      <c r="AQ20" s="3">
        <f t="shared" si="17"/>
        <v>0</v>
      </c>
      <c r="AR20" s="3">
        <f t="shared" si="18"/>
        <v>0</v>
      </c>
      <c r="AS20" s="3">
        <f t="shared" si="19"/>
        <v>0</v>
      </c>
      <c r="AT20" s="3">
        <f t="shared" si="20"/>
        <v>1</v>
      </c>
      <c r="AU20" s="3">
        <f t="shared" si="21"/>
        <v>1</v>
      </c>
      <c r="AW20" s="3" t="e">
        <f t="shared" si="22"/>
        <v>#N/A</v>
      </c>
      <c r="AX20" s="3" t="e">
        <f t="shared" si="23"/>
        <v>#N/A</v>
      </c>
    </row>
    <row r="21" spans="1:50" x14ac:dyDescent="0.25">
      <c r="A21" s="8" t="s">
        <v>80</v>
      </c>
      <c r="B21" s="4">
        <f t="shared" si="0"/>
        <v>8</v>
      </c>
      <c r="C21" s="5">
        <f t="shared" si="1"/>
        <v>1</v>
      </c>
      <c r="D21" s="28" t="s">
        <v>180</v>
      </c>
      <c r="E21" s="4" t="s">
        <v>233</v>
      </c>
      <c r="F21" s="4" t="s">
        <v>234</v>
      </c>
      <c r="G21" s="4" t="s">
        <v>235</v>
      </c>
      <c r="H21" s="4" t="s">
        <v>250</v>
      </c>
      <c r="I21" s="4" t="s">
        <v>117</v>
      </c>
      <c r="J21" s="4" t="s">
        <v>238</v>
      </c>
      <c r="K21" s="4" t="s">
        <v>259</v>
      </c>
      <c r="L21" s="4" t="s">
        <v>239</v>
      </c>
      <c r="M21" s="4" t="s">
        <v>240</v>
      </c>
      <c r="N21" s="4" t="s">
        <v>241</v>
      </c>
      <c r="O21" s="4" t="s">
        <v>252</v>
      </c>
      <c r="P21" s="4" t="s">
        <v>152</v>
      </c>
      <c r="Q21" s="4" t="s">
        <v>244</v>
      </c>
      <c r="R21" s="4" t="s">
        <v>185</v>
      </c>
      <c r="S21" s="4" t="s">
        <v>254</v>
      </c>
      <c r="T21" s="4" t="s">
        <v>246</v>
      </c>
      <c r="U21" s="4" t="s">
        <v>255</v>
      </c>
      <c r="V21" s="4" t="s">
        <v>256</v>
      </c>
      <c r="W21" s="4" t="s">
        <v>174</v>
      </c>
      <c r="Y21" s="4" t="s">
        <v>252</v>
      </c>
      <c r="Z21" s="39" t="s">
        <v>239</v>
      </c>
      <c r="AB21" s="3">
        <f t="shared" si="2"/>
        <v>1</v>
      </c>
      <c r="AC21" s="3">
        <f t="shared" si="3"/>
        <v>0</v>
      </c>
      <c r="AD21" s="3">
        <f t="shared" si="4"/>
        <v>0</v>
      </c>
      <c r="AE21" s="3">
        <f t="shared" si="5"/>
        <v>0</v>
      </c>
      <c r="AF21" s="3">
        <f t="shared" si="6"/>
        <v>1</v>
      </c>
      <c r="AG21" s="3">
        <f t="shared" si="7"/>
        <v>1</v>
      </c>
      <c r="AH21" s="3">
        <f t="shared" si="8"/>
        <v>0</v>
      </c>
      <c r="AI21" s="3">
        <f t="shared" si="9"/>
        <v>1</v>
      </c>
      <c r="AJ21" s="3">
        <f t="shared" si="10"/>
        <v>0</v>
      </c>
      <c r="AK21" s="3">
        <f t="shared" si="11"/>
        <v>0</v>
      </c>
      <c r="AL21" s="3">
        <f t="shared" si="12"/>
        <v>0</v>
      </c>
      <c r="AM21" s="3">
        <f t="shared" si="13"/>
        <v>1</v>
      </c>
      <c r="AN21" s="3">
        <f t="shared" si="14"/>
        <v>0</v>
      </c>
      <c r="AO21" s="3">
        <f t="shared" si="15"/>
        <v>1</v>
      </c>
      <c r="AP21" s="3">
        <f t="shared" si="16"/>
        <v>1</v>
      </c>
      <c r="AQ21" s="3">
        <f t="shared" si="17"/>
        <v>0</v>
      </c>
      <c r="AR21" s="3">
        <f t="shared" si="18"/>
        <v>0</v>
      </c>
      <c r="AS21" s="3">
        <f t="shared" si="19"/>
        <v>0</v>
      </c>
      <c r="AT21" s="3">
        <f t="shared" si="20"/>
        <v>1</v>
      </c>
      <c r="AU21" s="3">
        <f t="shared" si="21"/>
        <v>0</v>
      </c>
      <c r="AW21" s="3">
        <f t="shared" si="22"/>
        <v>1</v>
      </c>
      <c r="AX21" s="3" t="e">
        <f t="shared" si="23"/>
        <v>#N/A</v>
      </c>
    </row>
    <row r="22" spans="1:50" x14ac:dyDescent="0.25">
      <c r="A22" s="8" t="s">
        <v>141</v>
      </c>
      <c r="B22" s="4">
        <f t="shared" si="0"/>
        <v>7</v>
      </c>
      <c r="C22" s="5">
        <f t="shared" si="1"/>
        <v>1</v>
      </c>
      <c r="D22" s="28" t="s">
        <v>232</v>
      </c>
      <c r="E22" s="4" t="s">
        <v>233</v>
      </c>
      <c r="F22" s="4" t="s">
        <v>234</v>
      </c>
      <c r="G22" s="4" t="s">
        <v>235</v>
      </c>
      <c r="H22" s="4" t="s">
        <v>236</v>
      </c>
      <c r="I22" s="4" t="s">
        <v>237</v>
      </c>
      <c r="J22" s="4" t="s">
        <v>194</v>
      </c>
      <c r="K22" s="4" t="s">
        <v>150</v>
      </c>
      <c r="L22" s="4" t="s">
        <v>239</v>
      </c>
      <c r="M22" s="4" t="s">
        <v>240</v>
      </c>
      <c r="N22" s="4" t="s">
        <v>260</v>
      </c>
      <c r="O22" s="4" t="s">
        <v>252</v>
      </c>
      <c r="P22" s="4" t="s">
        <v>243</v>
      </c>
      <c r="Q22" s="4" t="s">
        <v>244</v>
      </c>
      <c r="R22" s="4" t="s">
        <v>253</v>
      </c>
      <c r="S22" s="4" t="s">
        <v>254</v>
      </c>
      <c r="T22" s="4" t="s">
        <v>246</v>
      </c>
      <c r="U22" s="4" t="s">
        <v>255</v>
      </c>
      <c r="V22" s="4" t="s">
        <v>256</v>
      </c>
      <c r="W22" s="4" t="s">
        <v>249</v>
      </c>
      <c r="Y22" s="4" t="s">
        <v>244</v>
      </c>
      <c r="Z22" s="39" t="s">
        <v>239</v>
      </c>
      <c r="AB22" s="3">
        <f t="shared" si="2"/>
        <v>0</v>
      </c>
      <c r="AC22" s="3">
        <f t="shared" si="3"/>
        <v>0</v>
      </c>
      <c r="AD22" s="3">
        <f t="shared" si="4"/>
        <v>0</v>
      </c>
      <c r="AE22" s="3">
        <f t="shared" si="5"/>
        <v>0</v>
      </c>
      <c r="AF22" s="3">
        <f t="shared" si="6"/>
        <v>0</v>
      </c>
      <c r="AG22" s="3">
        <f t="shared" si="7"/>
        <v>0</v>
      </c>
      <c r="AH22" s="3">
        <f t="shared" si="8"/>
        <v>1</v>
      </c>
      <c r="AI22" s="3">
        <f t="shared" si="9"/>
        <v>0</v>
      </c>
      <c r="AJ22" s="3">
        <f t="shared" si="10"/>
        <v>0</v>
      </c>
      <c r="AK22" s="3">
        <f t="shared" si="11"/>
        <v>0</v>
      </c>
      <c r="AL22" s="3">
        <f t="shared" si="12"/>
        <v>1</v>
      </c>
      <c r="AM22" s="3">
        <f t="shared" si="13"/>
        <v>1</v>
      </c>
      <c r="AN22" s="3">
        <f t="shared" si="14"/>
        <v>1</v>
      </c>
      <c r="AO22" s="3">
        <f t="shared" si="15"/>
        <v>1</v>
      </c>
      <c r="AP22" s="3">
        <f t="shared" si="16"/>
        <v>0</v>
      </c>
      <c r="AQ22" s="3">
        <f t="shared" si="17"/>
        <v>0</v>
      </c>
      <c r="AR22" s="3">
        <f t="shared" si="18"/>
        <v>0</v>
      </c>
      <c r="AS22" s="3">
        <f t="shared" si="19"/>
        <v>0</v>
      </c>
      <c r="AT22" s="3">
        <f t="shared" si="20"/>
        <v>1</v>
      </c>
      <c r="AU22" s="3">
        <f t="shared" si="21"/>
        <v>1</v>
      </c>
      <c r="AW22" s="3">
        <f t="shared" si="22"/>
        <v>1</v>
      </c>
      <c r="AX22" s="3" t="e">
        <f t="shared" si="23"/>
        <v>#N/A</v>
      </c>
    </row>
    <row r="23" spans="1:50" x14ac:dyDescent="0.25">
      <c r="A23" s="8" t="s">
        <v>81</v>
      </c>
      <c r="B23" s="4">
        <f t="shared" si="0"/>
        <v>10</v>
      </c>
      <c r="C23" s="5">
        <f t="shared" si="1"/>
        <v>0</v>
      </c>
      <c r="D23" s="28" t="s">
        <v>232</v>
      </c>
      <c r="E23" s="4" t="s">
        <v>233</v>
      </c>
      <c r="F23" s="4" t="s">
        <v>234</v>
      </c>
      <c r="G23" s="4" t="s">
        <v>123</v>
      </c>
      <c r="H23" s="4" t="s">
        <v>236</v>
      </c>
      <c r="I23" s="4" t="s">
        <v>237</v>
      </c>
      <c r="J23" s="4" t="s">
        <v>238</v>
      </c>
      <c r="K23" s="4" t="s">
        <v>150</v>
      </c>
      <c r="L23" s="4" t="s">
        <v>239</v>
      </c>
      <c r="M23" s="4" t="s">
        <v>251</v>
      </c>
      <c r="N23" s="4" t="s">
        <v>260</v>
      </c>
      <c r="O23" s="4" t="s">
        <v>252</v>
      </c>
      <c r="P23" s="4" t="s">
        <v>243</v>
      </c>
      <c r="Q23" s="4" t="s">
        <v>244</v>
      </c>
      <c r="R23" s="4" t="s">
        <v>185</v>
      </c>
      <c r="S23" s="4" t="s">
        <v>254</v>
      </c>
      <c r="T23" s="4" t="s">
        <v>261</v>
      </c>
      <c r="U23" s="4" t="s">
        <v>247</v>
      </c>
      <c r="V23" s="4" t="s">
        <v>256</v>
      </c>
      <c r="W23" s="4" t="s">
        <v>174</v>
      </c>
      <c r="Y23" s="39" t="s">
        <v>238</v>
      </c>
      <c r="Z23" s="39" t="s">
        <v>242</v>
      </c>
      <c r="AB23" s="3">
        <f t="shared" si="2"/>
        <v>0</v>
      </c>
      <c r="AC23" s="3">
        <f t="shared" si="3"/>
        <v>0</v>
      </c>
      <c r="AD23" s="3">
        <f t="shared" si="4"/>
        <v>0</v>
      </c>
      <c r="AE23" s="3">
        <f t="shared" si="5"/>
        <v>1</v>
      </c>
      <c r="AF23" s="3">
        <f t="shared" si="6"/>
        <v>0</v>
      </c>
      <c r="AG23" s="3">
        <f t="shared" si="7"/>
        <v>0</v>
      </c>
      <c r="AH23" s="3">
        <f t="shared" si="8"/>
        <v>0</v>
      </c>
      <c r="AI23" s="3">
        <f t="shared" si="9"/>
        <v>0</v>
      </c>
      <c r="AJ23" s="3">
        <f t="shared" si="10"/>
        <v>0</v>
      </c>
      <c r="AK23" s="3">
        <f t="shared" si="11"/>
        <v>1</v>
      </c>
      <c r="AL23" s="3">
        <f t="shared" si="12"/>
        <v>1</v>
      </c>
      <c r="AM23" s="3">
        <f t="shared" si="13"/>
        <v>1</v>
      </c>
      <c r="AN23" s="3">
        <f t="shared" si="14"/>
        <v>1</v>
      </c>
      <c r="AO23" s="3">
        <f t="shared" si="15"/>
        <v>1</v>
      </c>
      <c r="AP23" s="3">
        <f t="shared" si="16"/>
        <v>1</v>
      </c>
      <c r="AQ23" s="3">
        <f t="shared" si="17"/>
        <v>0</v>
      </c>
      <c r="AR23" s="3">
        <f t="shared" si="18"/>
        <v>1</v>
      </c>
      <c r="AS23" s="3">
        <f t="shared" si="19"/>
        <v>1</v>
      </c>
      <c r="AT23" s="3">
        <f t="shared" si="20"/>
        <v>1</v>
      </c>
      <c r="AU23" s="3">
        <f t="shared" si="21"/>
        <v>0</v>
      </c>
      <c r="AW23" s="3" t="e">
        <f t="shared" si="22"/>
        <v>#N/A</v>
      </c>
      <c r="AX23" s="3" t="e">
        <f t="shared" si="23"/>
        <v>#N/A</v>
      </c>
    </row>
    <row r="24" spans="1:50" x14ac:dyDescent="0.25">
      <c r="A24" s="8" t="s">
        <v>82</v>
      </c>
      <c r="B24" s="4">
        <f t="shared" si="0"/>
        <v>8</v>
      </c>
      <c r="C24" s="5">
        <f t="shared" si="1"/>
        <v>0</v>
      </c>
      <c r="D24" s="28" t="s">
        <v>232</v>
      </c>
      <c r="E24" s="4" t="s">
        <v>233</v>
      </c>
      <c r="F24" s="4" t="s">
        <v>234</v>
      </c>
      <c r="G24" s="4" t="s">
        <v>235</v>
      </c>
      <c r="H24" s="4" t="s">
        <v>250</v>
      </c>
      <c r="I24" s="4" t="s">
        <v>117</v>
      </c>
      <c r="J24" s="4" t="s">
        <v>238</v>
      </c>
      <c r="K24" s="4" t="s">
        <v>150</v>
      </c>
      <c r="L24" s="4" t="s">
        <v>239</v>
      </c>
      <c r="M24" s="4" t="s">
        <v>240</v>
      </c>
      <c r="N24" s="4" t="s">
        <v>241</v>
      </c>
      <c r="O24" s="4" t="s">
        <v>252</v>
      </c>
      <c r="P24" s="4" t="s">
        <v>243</v>
      </c>
      <c r="Q24" s="4" t="s">
        <v>244</v>
      </c>
      <c r="R24" s="4" t="s">
        <v>185</v>
      </c>
      <c r="S24" s="4" t="s">
        <v>254</v>
      </c>
      <c r="T24" s="4" t="s">
        <v>246</v>
      </c>
      <c r="U24" s="4" t="s">
        <v>255</v>
      </c>
      <c r="V24" s="4" t="s">
        <v>256</v>
      </c>
      <c r="W24" s="4" t="s">
        <v>249</v>
      </c>
      <c r="Y24" s="39" t="s">
        <v>254</v>
      </c>
      <c r="Z24" s="39" t="s">
        <v>238</v>
      </c>
      <c r="AB24" s="3">
        <f t="shared" si="2"/>
        <v>0</v>
      </c>
      <c r="AC24" s="3">
        <f t="shared" si="3"/>
        <v>0</v>
      </c>
      <c r="AD24" s="3">
        <f t="shared" si="4"/>
        <v>0</v>
      </c>
      <c r="AE24" s="3">
        <f t="shared" si="5"/>
        <v>0</v>
      </c>
      <c r="AF24" s="3">
        <f t="shared" si="6"/>
        <v>1</v>
      </c>
      <c r="AG24" s="3">
        <f t="shared" si="7"/>
        <v>1</v>
      </c>
      <c r="AH24" s="3">
        <f t="shared" si="8"/>
        <v>0</v>
      </c>
      <c r="AI24" s="3">
        <f t="shared" si="9"/>
        <v>0</v>
      </c>
      <c r="AJ24" s="3">
        <f t="shared" si="10"/>
        <v>0</v>
      </c>
      <c r="AK24" s="3">
        <f t="shared" si="11"/>
        <v>0</v>
      </c>
      <c r="AL24" s="3">
        <f t="shared" si="12"/>
        <v>0</v>
      </c>
      <c r="AM24" s="3">
        <f t="shared" si="13"/>
        <v>1</v>
      </c>
      <c r="AN24" s="3">
        <f t="shared" si="14"/>
        <v>1</v>
      </c>
      <c r="AO24" s="3">
        <f t="shared" si="15"/>
        <v>1</v>
      </c>
      <c r="AP24" s="3">
        <f t="shared" si="16"/>
        <v>1</v>
      </c>
      <c r="AQ24" s="3">
        <f t="shared" si="17"/>
        <v>0</v>
      </c>
      <c r="AR24" s="3">
        <f t="shared" si="18"/>
        <v>0</v>
      </c>
      <c r="AS24" s="3">
        <f t="shared" si="19"/>
        <v>0</v>
      </c>
      <c r="AT24" s="3">
        <f t="shared" si="20"/>
        <v>1</v>
      </c>
      <c r="AU24" s="3">
        <f t="shared" si="21"/>
        <v>1</v>
      </c>
      <c r="AW24" s="3" t="e">
        <f t="shared" si="22"/>
        <v>#N/A</v>
      </c>
      <c r="AX24" s="3" t="e">
        <f t="shared" si="23"/>
        <v>#N/A</v>
      </c>
    </row>
    <row r="25" spans="1:50" x14ac:dyDescent="0.25">
      <c r="A25" s="8" t="s">
        <v>83</v>
      </c>
      <c r="B25" s="4">
        <f t="shared" si="0"/>
        <v>9</v>
      </c>
      <c r="C25" s="5">
        <f t="shared" si="1"/>
        <v>1</v>
      </c>
      <c r="D25" s="28" t="s">
        <v>232</v>
      </c>
      <c r="E25" s="4" t="s">
        <v>233</v>
      </c>
      <c r="F25" s="4" t="s">
        <v>234</v>
      </c>
      <c r="G25" s="4" t="s">
        <v>123</v>
      </c>
      <c r="H25" s="4" t="s">
        <v>250</v>
      </c>
      <c r="I25" s="4" t="s">
        <v>117</v>
      </c>
      <c r="J25" s="4" t="s">
        <v>238</v>
      </c>
      <c r="K25" s="4" t="s">
        <v>150</v>
      </c>
      <c r="L25" s="4" t="s">
        <v>239</v>
      </c>
      <c r="M25" s="4" t="s">
        <v>240</v>
      </c>
      <c r="N25" s="4" t="s">
        <v>241</v>
      </c>
      <c r="O25" s="4" t="s">
        <v>252</v>
      </c>
      <c r="P25" s="4" t="s">
        <v>243</v>
      </c>
      <c r="Q25" s="4" t="s">
        <v>244</v>
      </c>
      <c r="R25" s="4" t="s">
        <v>253</v>
      </c>
      <c r="S25" s="4" t="s">
        <v>254</v>
      </c>
      <c r="T25" s="4" t="s">
        <v>246</v>
      </c>
      <c r="U25" s="4" t="s">
        <v>247</v>
      </c>
      <c r="V25" s="4" t="s">
        <v>256</v>
      </c>
      <c r="W25" s="4" t="s">
        <v>249</v>
      </c>
      <c r="Y25" s="4" t="s">
        <v>256</v>
      </c>
      <c r="Z25" s="39" t="s">
        <v>246</v>
      </c>
      <c r="AB25" s="3">
        <f t="shared" si="2"/>
        <v>0</v>
      </c>
      <c r="AC25" s="3">
        <f t="shared" si="3"/>
        <v>0</v>
      </c>
      <c r="AD25" s="3">
        <f t="shared" si="4"/>
        <v>0</v>
      </c>
      <c r="AE25" s="3">
        <f t="shared" si="5"/>
        <v>1</v>
      </c>
      <c r="AF25" s="3">
        <f t="shared" si="6"/>
        <v>1</v>
      </c>
      <c r="AG25" s="3">
        <f t="shared" si="7"/>
        <v>1</v>
      </c>
      <c r="AH25" s="3">
        <f t="shared" si="8"/>
        <v>0</v>
      </c>
      <c r="AI25" s="3">
        <f t="shared" si="9"/>
        <v>0</v>
      </c>
      <c r="AJ25" s="3">
        <f t="shared" si="10"/>
        <v>0</v>
      </c>
      <c r="AK25" s="3">
        <f t="shared" si="11"/>
        <v>0</v>
      </c>
      <c r="AL25" s="3">
        <f t="shared" si="12"/>
        <v>0</v>
      </c>
      <c r="AM25" s="3">
        <f t="shared" si="13"/>
        <v>1</v>
      </c>
      <c r="AN25" s="3">
        <f t="shared" si="14"/>
        <v>1</v>
      </c>
      <c r="AO25" s="3">
        <f t="shared" si="15"/>
        <v>1</v>
      </c>
      <c r="AP25" s="3">
        <f t="shared" si="16"/>
        <v>0</v>
      </c>
      <c r="AQ25" s="3">
        <f t="shared" si="17"/>
        <v>0</v>
      </c>
      <c r="AR25" s="3">
        <f t="shared" si="18"/>
        <v>0</v>
      </c>
      <c r="AS25" s="3">
        <f t="shared" si="19"/>
        <v>1</v>
      </c>
      <c r="AT25" s="3">
        <f t="shared" si="20"/>
        <v>1</v>
      </c>
      <c r="AU25" s="3">
        <f t="shared" si="21"/>
        <v>1</v>
      </c>
      <c r="AW25" s="3">
        <f t="shared" si="22"/>
        <v>1</v>
      </c>
      <c r="AX25" s="3" t="e">
        <f t="shared" si="23"/>
        <v>#N/A</v>
      </c>
    </row>
    <row r="26" spans="1:50" x14ac:dyDescent="0.25">
      <c r="A26" s="8" t="s">
        <v>84</v>
      </c>
      <c r="B26" s="4">
        <f t="shared" si="0"/>
        <v>7</v>
      </c>
      <c r="C26" s="5">
        <f t="shared" si="1"/>
        <v>1</v>
      </c>
      <c r="D26" s="28" t="s">
        <v>232</v>
      </c>
      <c r="E26" s="4" t="s">
        <v>233</v>
      </c>
      <c r="F26" s="4" t="s">
        <v>234</v>
      </c>
      <c r="G26" s="4" t="s">
        <v>235</v>
      </c>
      <c r="H26" s="4" t="s">
        <v>250</v>
      </c>
      <c r="I26" s="4" t="s">
        <v>117</v>
      </c>
      <c r="J26" s="4" t="s">
        <v>194</v>
      </c>
      <c r="K26" s="4" t="s">
        <v>150</v>
      </c>
      <c r="L26" s="4" t="s">
        <v>239</v>
      </c>
      <c r="M26" s="4" t="s">
        <v>240</v>
      </c>
      <c r="N26" s="4" t="s">
        <v>241</v>
      </c>
      <c r="O26" s="4" t="s">
        <v>242</v>
      </c>
      <c r="P26" s="4" t="s">
        <v>243</v>
      </c>
      <c r="Q26" s="4" t="s">
        <v>244</v>
      </c>
      <c r="R26" s="4" t="s">
        <v>253</v>
      </c>
      <c r="S26" s="4" t="s">
        <v>254</v>
      </c>
      <c r="T26" s="4" t="s">
        <v>246</v>
      </c>
      <c r="U26" s="4" t="s">
        <v>255</v>
      </c>
      <c r="V26" s="4" t="s">
        <v>256</v>
      </c>
      <c r="W26" s="4" t="s">
        <v>249</v>
      </c>
      <c r="Y26" s="39" t="s">
        <v>240</v>
      </c>
      <c r="Z26" s="4" t="s">
        <v>250</v>
      </c>
      <c r="AB26" s="3">
        <f t="shared" si="2"/>
        <v>0</v>
      </c>
      <c r="AC26" s="3">
        <f t="shared" si="3"/>
        <v>0</v>
      </c>
      <c r="AD26" s="3">
        <f t="shared" si="4"/>
        <v>0</v>
      </c>
      <c r="AE26" s="3">
        <f t="shared" si="5"/>
        <v>0</v>
      </c>
      <c r="AF26" s="3">
        <f t="shared" si="6"/>
        <v>1</v>
      </c>
      <c r="AG26" s="3">
        <f t="shared" si="7"/>
        <v>1</v>
      </c>
      <c r="AH26" s="3">
        <f t="shared" si="8"/>
        <v>1</v>
      </c>
      <c r="AI26" s="3">
        <f t="shared" si="9"/>
        <v>0</v>
      </c>
      <c r="AJ26" s="3">
        <f t="shared" si="10"/>
        <v>0</v>
      </c>
      <c r="AK26" s="3">
        <f t="shared" si="11"/>
        <v>0</v>
      </c>
      <c r="AL26" s="3">
        <f t="shared" si="12"/>
        <v>0</v>
      </c>
      <c r="AM26" s="3">
        <f t="shared" si="13"/>
        <v>0</v>
      </c>
      <c r="AN26" s="3">
        <f t="shared" si="14"/>
        <v>1</v>
      </c>
      <c r="AO26" s="3">
        <f t="shared" si="15"/>
        <v>1</v>
      </c>
      <c r="AP26" s="3">
        <f t="shared" si="16"/>
        <v>0</v>
      </c>
      <c r="AQ26" s="3">
        <f t="shared" si="17"/>
        <v>0</v>
      </c>
      <c r="AR26" s="3">
        <f t="shared" si="18"/>
        <v>0</v>
      </c>
      <c r="AS26" s="3">
        <f t="shared" si="19"/>
        <v>0</v>
      </c>
      <c r="AT26" s="3">
        <f t="shared" si="20"/>
        <v>1</v>
      </c>
      <c r="AU26" s="3">
        <f t="shared" si="21"/>
        <v>1</v>
      </c>
      <c r="AW26" s="3" t="e">
        <f t="shared" si="22"/>
        <v>#N/A</v>
      </c>
      <c r="AX26" s="3">
        <f t="shared" si="23"/>
        <v>1</v>
      </c>
    </row>
    <row r="27" spans="1:50" x14ac:dyDescent="0.25">
      <c r="A27" s="8" t="s">
        <v>85</v>
      </c>
      <c r="B27" s="4">
        <f t="shared" si="0"/>
        <v>6</v>
      </c>
      <c r="C27" s="5">
        <f t="shared" si="1"/>
        <v>1</v>
      </c>
      <c r="D27" s="28" t="s">
        <v>232</v>
      </c>
      <c r="E27" s="4" t="s">
        <v>233</v>
      </c>
      <c r="F27" s="4" t="s">
        <v>234</v>
      </c>
      <c r="G27" s="4" t="s">
        <v>235</v>
      </c>
      <c r="H27" s="4" t="s">
        <v>236</v>
      </c>
      <c r="I27" s="4" t="s">
        <v>117</v>
      </c>
      <c r="J27" s="4" t="s">
        <v>194</v>
      </c>
      <c r="K27" s="4" t="s">
        <v>150</v>
      </c>
      <c r="L27" s="4" t="s">
        <v>239</v>
      </c>
      <c r="M27" s="4" t="s">
        <v>240</v>
      </c>
      <c r="N27" s="4" t="s">
        <v>241</v>
      </c>
      <c r="O27" s="4" t="s">
        <v>242</v>
      </c>
      <c r="P27" s="4" t="s">
        <v>243</v>
      </c>
      <c r="Q27" s="4" t="s">
        <v>244</v>
      </c>
      <c r="R27" s="4" t="s">
        <v>253</v>
      </c>
      <c r="S27" s="4" t="s">
        <v>254</v>
      </c>
      <c r="T27" s="4" t="s">
        <v>246</v>
      </c>
      <c r="U27" s="4" t="s">
        <v>255</v>
      </c>
      <c r="V27" s="4" t="s">
        <v>256</v>
      </c>
      <c r="W27" s="4" t="s">
        <v>249</v>
      </c>
      <c r="Y27" s="4" t="s">
        <v>243</v>
      </c>
      <c r="Z27" s="39" t="s">
        <v>232</v>
      </c>
      <c r="AB27" s="3">
        <f t="shared" si="2"/>
        <v>0</v>
      </c>
      <c r="AC27" s="3">
        <f t="shared" si="3"/>
        <v>0</v>
      </c>
      <c r="AD27" s="3">
        <f t="shared" si="4"/>
        <v>0</v>
      </c>
      <c r="AE27" s="3">
        <f t="shared" si="5"/>
        <v>0</v>
      </c>
      <c r="AF27" s="3">
        <f t="shared" si="6"/>
        <v>0</v>
      </c>
      <c r="AG27" s="3">
        <f t="shared" si="7"/>
        <v>1</v>
      </c>
      <c r="AH27" s="3">
        <f t="shared" si="8"/>
        <v>1</v>
      </c>
      <c r="AI27" s="3">
        <f t="shared" si="9"/>
        <v>0</v>
      </c>
      <c r="AJ27" s="3">
        <f t="shared" si="10"/>
        <v>0</v>
      </c>
      <c r="AK27" s="3">
        <f t="shared" si="11"/>
        <v>0</v>
      </c>
      <c r="AL27" s="3">
        <f t="shared" si="12"/>
        <v>0</v>
      </c>
      <c r="AM27" s="3">
        <f t="shared" si="13"/>
        <v>0</v>
      </c>
      <c r="AN27" s="3">
        <f t="shared" si="14"/>
        <v>1</v>
      </c>
      <c r="AO27" s="3">
        <f t="shared" si="15"/>
        <v>1</v>
      </c>
      <c r="AP27" s="3">
        <f t="shared" si="16"/>
        <v>0</v>
      </c>
      <c r="AQ27" s="3">
        <f t="shared" si="17"/>
        <v>0</v>
      </c>
      <c r="AR27" s="3">
        <f t="shared" si="18"/>
        <v>0</v>
      </c>
      <c r="AS27" s="3">
        <f t="shared" si="19"/>
        <v>0</v>
      </c>
      <c r="AT27" s="3">
        <f t="shared" si="20"/>
        <v>1</v>
      </c>
      <c r="AU27" s="3">
        <f t="shared" si="21"/>
        <v>1</v>
      </c>
      <c r="AW27" s="3">
        <f t="shared" si="22"/>
        <v>1</v>
      </c>
      <c r="AX27" s="3" t="e">
        <f t="shared" si="23"/>
        <v>#N/A</v>
      </c>
    </row>
    <row r="28" spans="1:50" x14ac:dyDescent="0.25">
      <c r="A28" s="8" t="s">
        <v>86</v>
      </c>
      <c r="B28" s="4">
        <f t="shared" si="0"/>
        <v>9</v>
      </c>
      <c r="C28" s="5">
        <f t="shared" si="1"/>
        <v>1</v>
      </c>
      <c r="D28" s="28" t="s">
        <v>180</v>
      </c>
      <c r="E28" s="4" t="s">
        <v>233</v>
      </c>
      <c r="F28" s="4" t="s">
        <v>234</v>
      </c>
      <c r="G28" s="4" t="s">
        <v>235</v>
      </c>
      <c r="H28" s="4" t="s">
        <v>250</v>
      </c>
      <c r="I28" s="4" t="s">
        <v>117</v>
      </c>
      <c r="J28" s="4" t="s">
        <v>194</v>
      </c>
      <c r="K28" s="4" t="s">
        <v>150</v>
      </c>
      <c r="L28" s="4" t="s">
        <v>156</v>
      </c>
      <c r="M28" s="4" t="s">
        <v>240</v>
      </c>
      <c r="N28" s="4" t="s">
        <v>241</v>
      </c>
      <c r="O28" s="4" t="s">
        <v>242</v>
      </c>
      <c r="P28" s="4" t="s">
        <v>152</v>
      </c>
      <c r="Q28" s="4" t="s">
        <v>244</v>
      </c>
      <c r="R28" s="4" t="s">
        <v>253</v>
      </c>
      <c r="S28" s="4" t="s">
        <v>245</v>
      </c>
      <c r="T28" s="4" t="s">
        <v>246</v>
      </c>
      <c r="U28" s="4" t="s">
        <v>255</v>
      </c>
      <c r="V28" s="4" t="s">
        <v>256</v>
      </c>
      <c r="W28" s="4" t="s">
        <v>249</v>
      </c>
      <c r="Y28" s="39" t="s">
        <v>233</v>
      </c>
      <c r="Z28" s="4" t="s">
        <v>249</v>
      </c>
      <c r="AB28" s="3">
        <f t="shared" si="2"/>
        <v>1</v>
      </c>
      <c r="AC28" s="3">
        <f t="shared" si="3"/>
        <v>0</v>
      </c>
      <c r="AD28" s="3">
        <f t="shared" si="4"/>
        <v>0</v>
      </c>
      <c r="AE28" s="3">
        <f t="shared" si="5"/>
        <v>0</v>
      </c>
      <c r="AF28" s="3">
        <f t="shared" si="6"/>
        <v>1</v>
      </c>
      <c r="AG28" s="3">
        <f t="shared" si="7"/>
        <v>1</v>
      </c>
      <c r="AH28" s="3">
        <f t="shared" si="8"/>
        <v>1</v>
      </c>
      <c r="AI28" s="3">
        <f t="shared" si="9"/>
        <v>0</v>
      </c>
      <c r="AJ28" s="3">
        <f t="shared" si="10"/>
        <v>1</v>
      </c>
      <c r="AK28" s="3">
        <f t="shared" si="11"/>
        <v>0</v>
      </c>
      <c r="AL28" s="3">
        <f t="shared" si="12"/>
        <v>0</v>
      </c>
      <c r="AM28" s="3">
        <f t="shared" si="13"/>
        <v>0</v>
      </c>
      <c r="AN28" s="3">
        <f t="shared" si="14"/>
        <v>0</v>
      </c>
      <c r="AO28" s="3">
        <f t="shared" si="15"/>
        <v>1</v>
      </c>
      <c r="AP28" s="3">
        <f t="shared" si="16"/>
        <v>0</v>
      </c>
      <c r="AQ28" s="3">
        <f t="shared" si="17"/>
        <v>1</v>
      </c>
      <c r="AR28" s="3">
        <f t="shared" si="18"/>
        <v>0</v>
      </c>
      <c r="AS28" s="3">
        <f t="shared" si="19"/>
        <v>0</v>
      </c>
      <c r="AT28" s="3">
        <f t="shared" si="20"/>
        <v>1</v>
      </c>
      <c r="AU28" s="3">
        <f t="shared" si="21"/>
        <v>1</v>
      </c>
      <c r="AW28" s="3" t="e">
        <f t="shared" si="22"/>
        <v>#N/A</v>
      </c>
      <c r="AX28" s="3">
        <f t="shared" si="23"/>
        <v>1</v>
      </c>
    </row>
    <row r="29" spans="1:50" x14ac:dyDescent="0.25">
      <c r="A29" s="8" t="s">
        <v>87</v>
      </c>
      <c r="B29" s="4">
        <f t="shared" si="0"/>
        <v>9</v>
      </c>
      <c r="C29" s="5">
        <f t="shared" si="1"/>
        <v>1</v>
      </c>
      <c r="D29" s="28" t="s">
        <v>232</v>
      </c>
      <c r="E29" s="4" t="s">
        <v>233</v>
      </c>
      <c r="F29" s="4" t="s">
        <v>234</v>
      </c>
      <c r="G29" s="4" t="s">
        <v>123</v>
      </c>
      <c r="H29" s="4" t="s">
        <v>250</v>
      </c>
      <c r="I29" s="4" t="s">
        <v>237</v>
      </c>
      <c r="J29" s="4" t="s">
        <v>238</v>
      </c>
      <c r="K29" s="4" t="s">
        <v>259</v>
      </c>
      <c r="L29" s="4" t="s">
        <v>239</v>
      </c>
      <c r="M29" s="4" t="s">
        <v>251</v>
      </c>
      <c r="N29" s="4" t="s">
        <v>241</v>
      </c>
      <c r="O29" s="4" t="s">
        <v>252</v>
      </c>
      <c r="P29" s="4" t="s">
        <v>243</v>
      </c>
      <c r="Q29" s="4" t="s">
        <v>244</v>
      </c>
      <c r="R29" s="4" t="s">
        <v>185</v>
      </c>
      <c r="S29" s="4" t="s">
        <v>254</v>
      </c>
      <c r="T29" s="4" t="s">
        <v>246</v>
      </c>
      <c r="U29" s="4" t="s">
        <v>247</v>
      </c>
      <c r="V29" s="4" t="s">
        <v>248</v>
      </c>
      <c r="W29" s="4" t="s">
        <v>174</v>
      </c>
      <c r="Y29" s="4" t="s">
        <v>250</v>
      </c>
      <c r="Z29" s="39" t="s">
        <v>234</v>
      </c>
      <c r="AB29" s="3">
        <f t="shared" si="2"/>
        <v>0</v>
      </c>
      <c r="AC29" s="3">
        <f t="shared" si="3"/>
        <v>0</v>
      </c>
      <c r="AD29" s="3">
        <f t="shared" si="4"/>
        <v>0</v>
      </c>
      <c r="AE29" s="3">
        <f t="shared" si="5"/>
        <v>1</v>
      </c>
      <c r="AF29" s="3">
        <f t="shared" si="6"/>
        <v>1</v>
      </c>
      <c r="AG29" s="3">
        <f t="shared" si="7"/>
        <v>0</v>
      </c>
      <c r="AH29" s="3">
        <f t="shared" si="8"/>
        <v>0</v>
      </c>
      <c r="AI29" s="3">
        <f t="shared" si="9"/>
        <v>1</v>
      </c>
      <c r="AJ29" s="3">
        <f t="shared" si="10"/>
        <v>0</v>
      </c>
      <c r="AK29" s="3">
        <f t="shared" si="11"/>
        <v>1</v>
      </c>
      <c r="AL29" s="3">
        <f t="shared" si="12"/>
        <v>0</v>
      </c>
      <c r="AM29" s="3">
        <f t="shared" si="13"/>
        <v>1</v>
      </c>
      <c r="AN29" s="3">
        <f t="shared" si="14"/>
        <v>1</v>
      </c>
      <c r="AO29" s="3">
        <f t="shared" si="15"/>
        <v>1</v>
      </c>
      <c r="AP29" s="3">
        <f t="shared" si="16"/>
        <v>1</v>
      </c>
      <c r="AQ29" s="3">
        <f t="shared" si="17"/>
        <v>0</v>
      </c>
      <c r="AR29" s="3">
        <f t="shared" si="18"/>
        <v>0</v>
      </c>
      <c r="AS29" s="3">
        <f t="shared" si="19"/>
        <v>1</v>
      </c>
      <c r="AT29" s="3">
        <f t="shared" si="20"/>
        <v>0</v>
      </c>
      <c r="AU29" s="3">
        <f t="shared" si="21"/>
        <v>0</v>
      </c>
      <c r="AW29" s="3">
        <f t="shared" si="22"/>
        <v>1</v>
      </c>
      <c r="AX29" s="3" t="e">
        <f t="shared" si="23"/>
        <v>#N/A</v>
      </c>
    </row>
    <row r="30" spans="1:50" x14ac:dyDescent="0.25">
      <c r="A30" s="8" t="s">
        <v>88</v>
      </c>
      <c r="B30" s="4">
        <f t="shared" si="0"/>
        <v>8</v>
      </c>
      <c r="C30" s="5">
        <f t="shared" si="1"/>
        <v>0</v>
      </c>
      <c r="D30" s="28" t="s">
        <v>180</v>
      </c>
      <c r="E30" s="4" t="s">
        <v>233</v>
      </c>
      <c r="F30" s="4" t="s">
        <v>258</v>
      </c>
      <c r="G30" s="4" t="s">
        <v>235</v>
      </c>
      <c r="H30" s="4" t="s">
        <v>250</v>
      </c>
      <c r="I30" s="4" t="s">
        <v>237</v>
      </c>
      <c r="J30" s="4" t="s">
        <v>238</v>
      </c>
      <c r="K30" s="4" t="s">
        <v>150</v>
      </c>
      <c r="L30" s="4" t="s">
        <v>239</v>
      </c>
      <c r="M30" s="4" t="s">
        <v>240</v>
      </c>
      <c r="N30" s="4" t="s">
        <v>241</v>
      </c>
      <c r="O30" s="4" t="s">
        <v>252</v>
      </c>
      <c r="P30" s="4" t="s">
        <v>152</v>
      </c>
      <c r="Q30" s="4" t="s">
        <v>244</v>
      </c>
      <c r="R30" s="4" t="s">
        <v>253</v>
      </c>
      <c r="S30" s="4" t="s">
        <v>254</v>
      </c>
      <c r="T30" s="4" t="s">
        <v>246</v>
      </c>
      <c r="U30" s="4" t="s">
        <v>247</v>
      </c>
      <c r="V30" s="4" t="s">
        <v>256</v>
      </c>
      <c r="W30" s="4" t="s">
        <v>249</v>
      </c>
      <c r="Y30" s="39" t="s">
        <v>234</v>
      </c>
      <c r="Z30" s="39" t="s">
        <v>242</v>
      </c>
      <c r="AB30" s="3">
        <f t="shared" si="2"/>
        <v>1</v>
      </c>
      <c r="AC30" s="3">
        <f t="shared" si="3"/>
        <v>0</v>
      </c>
      <c r="AD30" s="3">
        <f t="shared" si="4"/>
        <v>1</v>
      </c>
      <c r="AE30" s="3">
        <f t="shared" si="5"/>
        <v>0</v>
      </c>
      <c r="AF30" s="3">
        <f t="shared" si="6"/>
        <v>1</v>
      </c>
      <c r="AG30" s="3">
        <f t="shared" si="7"/>
        <v>0</v>
      </c>
      <c r="AH30" s="3">
        <f t="shared" si="8"/>
        <v>0</v>
      </c>
      <c r="AI30" s="3">
        <f t="shared" si="9"/>
        <v>0</v>
      </c>
      <c r="AJ30" s="3">
        <f t="shared" si="10"/>
        <v>0</v>
      </c>
      <c r="AK30" s="3">
        <f t="shared" si="11"/>
        <v>0</v>
      </c>
      <c r="AL30" s="3">
        <f t="shared" si="12"/>
        <v>0</v>
      </c>
      <c r="AM30" s="3">
        <f t="shared" si="13"/>
        <v>1</v>
      </c>
      <c r="AN30" s="3">
        <f t="shared" si="14"/>
        <v>0</v>
      </c>
      <c r="AO30" s="3">
        <f t="shared" si="15"/>
        <v>1</v>
      </c>
      <c r="AP30" s="3">
        <f t="shared" si="16"/>
        <v>0</v>
      </c>
      <c r="AQ30" s="3">
        <f t="shared" si="17"/>
        <v>0</v>
      </c>
      <c r="AR30" s="3">
        <f t="shared" si="18"/>
        <v>0</v>
      </c>
      <c r="AS30" s="3">
        <f t="shared" si="19"/>
        <v>1</v>
      </c>
      <c r="AT30" s="3">
        <f t="shared" si="20"/>
        <v>1</v>
      </c>
      <c r="AU30" s="3">
        <f t="shared" si="21"/>
        <v>1</v>
      </c>
      <c r="AW30" s="3" t="e">
        <f t="shared" si="22"/>
        <v>#N/A</v>
      </c>
      <c r="AX30" s="3" t="e">
        <f t="shared" si="23"/>
        <v>#N/A</v>
      </c>
    </row>
    <row r="31" spans="1:50" x14ac:dyDescent="0.25">
      <c r="A31" s="8" t="s">
        <v>89</v>
      </c>
      <c r="B31" s="4">
        <f t="shared" si="0"/>
        <v>6</v>
      </c>
      <c r="C31" s="5">
        <f t="shared" si="1"/>
        <v>1</v>
      </c>
      <c r="D31" s="28" t="s">
        <v>232</v>
      </c>
      <c r="E31" s="4" t="s">
        <v>233</v>
      </c>
      <c r="F31" s="4" t="s">
        <v>234</v>
      </c>
      <c r="G31" s="4" t="s">
        <v>235</v>
      </c>
      <c r="H31" s="4" t="s">
        <v>250</v>
      </c>
      <c r="I31" s="4" t="s">
        <v>237</v>
      </c>
      <c r="J31" s="4" t="s">
        <v>238</v>
      </c>
      <c r="K31" s="4" t="s">
        <v>150</v>
      </c>
      <c r="L31" s="4" t="s">
        <v>239</v>
      </c>
      <c r="M31" s="4" t="s">
        <v>240</v>
      </c>
      <c r="N31" s="4" t="s">
        <v>241</v>
      </c>
      <c r="O31" s="4" t="s">
        <v>252</v>
      </c>
      <c r="P31" s="4" t="s">
        <v>243</v>
      </c>
      <c r="Q31" s="4" t="s">
        <v>244</v>
      </c>
      <c r="R31" s="4" t="s">
        <v>253</v>
      </c>
      <c r="S31" s="4" t="s">
        <v>254</v>
      </c>
      <c r="T31" s="4" t="s">
        <v>246</v>
      </c>
      <c r="U31" s="4" t="s">
        <v>255</v>
      </c>
      <c r="V31" s="4" t="s">
        <v>256</v>
      </c>
      <c r="W31" s="4" t="s">
        <v>249</v>
      </c>
      <c r="Y31" s="4" t="s">
        <v>243</v>
      </c>
      <c r="Z31" s="39" t="s">
        <v>150</v>
      </c>
      <c r="AB31" s="3">
        <f t="shared" si="2"/>
        <v>0</v>
      </c>
      <c r="AC31" s="3">
        <f t="shared" si="3"/>
        <v>0</v>
      </c>
      <c r="AD31" s="3">
        <f t="shared" si="4"/>
        <v>0</v>
      </c>
      <c r="AE31" s="3">
        <f t="shared" si="5"/>
        <v>0</v>
      </c>
      <c r="AF31" s="3">
        <f t="shared" si="6"/>
        <v>1</v>
      </c>
      <c r="AG31" s="3">
        <f t="shared" si="7"/>
        <v>0</v>
      </c>
      <c r="AH31" s="3">
        <f t="shared" si="8"/>
        <v>0</v>
      </c>
      <c r="AI31" s="3">
        <f t="shared" si="9"/>
        <v>0</v>
      </c>
      <c r="AJ31" s="3">
        <f t="shared" si="10"/>
        <v>0</v>
      </c>
      <c r="AK31" s="3">
        <f t="shared" si="11"/>
        <v>0</v>
      </c>
      <c r="AL31" s="3">
        <f t="shared" si="12"/>
        <v>0</v>
      </c>
      <c r="AM31" s="3">
        <f t="shared" si="13"/>
        <v>1</v>
      </c>
      <c r="AN31" s="3">
        <f t="shared" si="14"/>
        <v>1</v>
      </c>
      <c r="AO31" s="3">
        <f t="shared" si="15"/>
        <v>1</v>
      </c>
      <c r="AP31" s="3">
        <f t="shared" si="16"/>
        <v>0</v>
      </c>
      <c r="AQ31" s="3">
        <f t="shared" si="17"/>
        <v>0</v>
      </c>
      <c r="AR31" s="3">
        <f t="shared" si="18"/>
        <v>0</v>
      </c>
      <c r="AS31" s="3">
        <f t="shared" si="19"/>
        <v>0</v>
      </c>
      <c r="AT31" s="3">
        <f t="shared" si="20"/>
        <v>1</v>
      </c>
      <c r="AU31" s="3">
        <f t="shared" si="21"/>
        <v>1</v>
      </c>
      <c r="AW31" s="3">
        <f t="shared" si="22"/>
        <v>1</v>
      </c>
      <c r="AX31" s="3" t="e">
        <f t="shared" si="23"/>
        <v>#N/A</v>
      </c>
    </row>
    <row r="32" spans="1:50" x14ac:dyDescent="0.25">
      <c r="A32" s="8" t="s">
        <v>145</v>
      </c>
      <c r="B32" s="4">
        <f t="shared" si="0"/>
        <v>5</v>
      </c>
      <c r="C32" s="5">
        <f t="shared" si="1"/>
        <v>1</v>
      </c>
      <c r="D32" s="28" t="s">
        <v>232</v>
      </c>
      <c r="E32" s="4" t="s">
        <v>233</v>
      </c>
      <c r="F32" s="4" t="s">
        <v>234</v>
      </c>
      <c r="G32" s="4" t="s">
        <v>235</v>
      </c>
      <c r="H32" s="4" t="s">
        <v>250</v>
      </c>
      <c r="I32" s="4" t="s">
        <v>237</v>
      </c>
      <c r="J32" s="4" t="s">
        <v>238</v>
      </c>
      <c r="K32" s="4" t="s">
        <v>150</v>
      </c>
      <c r="L32" s="4" t="s">
        <v>239</v>
      </c>
      <c r="M32" s="4" t="s">
        <v>240</v>
      </c>
      <c r="N32" s="4" t="s">
        <v>241</v>
      </c>
      <c r="O32" s="4" t="s">
        <v>242</v>
      </c>
      <c r="P32" s="4" t="s">
        <v>243</v>
      </c>
      <c r="Q32" s="4" t="s">
        <v>244</v>
      </c>
      <c r="R32" s="4" t="s">
        <v>253</v>
      </c>
      <c r="S32" s="4" t="s">
        <v>254</v>
      </c>
      <c r="T32" s="4" t="s">
        <v>246</v>
      </c>
      <c r="U32" s="4" t="s">
        <v>255</v>
      </c>
      <c r="V32" s="4" t="s">
        <v>256</v>
      </c>
      <c r="W32" s="4" t="s">
        <v>249</v>
      </c>
      <c r="Y32" s="39" t="s">
        <v>232</v>
      </c>
      <c r="Z32" s="4" t="s">
        <v>243</v>
      </c>
      <c r="AB32" s="3">
        <f t="shared" si="2"/>
        <v>0</v>
      </c>
      <c r="AC32" s="3">
        <f t="shared" si="3"/>
        <v>0</v>
      </c>
      <c r="AD32" s="3">
        <f t="shared" si="4"/>
        <v>0</v>
      </c>
      <c r="AE32" s="3">
        <f t="shared" si="5"/>
        <v>0</v>
      </c>
      <c r="AF32" s="3">
        <f t="shared" si="6"/>
        <v>1</v>
      </c>
      <c r="AG32" s="3">
        <f t="shared" si="7"/>
        <v>0</v>
      </c>
      <c r="AH32" s="3">
        <f t="shared" si="8"/>
        <v>0</v>
      </c>
      <c r="AI32" s="3">
        <f t="shared" si="9"/>
        <v>0</v>
      </c>
      <c r="AJ32" s="3">
        <f t="shared" si="10"/>
        <v>0</v>
      </c>
      <c r="AK32" s="3">
        <f t="shared" si="11"/>
        <v>0</v>
      </c>
      <c r="AL32" s="3">
        <f t="shared" si="12"/>
        <v>0</v>
      </c>
      <c r="AM32" s="3">
        <f t="shared" si="13"/>
        <v>0</v>
      </c>
      <c r="AN32" s="3">
        <f t="shared" si="14"/>
        <v>1</v>
      </c>
      <c r="AO32" s="3">
        <f t="shared" si="15"/>
        <v>1</v>
      </c>
      <c r="AP32" s="3">
        <f t="shared" si="16"/>
        <v>0</v>
      </c>
      <c r="AQ32" s="3">
        <f t="shared" si="17"/>
        <v>0</v>
      </c>
      <c r="AR32" s="3">
        <f t="shared" si="18"/>
        <v>0</v>
      </c>
      <c r="AS32" s="3">
        <f t="shared" si="19"/>
        <v>0</v>
      </c>
      <c r="AT32" s="3">
        <f t="shared" si="20"/>
        <v>1</v>
      </c>
      <c r="AU32" s="3">
        <f t="shared" si="21"/>
        <v>1</v>
      </c>
      <c r="AW32" s="3" t="e">
        <f t="shared" si="22"/>
        <v>#N/A</v>
      </c>
      <c r="AX32" s="3">
        <f t="shared" si="23"/>
        <v>1</v>
      </c>
    </row>
    <row r="33" spans="1:50" x14ac:dyDescent="0.25">
      <c r="A33" s="8" t="s">
        <v>90</v>
      </c>
      <c r="B33" s="4">
        <f t="shared" si="0"/>
        <v>7</v>
      </c>
      <c r="C33" s="5">
        <f t="shared" si="1"/>
        <v>0</v>
      </c>
      <c r="D33" s="28" t="s">
        <v>232</v>
      </c>
      <c r="E33" s="4" t="s">
        <v>233</v>
      </c>
      <c r="F33" s="4" t="s">
        <v>234</v>
      </c>
      <c r="G33" s="4" t="s">
        <v>235</v>
      </c>
      <c r="H33" s="4" t="s">
        <v>250</v>
      </c>
      <c r="I33" s="4" t="s">
        <v>237</v>
      </c>
      <c r="J33" s="4" t="s">
        <v>194</v>
      </c>
      <c r="K33" s="4" t="s">
        <v>150</v>
      </c>
      <c r="L33" s="4" t="s">
        <v>239</v>
      </c>
      <c r="M33" s="4" t="s">
        <v>240</v>
      </c>
      <c r="N33" s="4" t="s">
        <v>241</v>
      </c>
      <c r="O33" s="4" t="s">
        <v>242</v>
      </c>
      <c r="P33" s="4" t="s">
        <v>243</v>
      </c>
      <c r="Q33" s="4" t="s">
        <v>244</v>
      </c>
      <c r="R33" s="4" t="s">
        <v>253</v>
      </c>
      <c r="S33" s="4" t="s">
        <v>254</v>
      </c>
      <c r="T33" s="4" t="s">
        <v>246</v>
      </c>
      <c r="U33" s="4" t="s">
        <v>247</v>
      </c>
      <c r="V33" s="4" t="s">
        <v>256</v>
      </c>
      <c r="W33" s="4" t="s">
        <v>249</v>
      </c>
      <c r="Y33" s="39" t="s">
        <v>233</v>
      </c>
      <c r="Z33" s="39" t="s">
        <v>234</v>
      </c>
      <c r="AB33" s="3">
        <f t="shared" si="2"/>
        <v>0</v>
      </c>
      <c r="AC33" s="3">
        <f t="shared" si="3"/>
        <v>0</v>
      </c>
      <c r="AD33" s="3">
        <f t="shared" si="4"/>
        <v>0</v>
      </c>
      <c r="AE33" s="3">
        <f t="shared" si="5"/>
        <v>0</v>
      </c>
      <c r="AF33" s="3">
        <f t="shared" si="6"/>
        <v>1</v>
      </c>
      <c r="AG33" s="3">
        <f t="shared" si="7"/>
        <v>0</v>
      </c>
      <c r="AH33" s="3">
        <f t="shared" si="8"/>
        <v>1</v>
      </c>
      <c r="AI33" s="3">
        <f t="shared" si="9"/>
        <v>0</v>
      </c>
      <c r="AJ33" s="3">
        <f t="shared" si="10"/>
        <v>0</v>
      </c>
      <c r="AK33" s="3">
        <f t="shared" si="11"/>
        <v>0</v>
      </c>
      <c r="AL33" s="3">
        <f t="shared" si="12"/>
        <v>0</v>
      </c>
      <c r="AM33" s="3">
        <f t="shared" si="13"/>
        <v>0</v>
      </c>
      <c r="AN33" s="3">
        <f t="shared" si="14"/>
        <v>1</v>
      </c>
      <c r="AO33" s="3">
        <f t="shared" si="15"/>
        <v>1</v>
      </c>
      <c r="AP33" s="3">
        <f t="shared" si="16"/>
        <v>0</v>
      </c>
      <c r="AQ33" s="3">
        <f t="shared" si="17"/>
        <v>0</v>
      </c>
      <c r="AR33" s="3">
        <f t="shared" si="18"/>
        <v>0</v>
      </c>
      <c r="AS33" s="3">
        <f t="shared" si="19"/>
        <v>1</v>
      </c>
      <c r="AT33" s="3">
        <f t="shared" si="20"/>
        <v>1</v>
      </c>
      <c r="AU33" s="3">
        <f t="shared" si="21"/>
        <v>1</v>
      </c>
      <c r="AW33" s="3" t="e">
        <f t="shared" si="22"/>
        <v>#N/A</v>
      </c>
      <c r="AX33" s="3" t="e">
        <f t="shared" si="23"/>
        <v>#N/A</v>
      </c>
    </row>
    <row r="34" spans="1:50" x14ac:dyDescent="0.25">
      <c r="A34" s="8" t="s">
        <v>91</v>
      </c>
      <c r="B34" s="4">
        <f t="shared" si="0"/>
        <v>7</v>
      </c>
      <c r="C34" s="5">
        <f t="shared" si="1"/>
        <v>0</v>
      </c>
      <c r="D34" s="28" t="s">
        <v>232</v>
      </c>
      <c r="E34" s="4" t="s">
        <v>233</v>
      </c>
      <c r="F34" s="4" t="s">
        <v>234</v>
      </c>
      <c r="G34" s="4" t="s">
        <v>235</v>
      </c>
      <c r="H34" s="4" t="s">
        <v>250</v>
      </c>
      <c r="I34" s="4" t="s">
        <v>237</v>
      </c>
      <c r="J34" s="4" t="s">
        <v>238</v>
      </c>
      <c r="K34" s="4" t="s">
        <v>150</v>
      </c>
      <c r="L34" s="4" t="s">
        <v>239</v>
      </c>
      <c r="M34" s="4" t="s">
        <v>240</v>
      </c>
      <c r="N34" s="4" t="s">
        <v>241</v>
      </c>
      <c r="O34" s="4" t="s">
        <v>252</v>
      </c>
      <c r="P34" s="4" t="s">
        <v>243</v>
      </c>
      <c r="Q34" s="4" t="s">
        <v>244</v>
      </c>
      <c r="R34" s="4" t="s">
        <v>185</v>
      </c>
      <c r="S34" s="4" t="s">
        <v>254</v>
      </c>
      <c r="T34" s="4" t="s">
        <v>246</v>
      </c>
      <c r="U34" s="4" t="s">
        <v>255</v>
      </c>
      <c r="V34" s="4" t="s">
        <v>256</v>
      </c>
      <c r="W34" s="4" t="s">
        <v>249</v>
      </c>
      <c r="Y34" s="39" t="s">
        <v>234</v>
      </c>
      <c r="Z34" s="39" t="s">
        <v>254</v>
      </c>
      <c r="AB34" s="3">
        <f t="shared" si="2"/>
        <v>0</v>
      </c>
      <c r="AC34" s="3">
        <f t="shared" si="3"/>
        <v>0</v>
      </c>
      <c r="AD34" s="3">
        <f t="shared" si="4"/>
        <v>0</v>
      </c>
      <c r="AE34" s="3">
        <f t="shared" si="5"/>
        <v>0</v>
      </c>
      <c r="AF34" s="3">
        <f t="shared" si="6"/>
        <v>1</v>
      </c>
      <c r="AG34" s="3">
        <f t="shared" si="7"/>
        <v>0</v>
      </c>
      <c r="AH34" s="3">
        <f t="shared" si="8"/>
        <v>0</v>
      </c>
      <c r="AI34" s="3">
        <f t="shared" si="9"/>
        <v>0</v>
      </c>
      <c r="AJ34" s="3">
        <f t="shared" si="10"/>
        <v>0</v>
      </c>
      <c r="AK34" s="3">
        <f t="shared" si="11"/>
        <v>0</v>
      </c>
      <c r="AL34" s="3">
        <f t="shared" si="12"/>
        <v>0</v>
      </c>
      <c r="AM34" s="3">
        <f t="shared" si="13"/>
        <v>1</v>
      </c>
      <c r="AN34" s="3">
        <f t="shared" si="14"/>
        <v>1</v>
      </c>
      <c r="AO34" s="3">
        <f t="shared" si="15"/>
        <v>1</v>
      </c>
      <c r="AP34" s="3">
        <f t="shared" si="16"/>
        <v>1</v>
      </c>
      <c r="AQ34" s="3">
        <f t="shared" si="17"/>
        <v>0</v>
      </c>
      <c r="AR34" s="3">
        <f t="shared" si="18"/>
        <v>0</v>
      </c>
      <c r="AS34" s="3">
        <f t="shared" si="19"/>
        <v>0</v>
      </c>
      <c r="AT34" s="3">
        <f t="shared" si="20"/>
        <v>1</v>
      </c>
      <c r="AU34" s="3">
        <f t="shared" si="21"/>
        <v>1</v>
      </c>
      <c r="AW34" s="3" t="e">
        <f t="shared" si="22"/>
        <v>#N/A</v>
      </c>
      <c r="AX34" s="3" t="e">
        <f t="shared" si="23"/>
        <v>#N/A</v>
      </c>
    </row>
    <row r="35" spans="1:50" x14ac:dyDescent="0.25">
      <c r="A35" s="8" t="s">
        <v>92</v>
      </c>
      <c r="B35" s="4">
        <f t="shared" si="0"/>
        <v>9</v>
      </c>
      <c r="C35" s="5">
        <f t="shared" si="1"/>
        <v>2</v>
      </c>
      <c r="D35" s="28" t="s">
        <v>180</v>
      </c>
      <c r="E35" s="4" t="s">
        <v>233</v>
      </c>
      <c r="F35" s="4" t="s">
        <v>234</v>
      </c>
      <c r="G35" s="4" t="s">
        <v>235</v>
      </c>
      <c r="H35" s="4" t="s">
        <v>250</v>
      </c>
      <c r="I35" s="4" t="s">
        <v>117</v>
      </c>
      <c r="J35" s="4" t="s">
        <v>238</v>
      </c>
      <c r="K35" s="4" t="s">
        <v>150</v>
      </c>
      <c r="L35" s="4" t="s">
        <v>156</v>
      </c>
      <c r="M35" s="4" t="s">
        <v>240</v>
      </c>
      <c r="N35" s="4" t="s">
        <v>241</v>
      </c>
      <c r="O35" s="4" t="s">
        <v>252</v>
      </c>
      <c r="P35" s="4" t="s">
        <v>152</v>
      </c>
      <c r="Q35" s="4" t="s">
        <v>244</v>
      </c>
      <c r="R35" s="4" t="s">
        <v>185</v>
      </c>
      <c r="S35" s="4" t="s">
        <v>254</v>
      </c>
      <c r="T35" s="4" t="s">
        <v>246</v>
      </c>
      <c r="U35" s="4" t="s">
        <v>255</v>
      </c>
      <c r="V35" s="4" t="s">
        <v>256</v>
      </c>
      <c r="W35" s="4" t="s">
        <v>249</v>
      </c>
      <c r="Y35" s="4" t="s">
        <v>250</v>
      </c>
      <c r="Z35" s="4" t="s">
        <v>252</v>
      </c>
      <c r="AB35" s="3">
        <f t="shared" si="2"/>
        <v>1</v>
      </c>
      <c r="AC35" s="3">
        <f t="shared" si="3"/>
        <v>0</v>
      </c>
      <c r="AD35" s="3">
        <f t="shared" si="4"/>
        <v>0</v>
      </c>
      <c r="AE35" s="3">
        <f t="shared" si="5"/>
        <v>0</v>
      </c>
      <c r="AF35" s="3">
        <f t="shared" si="6"/>
        <v>1</v>
      </c>
      <c r="AG35" s="3">
        <f t="shared" si="7"/>
        <v>1</v>
      </c>
      <c r="AH35" s="3">
        <f t="shared" si="8"/>
        <v>0</v>
      </c>
      <c r="AI35" s="3">
        <f t="shared" si="9"/>
        <v>0</v>
      </c>
      <c r="AJ35" s="3">
        <f t="shared" si="10"/>
        <v>1</v>
      </c>
      <c r="AK35" s="3">
        <f t="shared" si="11"/>
        <v>0</v>
      </c>
      <c r="AL35" s="3">
        <f t="shared" si="12"/>
        <v>0</v>
      </c>
      <c r="AM35" s="3">
        <f t="shared" si="13"/>
        <v>1</v>
      </c>
      <c r="AN35" s="3">
        <f t="shared" si="14"/>
        <v>0</v>
      </c>
      <c r="AO35" s="3">
        <f t="shared" si="15"/>
        <v>1</v>
      </c>
      <c r="AP35" s="3">
        <f t="shared" si="16"/>
        <v>1</v>
      </c>
      <c r="AQ35" s="3">
        <f t="shared" si="17"/>
        <v>0</v>
      </c>
      <c r="AR35" s="3">
        <f t="shared" si="18"/>
        <v>0</v>
      </c>
      <c r="AS35" s="3">
        <f t="shared" si="19"/>
        <v>0</v>
      </c>
      <c r="AT35" s="3">
        <f t="shared" si="20"/>
        <v>1</v>
      </c>
      <c r="AU35" s="3">
        <f t="shared" si="21"/>
        <v>1</v>
      </c>
      <c r="AW35" s="3">
        <f t="shared" si="22"/>
        <v>1</v>
      </c>
      <c r="AX35" s="3">
        <f t="shared" si="23"/>
        <v>1</v>
      </c>
    </row>
    <row r="36" spans="1:50" x14ac:dyDescent="0.25">
      <c r="A36" s="35" t="s">
        <v>131</v>
      </c>
      <c r="B36" s="4">
        <f t="shared" si="0"/>
        <v>6</v>
      </c>
      <c r="C36" s="5">
        <f t="shared" si="1"/>
        <v>0</v>
      </c>
      <c r="D36" s="28" t="s">
        <v>232</v>
      </c>
      <c r="E36" s="4" t="s">
        <v>233</v>
      </c>
      <c r="F36" s="4" t="s">
        <v>234</v>
      </c>
      <c r="G36" s="4" t="s">
        <v>235</v>
      </c>
      <c r="H36" s="4" t="s">
        <v>250</v>
      </c>
      <c r="I36" s="4" t="s">
        <v>117</v>
      </c>
      <c r="J36" s="4" t="s">
        <v>238</v>
      </c>
      <c r="K36" s="4" t="s">
        <v>150</v>
      </c>
      <c r="L36" s="4" t="s">
        <v>239</v>
      </c>
      <c r="M36" s="4" t="s">
        <v>240</v>
      </c>
      <c r="N36" s="4" t="s">
        <v>241</v>
      </c>
      <c r="O36" s="4" t="s">
        <v>242</v>
      </c>
      <c r="P36" s="4" t="s">
        <v>243</v>
      </c>
      <c r="Q36" s="4" t="s">
        <v>244</v>
      </c>
      <c r="R36" s="4" t="s">
        <v>253</v>
      </c>
      <c r="S36" s="4" t="s">
        <v>254</v>
      </c>
      <c r="T36" s="4" t="s">
        <v>246</v>
      </c>
      <c r="U36" s="4" t="s">
        <v>255</v>
      </c>
      <c r="V36" s="4" t="s">
        <v>256</v>
      </c>
      <c r="W36" s="4" t="s">
        <v>249</v>
      </c>
      <c r="Y36" s="39" t="s">
        <v>233</v>
      </c>
      <c r="Z36" s="39" t="s">
        <v>232</v>
      </c>
      <c r="AB36" s="3">
        <f t="shared" si="2"/>
        <v>0</v>
      </c>
      <c r="AC36" s="3">
        <f t="shared" si="3"/>
        <v>0</v>
      </c>
      <c r="AD36" s="3">
        <f t="shared" si="4"/>
        <v>0</v>
      </c>
      <c r="AE36" s="3">
        <f t="shared" si="5"/>
        <v>0</v>
      </c>
      <c r="AF36" s="3">
        <f t="shared" si="6"/>
        <v>1</v>
      </c>
      <c r="AG36" s="3">
        <f t="shared" si="7"/>
        <v>1</v>
      </c>
      <c r="AH36" s="3">
        <f t="shared" si="8"/>
        <v>0</v>
      </c>
      <c r="AI36" s="3">
        <f t="shared" si="9"/>
        <v>0</v>
      </c>
      <c r="AJ36" s="3">
        <f t="shared" si="10"/>
        <v>0</v>
      </c>
      <c r="AK36" s="3">
        <f t="shared" si="11"/>
        <v>0</v>
      </c>
      <c r="AL36" s="3">
        <f t="shared" si="12"/>
        <v>0</v>
      </c>
      <c r="AM36" s="3">
        <f t="shared" si="13"/>
        <v>0</v>
      </c>
      <c r="AN36" s="3">
        <f t="shared" si="14"/>
        <v>1</v>
      </c>
      <c r="AO36" s="3">
        <f t="shared" si="15"/>
        <v>1</v>
      </c>
      <c r="AP36" s="3">
        <f t="shared" si="16"/>
        <v>0</v>
      </c>
      <c r="AQ36" s="3">
        <f t="shared" si="17"/>
        <v>0</v>
      </c>
      <c r="AR36" s="3">
        <f t="shared" si="18"/>
        <v>0</v>
      </c>
      <c r="AS36" s="3">
        <f t="shared" si="19"/>
        <v>0</v>
      </c>
      <c r="AT36" s="3">
        <f t="shared" si="20"/>
        <v>1</v>
      </c>
      <c r="AU36" s="3">
        <f t="shared" si="21"/>
        <v>1</v>
      </c>
      <c r="AW36" s="3" t="e">
        <f t="shared" si="22"/>
        <v>#N/A</v>
      </c>
      <c r="AX36" s="3" t="e">
        <f t="shared" si="23"/>
        <v>#N/A</v>
      </c>
    </row>
    <row r="37" spans="1:50" ht="15.75" thickBot="1" x14ac:dyDescent="0.3">
      <c r="A37" s="29" t="s">
        <v>60</v>
      </c>
      <c r="B37" s="6">
        <f t="shared" si="0"/>
        <v>6</v>
      </c>
      <c r="C37" s="7">
        <f t="shared" si="1"/>
        <v>1</v>
      </c>
      <c r="D37" s="28" t="s">
        <v>232</v>
      </c>
      <c r="E37" s="4" t="s">
        <v>233</v>
      </c>
      <c r="F37" s="4" t="s">
        <v>234</v>
      </c>
      <c r="G37" s="4" t="s">
        <v>235</v>
      </c>
      <c r="H37" s="4" t="s">
        <v>250</v>
      </c>
      <c r="I37" s="4" t="s">
        <v>237</v>
      </c>
      <c r="J37" s="4" t="s">
        <v>238</v>
      </c>
      <c r="K37" s="4" t="s">
        <v>150</v>
      </c>
      <c r="L37" s="4" t="s">
        <v>239</v>
      </c>
      <c r="M37" s="4" t="s">
        <v>240</v>
      </c>
      <c r="N37" s="4" t="s">
        <v>241</v>
      </c>
      <c r="O37" s="4" t="s">
        <v>252</v>
      </c>
      <c r="P37" s="4" t="s">
        <v>243</v>
      </c>
      <c r="Q37" s="4" t="s">
        <v>244</v>
      </c>
      <c r="R37" s="4" t="s">
        <v>253</v>
      </c>
      <c r="S37" s="4" t="s">
        <v>254</v>
      </c>
      <c r="T37" s="4" t="s">
        <v>246</v>
      </c>
      <c r="U37" s="4" t="s">
        <v>255</v>
      </c>
      <c r="V37" s="4" t="s">
        <v>256</v>
      </c>
      <c r="W37" s="4" t="s">
        <v>249</v>
      </c>
      <c r="Y37" s="39" t="s">
        <v>232</v>
      </c>
      <c r="Z37" s="4" t="s">
        <v>243</v>
      </c>
      <c r="AB37" s="3">
        <f t="shared" si="2"/>
        <v>0</v>
      </c>
      <c r="AC37" s="3">
        <f t="shared" si="3"/>
        <v>0</v>
      </c>
      <c r="AD37" s="3">
        <f t="shared" si="4"/>
        <v>0</v>
      </c>
      <c r="AE37" s="3">
        <f t="shared" si="5"/>
        <v>0</v>
      </c>
      <c r="AF37" s="3">
        <f t="shared" si="6"/>
        <v>1</v>
      </c>
      <c r="AG37" s="3">
        <f t="shared" si="7"/>
        <v>0</v>
      </c>
      <c r="AH37" s="3">
        <f t="shared" si="8"/>
        <v>0</v>
      </c>
      <c r="AI37" s="3">
        <f t="shared" si="9"/>
        <v>0</v>
      </c>
      <c r="AJ37" s="3">
        <f t="shared" si="10"/>
        <v>0</v>
      </c>
      <c r="AK37" s="3">
        <f t="shared" si="11"/>
        <v>0</v>
      </c>
      <c r="AL37" s="3">
        <f t="shared" si="12"/>
        <v>0</v>
      </c>
      <c r="AM37" s="3">
        <f t="shared" si="13"/>
        <v>1</v>
      </c>
      <c r="AN37" s="3">
        <f t="shared" si="14"/>
        <v>1</v>
      </c>
      <c r="AO37" s="3">
        <f t="shared" si="15"/>
        <v>1</v>
      </c>
      <c r="AP37" s="3">
        <f t="shared" si="16"/>
        <v>0</v>
      </c>
      <c r="AQ37" s="3">
        <f t="shared" si="17"/>
        <v>0</v>
      </c>
      <c r="AR37" s="3">
        <f t="shared" si="18"/>
        <v>0</v>
      </c>
      <c r="AS37" s="3">
        <f t="shared" si="19"/>
        <v>0</v>
      </c>
      <c r="AT37" s="3">
        <f t="shared" si="20"/>
        <v>1</v>
      </c>
      <c r="AU37" s="3">
        <f t="shared" si="21"/>
        <v>1</v>
      </c>
      <c r="AW37" s="3" t="e">
        <f t="shared" si="22"/>
        <v>#N/A</v>
      </c>
      <c r="AX37" s="3">
        <f t="shared" si="23"/>
        <v>1</v>
      </c>
    </row>
    <row r="38" spans="1:50" x14ac:dyDescent="0.25">
      <c r="A38" s="3" t="s">
        <v>222</v>
      </c>
    </row>
    <row r="39" spans="1:50" x14ac:dyDescent="0.25">
      <c r="D39" s="4" t="s">
        <v>180</v>
      </c>
      <c r="E39" s="4" t="s">
        <v>262</v>
      </c>
      <c r="F39" s="4" t="s">
        <v>258</v>
      </c>
      <c r="G39" s="4" t="s">
        <v>123</v>
      </c>
      <c r="H39" s="4" t="s">
        <v>250</v>
      </c>
      <c r="I39" s="4" t="s">
        <v>117</v>
      </c>
      <c r="J39" s="4" t="s">
        <v>194</v>
      </c>
      <c r="K39" s="4" t="s">
        <v>259</v>
      </c>
      <c r="L39" s="4" t="s">
        <v>156</v>
      </c>
      <c r="M39" s="4" t="s">
        <v>251</v>
      </c>
      <c r="N39" s="4" t="s">
        <v>260</v>
      </c>
      <c r="O39" s="4" t="s">
        <v>252</v>
      </c>
      <c r="P39" s="4" t="s">
        <v>243</v>
      </c>
      <c r="Q39" s="4" t="s">
        <v>244</v>
      </c>
      <c r="R39" s="4" t="s">
        <v>185</v>
      </c>
      <c r="S39" s="4" t="s">
        <v>245</v>
      </c>
      <c r="T39" s="4" t="s">
        <v>261</v>
      </c>
      <c r="U39" s="4" t="s">
        <v>247</v>
      </c>
      <c r="V39" s="4" t="s">
        <v>256</v>
      </c>
      <c r="W39" s="4" t="s">
        <v>249</v>
      </c>
    </row>
    <row r="40" spans="1:50" x14ac:dyDescent="0.25">
      <c r="A40"/>
      <c r="D40" s="3">
        <v>1</v>
      </c>
      <c r="E40" s="3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</row>
  </sheetData>
  <conditionalFormatting sqref="D3:D37">
    <cfRule type="cellIs" dxfId="229" priority="8" operator="notEqual">
      <formula>$D$39</formula>
    </cfRule>
  </conditionalFormatting>
  <conditionalFormatting sqref="E3:E37">
    <cfRule type="cellIs" dxfId="228" priority="9" operator="notEqual">
      <formula>$E$39</formula>
    </cfRule>
  </conditionalFormatting>
  <conditionalFormatting sqref="F3:F37">
    <cfRule type="cellIs" dxfId="227" priority="10" operator="notEqual">
      <formula>$F$39</formula>
    </cfRule>
  </conditionalFormatting>
  <conditionalFormatting sqref="G3:G37">
    <cfRule type="cellIs" dxfId="226" priority="11" operator="notEqual">
      <formula>$G$39</formula>
    </cfRule>
  </conditionalFormatting>
  <conditionalFormatting sqref="H3:H37">
    <cfRule type="cellIs" dxfId="225" priority="12" operator="notEqual">
      <formula>$H$39</formula>
    </cfRule>
  </conditionalFormatting>
  <conditionalFormatting sqref="I3:I37">
    <cfRule type="cellIs" dxfId="224" priority="13" operator="notEqual">
      <formula>$I$39</formula>
    </cfRule>
  </conditionalFormatting>
  <conditionalFormatting sqref="J3:J37">
    <cfRule type="cellIs" dxfId="223" priority="14" operator="notEqual">
      <formula>$J$39</formula>
    </cfRule>
  </conditionalFormatting>
  <conditionalFormatting sqref="K3:K37">
    <cfRule type="cellIs" dxfId="222" priority="15" operator="notEqual">
      <formula>$K$39</formula>
    </cfRule>
  </conditionalFormatting>
  <conditionalFormatting sqref="L3:L37">
    <cfRule type="cellIs" dxfId="221" priority="16" operator="notEqual">
      <formula>$L$39</formula>
    </cfRule>
  </conditionalFormatting>
  <conditionalFormatting sqref="M3:M37">
    <cfRule type="cellIs" dxfId="220" priority="17" operator="notEqual">
      <formula>$M$39</formula>
    </cfRule>
  </conditionalFormatting>
  <conditionalFormatting sqref="N3:N37">
    <cfRule type="cellIs" dxfId="219" priority="18" operator="notEqual">
      <formula>$N$39</formula>
    </cfRule>
  </conditionalFormatting>
  <conditionalFormatting sqref="O3:O37">
    <cfRule type="cellIs" dxfId="218" priority="19" operator="notEqual">
      <formula>$O$39</formula>
    </cfRule>
  </conditionalFormatting>
  <conditionalFormatting sqref="P3:P37">
    <cfRule type="cellIs" dxfId="217" priority="20" operator="notEqual">
      <formula>$P$39</formula>
    </cfRule>
  </conditionalFormatting>
  <conditionalFormatting sqref="Q3:Q37">
    <cfRule type="cellIs" dxfId="216" priority="21" operator="notEqual">
      <formula>$Q$39</formula>
    </cfRule>
  </conditionalFormatting>
  <conditionalFormatting sqref="R3:R37">
    <cfRule type="cellIs" dxfId="215" priority="22" operator="notEqual">
      <formula>$R$39</formula>
    </cfRule>
  </conditionalFormatting>
  <conditionalFormatting sqref="S3:S37">
    <cfRule type="cellIs" dxfId="214" priority="7" operator="notEqual">
      <formula>$S$39</formula>
    </cfRule>
  </conditionalFormatting>
  <conditionalFormatting sqref="T3:T37">
    <cfRule type="cellIs" dxfId="213" priority="6" operator="notEqual">
      <formula>$T$39</formula>
    </cfRule>
  </conditionalFormatting>
  <conditionalFormatting sqref="U3:U37">
    <cfRule type="cellIs" dxfId="212" priority="5" operator="notEqual">
      <formula>$U$39</formula>
    </cfRule>
  </conditionalFormatting>
  <conditionalFormatting sqref="V3:V37">
    <cfRule type="cellIs" dxfId="211" priority="3" operator="notEqual">
      <formula>$V$39</formula>
    </cfRule>
  </conditionalFormatting>
  <conditionalFormatting sqref="W3:W37">
    <cfRule type="cellIs" dxfId="210" priority="2" operator="notEqual">
      <formula>$W$39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0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9" style="3" bestFit="1" customWidth="1"/>
    <col min="5" max="5" width="10" style="3" bestFit="1" customWidth="1"/>
    <col min="6" max="6" width="11.85546875" style="3" bestFit="1" customWidth="1"/>
    <col min="7" max="7" width="10.42578125" style="3" bestFit="1" customWidth="1"/>
    <col min="8" max="8" width="7.28515625" style="3" bestFit="1" customWidth="1"/>
    <col min="9" max="9" width="12.28515625" style="3" bestFit="1" customWidth="1"/>
    <col min="10" max="10" width="9.5703125" style="3" bestFit="1" customWidth="1"/>
    <col min="11" max="11" width="12" style="3" bestFit="1" customWidth="1"/>
    <col min="12" max="12" width="10.5703125" style="3" bestFit="1" customWidth="1"/>
    <col min="13" max="13" width="10.85546875" style="3" bestFit="1" customWidth="1"/>
    <col min="14" max="14" width="9.5703125" style="3" bestFit="1" customWidth="1"/>
    <col min="15" max="15" width="10.5703125" style="3" bestFit="1" customWidth="1"/>
    <col min="16" max="16" width="9.42578125" style="3" bestFit="1" customWidth="1"/>
    <col min="17" max="17" width="9.28515625" style="3" bestFit="1" customWidth="1"/>
    <col min="18" max="18" width="11" style="3" bestFit="1" customWidth="1"/>
    <col min="19" max="19" width="10.85546875" style="3" bestFit="1" customWidth="1"/>
    <col min="20" max="20" width="10.28515625" style="3" bestFit="1" customWidth="1"/>
    <col min="21" max="21" width="10.85546875" style="3" bestFit="1" customWidth="1"/>
    <col min="22" max="22" width="10.5703125" style="3" bestFit="1" customWidth="1"/>
    <col min="23" max="23" width="10.7109375" style="3" bestFit="1" customWidth="1"/>
    <col min="24" max="24" width="2.7109375" style="3" customWidth="1"/>
    <col min="25" max="26" width="12" style="3" bestFit="1" customWidth="1"/>
    <col min="27" max="27" width="2.7109375" style="3" customWidth="1"/>
    <col min="28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4" t="s">
        <v>231</v>
      </c>
      <c r="B1" s="25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3" t="s">
        <v>63</v>
      </c>
      <c r="B3" s="26">
        <f t="shared" ref="B3:B37" si="0">SUM(AB3:AU3)</f>
        <v>8</v>
      </c>
      <c r="C3" s="27">
        <f t="shared" ref="C3:C37" si="1">COUNT(AW3:AX3)</f>
        <v>1</v>
      </c>
      <c r="D3" s="28" t="s">
        <v>126</v>
      </c>
      <c r="E3" s="4" t="s">
        <v>265</v>
      </c>
      <c r="F3" s="4" t="s">
        <v>266</v>
      </c>
      <c r="G3" s="4" t="s">
        <v>267</v>
      </c>
      <c r="H3" s="4" t="s">
        <v>268</v>
      </c>
      <c r="I3" s="4" t="s">
        <v>269</v>
      </c>
      <c r="J3" s="4" t="s">
        <v>194</v>
      </c>
      <c r="K3" s="4" t="s">
        <v>270</v>
      </c>
      <c r="L3" s="4" t="s">
        <v>252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  <c r="R3" s="4" t="s">
        <v>276</v>
      </c>
      <c r="S3" s="4" t="s">
        <v>277</v>
      </c>
      <c r="T3" s="4" t="s">
        <v>121</v>
      </c>
      <c r="U3" s="4" t="s">
        <v>278</v>
      </c>
      <c r="V3" s="4" t="s">
        <v>279</v>
      </c>
      <c r="W3" s="4" t="s">
        <v>280</v>
      </c>
      <c r="Y3" s="4" t="s">
        <v>272</v>
      </c>
      <c r="Z3" s="39" t="s">
        <v>252</v>
      </c>
      <c r="AB3" s="3">
        <f t="shared" ref="AB3:AB37" si="2">IF(D3=$D$39,1,0)</f>
        <v>1</v>
      </c>
      <c r="AC3" s="3">
        <f t="shared" ref="AC3:AC37" si="3">IF(E3=$E$39,1,0)</f>
        <v>0</v>
      </c>
      <c r="AD3" s="3">
        <f t="shared" ref="AD3:AD37" si="4">IF(F3=$F$39,1,0)</f>
        <v>1</v>
      </c>
      <c r="AE3" s="3">
        <f t="shared" ref="AE3:AE37" si="5">IF(G3=$G$39,1,0)</f>
        <v>1</v>
      </c>
      <c r="AF3" s="3">
        <f t="shared" ref="AF3:AF37" si="6">IF(H3=$H$39,1,0)</f>
        <v>0</v>
      </c>
      <c r="AG3" s="3">
        <f t="shared" ref="AG3:AG37" si="7">IF(I3=$I$39,1,0)</f>
        <v>0</v>
      </c>
      <c r="AH3" s="3">
        <f t="shared" ref="AH3:AH37" si="8">IF(J3=$J$39,1,0)</f>
        <v>0</v>
      </c>
      <c r="AI3" s="3">
        <f t="shared" ref="AI3:AI37" si="9">IF(K3=$K$39,1,0)</f>
        <v>1</v>
      </c>
      <c r="AJ3" s="3">
        <f t="shared" ref="AJ3:AJ37" si="10">IF(L3=$L$39,1,0)</f>
        <v>0</v>
      </c>
      <c r="AK3" s="3">
        <f t="shared" ref="AK3:AK37" si="11">IF(M3=$M$39,1,0)</f>
        <v>0</v>
      </c>
      <c r="AL3" s="3">
        <f t="shared" ref="AL3:AL37" si="12">IF(N3=$N$39,1,0)</f>
        <v>1</v>
      </c>
      <c r="AM3" s="3">
        <f t="shared" ref="AM3:AM37" si="13">IF(O3=$O$39,1,0)</f>
        <v>0</v>
      </c>
      <c r="AN3" s="3">
        <f t="shared" ref="AN3:AN37" si="14">IF(P3=$P$39,1,0)</f>
        <v>0</v>
      </c>
      <c r="AO3" s="3">
        <f t="shared" ref="AO3:AO37" si="15">IF(Q3=$Q$39,1,0)</f>
        <v>0</v>
      </c>
      <c r="AP3" s="3">
        <f t="shared" ref="AP3:AP37" si="16">IF(R3=$R$39,1,0)</f>
        <v>1</v>
      </c>
      <c r="AQ3" s="3">
        <f t="shared" ref="AQ3:AQ37" si="17">IF(S3=$S$39,1,0)</f>
        <v>1</v>
      </c>
      <c r="AR3" s="3">
        <f t="shared" ref="AR3:AR37" si="18">IF(T3=$T$39,1,0)</f>
        <v>0</v>
      </c>
      <c r="AS3" s="3">
        <f t="shared" ref="AS3:AS37" si="19">IF(U3=$U$39,1,0)</f>
        <v>0</v>
      </c>
      <c r="AT3" s="3">
        <f t="shared" ref="AT3:AT37" si="20">IF(V3=$V$39,1,0)</f>
        <v>0</v>
      </c>
      <c r="AU3" s="3">
        <f t="shared" ref="AU3:AU37" si="21">IF(W3=$W$39,1,0)</f>
        <v>1</v>
      </c>
      <c r="AW3" s="3">
        <f t="shared" ref="AW3:AW37" si="22">HLOOKUP(Y3,$D$39:$W$40,2,FALSE)</f>
        <v>1</v>
      </c>
      <c r="AX3" s="3" t="e">
        <f t="shared" ref="AX3:AX37" si="23">HLOOKUP(Z3,$D$39:$W$40,2,FALSE)</f>
        <v>#N/A</v>
      </c>
    </row>
    <row r="4" spans="1:50" x14ac:dyDescent="0.25">
      <c r="A4" s="8" t="s">
        <v>64</v>
      </c>
      <c r="B4" s="4">
        <f t="shared" si="0"/>
        <v>8</v>
      </c>
      <c r="C4" s="5">
        <f t="shared" si="1"/>
        <v>2</v>
      </c>
      <c r="D4" s="28" t="s">
        <v>281</v>
      </c>
      <c r="E4" s="4" t="s">
        <v>265</v>
      </c>
      <c r="F4" s="4" t="s">
        <v>266</v>
      </c>
      <c r="G4" s="4" t="s">
        <v>282</v>
      </c>
      <c r="H4" s="4" t="s">
        <v>268</v>
      </c>
      <c r="I4" s="4" t="s">
        <v>269</v>
      </c>
      <c r="J4" s="4" t="s">
        <v>283</v>
      </c>
      <c r="K4" s="4" t="s">
        <v>270</v>
      </c>
      <c r="L4" s="4" t="s">
        <v>284</v>
      </c>
      <c r="M4" s="4" t="s">
        <v>271</v>
      </c>
      <c r="N4" s="4" t="s">
        <v>285</v>
      </c>
      <c r="O4" s="4" t="s">
        <v>273</v>
      </c>
      <c r="P4" s="4" t="s">
        <v>274</v>
      </c>
      <c r="Q4" s="4" t="s">
        <v>286</v>
      </c>
      <c r="R4" s="4" t="s">
        <v>287</v>
      </c>
      <c r="S4" s="4" t="s">
        <v>277</v>
      </c>
      <c r="T4" s="4" t="s">
        <v>288</v>
      </c>
      <c r="U4" s="4" t="s">
        <v>278</v>
      </c>
      <c r="V4" s="4" t="s">
        <v>279</v>
      </c>
      <c r="W4" s="4" t="s">
        <v>280</v>
      </c>
      <c r="Y4" s="4" t="s">
        <v>284</v>
      </c>
      <c r="Z4" s="4" t="s">
        <v>288</v>
      </c>
      <c r="AB4" s="3">
        <f t="shared" si="2"/>
        <v>0</v>
      </c>
      <c r="AC4" s="3">
        <f t="shared" si="3"/>
        <v>0</v>
      </c>
      <c r="AD4" s="3">
        <f t="shared" si="4"/>
        <v>1</v>
      </c>
      <c r="AE4" s="3">
        <f t="shared" si="5"/>
        <v>0</v>
      </c>
      <c r="AF4" s="3">
        <f t="shared" si="6"/>
        <v>0</v>
      </c>
      <c r="AG4" s="3">
        <f t="shared" si="7"/>
        <v>0</v>
      </c>
      <c r="AH4" s="3">
        <f t="shared" si="8"/>
        <v>1</v>
      </c>
      <c r="AI4" s="3">
        <f t="shared" si="9"/>
        <v>1</v>
      </c>
      <c r="AJ4" s="3">
        <f t="shared" si="10"/>
        <v>1</v>
      </c>
      <c r="AK4" s="3">
        <f t="shared" si="11"/>
        <v>0</v>
      </c>
      <c r="AL4" s="3">
        <f t="shared" si="12"/>
        <v>0</v>
      </c>
      <c r="AM4" s="3">
        <f t="shared" si="13"/>
        <v>0</v>
      </c>
      <c r="AN4" s="3">
        <f t="shared" si="14"/>
        <v>0</v>
      </c>
      <c r="AO4" s="3">
        <f t="shared" si="15"/>
        <v>1</v>
      </c>
      <c r="AP4" s="3">
        <f t="shared" si="16"/>
        <v>0</v>
      </c>
      <c r="AQ4" s="3">
        <f t="shared" si="17"/>
        <v>1</v>
      </c>
      <c r="AR4" s="3">
        <f t="shared" si="18"/>
        <v>1</v>
      </c>
      <c r="AS4" s="3">
        <f t="shared" si="19"/>
        <v>0</v>
      </c>
      <c r="AT4" s="3">
        <f t="shared" si="20"/>
        <v>0</v>
      </c>
      <c r="AU4" s="3">
        <f t="shared" si="21"/>
        <v>1</v>
      </c>
      <c r="AW4" s="3">
        <f t="shared" si="22"/>
        <v>1</v>
      </c>
      <c r="AX4" s="3">
        <f t="shared" si="23"/>
        <v>1</v>
      </c>
    </row>
    <row r="5" spans="1:50" x14ac:dyDescent="0.25">
      <c r="A5" s="8" t="s">
        <v>65</v>
      </c>
      <c r="B5" s="4">
        <f t="shared" si="0"/>
        <v>8</v>
      </c>
      <c r="C5" s="5">
        <f t="shared" si="1"/>
        <v>1</v>
      </c>
      <c r="D5" s="28" t="s">
        <v>281</v>
      </c>
      <c r="E5" s="4" t="s">
        <v>265</v>
      </c>
      <c r="F5" s="4" t="s">
        <v>266</v>
      </c>
      <c r="G5" s="4" t="s">
        <v>282</v>
      </c>
      <c r="H5" s="4" t="s">
        <v>268</v>
      </c>
      <c r="I5" s="4" t="s">
        <v>269</v>
      </c>
      <c r="J5" s="4" t="s">
        <v>283</v>
      </c>
      <c r="K5" s="4" t="s">
        <v>270</v>
      </c>
      <c r="L5" s="4" t="s">
        <v>284</v>
      </c>
      <c r="M5" s="4" t="s">
        <v>271</v>
      </c>
      <c r="N5" s="4" t="s">
        <v>285</v>
      </c>
      <c r="O5" s="4" t="s">
        <v>273</v>
      </c>
      <c r="P5" s="4" t="s">
        <v>274</v>
      </c>
      <c r="Q5" s="4" t="s">
        <v>286</v>
      </c>
      <c r="R5" s="4" t="s">
        <v>287</v>
      </c>
      <c r="S5" s="4" t="s">
        <v>277</v>
      </c>
      <c r="T5" s="4" t="s">
        <v>288</v>
      </c>
      <c r="U5" s="4" t="s">
        <v>278</v>
      </c>
      <c r="V5" s="4" t="s">
        <v>279</v>
      </c>
      <c r="W5" s="4" t="s">
        <v>280</v>
      </c>
      <c r="Y5" s="4" t="s">
        <v>284</v>
      </c>
      <c r="Z5" s="39" t="s">
        <v>287</v>
      </c>
      <c r="AB5" s="3">
        <f t="shared" si="2"/>
        <v>0</v>
      </c>
      <c r="AC5" s="3">
        <f t="shared" si="3"/>
        <v>0</v>
      </c>
      <c r="AD5" s="3">
        <f t="shared" si="4"/>
        <v>1</v>
      </c>
      <c r="AE5" s="3">
        <f t="shared" si="5"/>
        <v>0</v>
      </c>
      <c r="AF5" s="3">
        <f t="shared" si="6"/>
        <v>0</v>
      </c>
      <c r="AG5" s="3">
        <f t="shared" si="7"/>
        <v>0</v>
      </c>
      <c r="AH5" s="3">
        <f t="shared" si="8"/>
        <v>1</v>
      </c>
      <c r="AI5" s="3">
        <f t="shared" si="9"/>
        <v>1</v>
      </c>
      <c r="AJ5" s="3">
        <f t="shared" si="10"/>
        <v>1</v>
      </c>
      <c r="AK5" s="3">
        <f t="shared" si="11"/>
        <v>0</v>
      </c>
      <c r="AL5" s="3">
        <f t="shared" si="12"/>
        <v>0</v>
      </c>
      <c r="AM5" s="3">
        <f t="shared" si="13"/>
        <v>0</v>
      </c>
      <c r="AN5" s="3">
        <f t="shared" si="14"/>
        <v>0</v>
      </c>
      <c r="AO5" s="3">
        <f t="shared" si="15"/>
        <v>1</v>
      </c>
      <c r="AP5" s="3">
        <f t="shared" si="16"/>
        <v>0</v>
      </c>
      <c r="AQ5" s="3">
        <f t="shared" si="17"/>
        <v>1</v>
      </c>
      <c r="AR5" s="3">
        <f t="shared" si="18"/>
        <v>1</v>
      </c>
      <c r="AS5" s="3">
        <f t="shared" si="19"/>
        <v>0</v>
      </c>
      <c r="AT5" s="3">
        <f t="shared" si="20"/>
        <v>0</v>
      </c>
      <c r="AU5" s="3">
        <f t="shared" si="21"/>
        <v>1</v>
      </c>
      <c r="AW5" s="3">
        <f t="shared" si="22"/>
        <v>1</v>
      </c>
      <c r="AX5" s="3" t="e">
        <f t="shared" si="23"/>
        <v>#N/A</v>
      </c>
    </row>
    <row r="6" spans="1:50" x14ac:dyDescent="0.25">
      <c r="A6" s="8" t="s">
        <v>66</v>
      </c>
      <c r="B6" s="4">
        <f t="shared" si="0"/>
        <v>10</v>
      </c>
      <c r="C6" s="5">
        <f t="shared" si="1"/>
        <v>0</v>
      </c>
      <c r="D6" s="28" t="s">
        <v>281</v>
      </c>
      <c r="E6" s="4" t="s">
        <v>265</v>
      </c>
      <c r="F6" s="4" t="s">
        <v>266</v>
      </c>
      <c r="G6" s="4" t="s">
        <v>282</v>
      </c>
      <c r="H6" s="4" t="s">
        <v>289</v>
      </c>
      <c r="I6" s="4" t="s">
        <v>269</v>
      </c>
      <c r="J6" s="4" t="s">
        <v>283</v>
      </c>
      <c r="K6" s="4" t="s">
        <v>270</v>
      </c>
      <c r="L6" s="4" t="s">
        <v>284</v>
      </c>
      <c r="M6" s="4" t="s">
        <v>271</v>
      </c>
      <c r="N6" s="4" t="s">
        <v>272</v>
      </c>
      <c r="O6" s="4" t="s">
        <v>273</v>
      </c>
      <c r="P6" s="4" t="s">
        <v>258</v>
      </c>
      <c r="Q6" s="4" t="s">
        <v>286</v>
      </c>
      <c r="R6" s="4" t="s">
        <v>287</v>
      </c>
      <c r="S6" s="4" t="s">
        <v>277</v>
      </c>
      <c r="T6" s="4" t="s">
        <v>121</v>
      </c>
      <c r="U6" s="4" t="s">
        <v>278</v>
      </c>
      <c r="V6" s="4" t="s">
        <v>279</v>
      </c>
      <c r="W6" s="4" t="s">
        <v>280</v>
      </c>
      <c r="Y6" s="39" t="s">
        <v>281</v>
      </c>
      <c r="Z6" s="39" t="s">
        <v>287</v>
      </c>
      <c r="AB6" s="3">
        <f t="shared" si="2"/>
        <v>0</v>
      </c>
      <c r="AC6" s="3">
        <f t="shared" si="3"/>
        <v>0</v>
      </c>
      <c r="AD6" s="3">
        <f t="shared" si="4"/>
        <v>1</v>
      </c>
      <c r="AE6" s="3">
        <f t="shared" si="5"/>
        <v>0</v>
      </c>
      <c r="AF6" s="3">
        <f t="shared" si="6"/>
        <v>1</v>
      </c>
      <c r="AG6" s="3">
        <f t="shared" si="7"/>
        <v>0</v>
      </c>
      <c r="AH6" s="3">
        <f t="shared" si="8"/>
        <v>1</v>
      </c>
      <c r="AI6" s="3">
        <f t="shared" si="9"/>
        <v>1</v>
      </c>
      <c r="AJ6" s="3">
        <f t="shared" si="10"/>
        <v>1</v>
      </c>
      <c r="AK6" s="3">
        <f t="shared" si="11"/>
        <v>0</v>
      </c>
      <c r="AL6" s="3">
        <f t="shared" si="12"/>
        <v>1</v>
      </c>
      <c r="AM6" s="3">
        <f t="shared" si="13"/>
        <v>0</v>
      </c>
      <c r="AN6" s="3">
        <f t="shared" si="14"/>
        <v>1</v>
      </c>
      <c r="AO6" s="3">
        <f t="shared" si="15"/>
        <v>1</v>
      </c>
      <c r="AP6" s="3">
        <f t="shared" si="16"/>
        <v>0</v>
      </c>
      <c r="AQ6" s="3">
        <f t="shared" si="17"/>
        <v>1</v>
      </c>
      <c r="AR6" s="3">
        <f t="shared" si="18"/>
        <v>0</v>
      </c>
      <c r="AS6" s="3">
        <f t="shared" si="19"/>
        <v>0</v>
      </c>
      <c r="AT6" s="3">
        <f t="shared" si="20"/>
        <v>0</v>
      </c>
      <c r="AU6" s="3">
        <f t="shared" si="21"/>
        <v>1</v>
      </c>
      <c r="AW6" s="3" t="e">
        <f t="shared" si="22"/>
        <v>#N/A</v>
      </c>
      <c r="AX6" s="3" t="e">
        <f t="shared" si="23"/>
        <v>#N/A</v>
      </c>
    </row>
    <row r="7" spans="1:50" x14ac:dyDescent="0.25">
      <c r="A7" s="8" t="s">
        <v>221</v>
      </c>
      <c r="B7" s="4">
        <f t="shared" si="0"/>
        <v>12</v>
      </c>
      <c r="C7" s="5">
        <f t="shared" si="1"/>
        <v>1</v>
      </c>
      <c r="D7" s="28" t="s">
        <v>126</v>
      </c>
      <c r="E7" s="4" t="s">
        <v>265</v>
      </c>
      <c r="F7" s="4" t="s">
        <v>266</v>
      </c>
      <c r="G7" s="4" t="s">
        <v>267</v>
      </c>
      <c r="H7" s="4" t="s">
        <v>268</v>
      </c>
      <c r="I7" s="4" t="s">
        <v>290</v>
      </c>
      <c r="J7" s="4" t="s">
        <v>283</v>
      </c>
      <c r="K7" s="4" t="s">
        <v>270</v>
      </c>
      <c r="L7" s="4" t="s">
        <v>284</v>
      </c>
      <c r="M7" s="4" t="s">
        <v>271</v>
      </c>
      <c r="N7" s="4" t="s">
        <v>272</v>
      </c>
      <c r="O7" s="4" t="s">
        <v>273</v>
      </c>
      <c r="P7" s="4" t="s">
        <v>258</v>
      </c>
      <c r="Q7" s="4" t="s">
        <v>286</v>
      </c>
      <c r="R7" s="4" t="s">
        <v>287</v>
      </c>
      <c r="S7" s="4" t="s">
        <v>291</v>
      </c>
      <c r="T7" s="4" t="s">
        <v>288</v>
      </c>
      <c r="U7" s="4" t="s">
        <v>278</v>
      </c>
      <c r="V7" s="4" t="s">
        <v>279</v>
      </c>
      <c r="W7" s="4" t="s">
        <v>280</v>
      </c>
      <c r="Y7" s="39" t="s">
        <v>287</v>
      </c>
      <c r="Z7" s="4" t="s">
        <v>270</v>
      </c>
      <c r="AB7" s="3">
        <f t="shared" si="2"/>
        <v>1</v>
      </c>
      <c r="AC7" s="3">
        <f t="shared" si="3"/>
        <v>0</v>
      </c>
      <c r="AD7" s="3">
        <f t="shared" si="4"/>
        <v>1</v>
      </c>
      <c r="AE7" s="3">
        <f t="shared" si="5"/>
        <v>1</v>
      </c>
      <c r="AF7" s="3">
        <f t="shared" si="6"/>
        <v>0</v>
      </c>
      <c r="AG7" s="3">
        <f t="shared" si="7"/>
        <v>1</v>
      </c>
      <c r="AH7" s="3">
        <f t="shared" si="8"/>
        <v>1</v>
      </c>
      <c r="AI7" s="3">
        <f t="shared" si="9"/>
        <v>1</v>
      </c>
      <c r="AJ7" s="3">
        <f t="shared" si="10"/>
        <v>1</v>
      </c>
      <c r="AK7" s="3">
        <f t="shared" si="11"/>
        <v>0</v>
      </c>
      <c r="AL7" s="3">
        <f t="shared" si="12"/>
        <v>1</v>
      </c>
      <c r="AM7" s="3">
        <f t="shared" si="13"/>
        <v>0</v>
      </c>
      <c r="AN7" s="3">
        <f t="shared" si="14"/>
        <v>1</v>
      </c>
      <c r="AO7" s="3">
        <f t="shared" si="15"/>
        <v>1</v>
      </c>
      <c r="AP7" s="3">
        <f t="shared" si="16"/>
        <v>0</v>
      </c>
      <c r="AQ7" s="3">
        <f t="shared" si="17"/>
        <v>0</v>
      </c>
      <c r="AR7" s="3">
        <f t="shared" si="18"/>
        <v>1</v>
      </c>
      <c r="AS7" s="3">
        <f t="shared" si="19"/>
        <v>0</v>
      </c>
      <c r="AT7" s="3">
        <f t="shared" si="20"/>
        <v>0</v>
      </c>
      <c r="AU7" s="3">
        <f t="shared" si="21"/>
        <v>1</v>
      </c>
      <c r="AW7" s="3" t="e">
        <f t="shared" si="22"/>
        <v>#N/A</v>
      </c>
      <c r="AX7" s="3">
        <f t="shared" si="23"/>
        <v>1</v>
      </c>
    </row>
    <row r="8" spans="1:50" x14ac:dyDescent="0.25">
      <c r="A8" s="8" t="s">
        <v>67</v>
      </c>
      <c r="B8" s="4">
        <f t="shared" si="0"/>
        <v>9</v>
      </c>
      <c r="C8" s="5">
        <f t="shared" si="1"/>
        <v>1</v>
      </c>
      <c r="D8" s="28" t="s">
        <v>281</v>
      </c>
      <c r="E8" s="4" t="s">
        <v>265</v>
      </c>
      <c r="F8" s="4" t="s">
        <v>266</v>
      </c>
      <c r="G8" s="4" t="s">
        <v>267</v>
      </c>
      <c r="H8" s="4" t="s">
        <v>268</v>
      </c>
      <c r="I8" s="4" t="s">
        <v>269</v>
      </c>
      <c r="J8" s="4" t="s">
        <v>194</v>
      </c>
      <c r="K8" s="4" t="s">
        <v>270</v>
      </c>
      <c r="L8" s="4" t="s">
        <v>284</v>
      </c>
      <c r="M8" s="4" t="s">
        <v>271</v>
      </c>
      <c r="N8" s="4" t="s">
        <v>272</v>
      </c>
      <c r="O8" s="4" t="s">
        <v>273</v>
      </c>
      <c r="P8" s="4" t="s">
        <v>274</v>
      </c>
      <c r="Q8" s="4" t="s">
        <v>286</v>
      </c>
      <c r="R8" s="4" t="s">
        <v>287</v>
      </c>
      <c r="S8" s="4" t="s">
        <v>277</v>
      </c>
      <c r="T8" s="4" t="s">
        <v>288</v>
      </c>
      <c r="U8" s="4" t="s">
        <v>278</v>
      </c>
      <c r="V8" s="4" t="s">
        <v>279</v>
      </c>
      <c r="W8" s="4" t="s">
        <v>280</v>
      </c>
      <c r="Y8" s="4" t="s">
        <v>266</v>
      </c>
      <c r="Z8" s="39" t="s">
        <v>268</v>
      </c>
      <c r="AB8" s="3">
        <f t="shared" si="2"/>
        <v>0</v>
      </c>
      <c r="AC8" s="3">
        <f t="shared" si="3"/>
        <v>0</v>
      </c>
      <c r="AD8" s="3">
        <f t="shared" si="4"/>
        <v>1</v>
      </c>
      <c r="AE8" s="3">
        <f t="shared" si="5"/>
        <v>1</v>
      </c>
      <c r="AF8" s="3">
        <f t="shared" si="6"/>
        <v>0</v>
      </c>
      <c r="AG8" s="3">
        <f t="shared" si="7"/>
        <v>0</v>
      </c>
      <c r="AH8" s="3">
        <f t="shared" si="8"/>
        <v>0</v>
      </c>
      <c r="AI8" s="3">
        <f t="shared" si="9"/>
        <v>1</v>
      </c>
      <c r="AJ8" s="3">
        <f t="shared" si="10"/>
        <v>1</v>
      </c>
      <c r="AK8" s="3">
        <f t="shared" si="11"/>
        <v>0</v>
      </c>
      <c r="AL8" s="3">
        <f t="shared" si="12"/>
        <v>1</v>
      </c>
      <c r="AM8" s="3">
        <f t="shared" si="13"/>
        <v>0</v>
      </c>
      <c r="AN8" s="3">
        <f t="shared" si="14"/>
        <v>0</v>
      </c>
      <c r="AO8" s="3">
        <f t="shared" si="15"/>
        <v>1</v>
      </c>
      <c r="AP8" s="3">
        <f t="shared" si="16"/>
        <v>0</v>
      </c>
      <c r="AQ8" s="3">
        <f t="shared" si="17"/>
        <v>1</v>
      </c>
      <c r="AR8" s="3">
        <f t="shared" si="18"/>
        <v>1</v>
      </c>
      <c r="AS8" s="3">
        <f t="shared" si="19"/>
        <v>0</v>
      </c>
      <c r="AT8" s="3">
        <f t="shared" si="20"/>
        <v>0</v>
      </c>
      <c r="AU8" s="3">
        <f t="shared" si="21"/>
        <v>1</v>
      </c>
      <c r="AW8" s="3">
        <f t="shared" si="22"/>
        <v>1</v>
      </c>
      <c r="AX8" s="3" t="e">
        <f t="shared" si="23"/>
        <v>#N/A</v>
      </c>
    </row>
    <row r="9" spans="1:50" x14ac:dyDescent="0.25">
      <c r="A9" s="8" t="s">
        <v>68</v>
      </c>
      <c r="B9" s="4">
        <f t="shared" si="0"/>
        <v>8</v>
      </c>
      <c r="C9" s="5">
        <f t="shared" si="1"/>
        <v>0</v>
      </c>
      <c r="D9" s="28" t="s">
        <v>281</v>
      </c>
      <c r="E9" s="4" t="s">
        <v>292</v>
      </c>
      <c r="F9" s="4" t="s">
        <v>266</v>
      </c>
      <c r="G9" s="4" t="s">
        <v>282</v>
      </c>
      <c r="H9" s="4" t="s">
        <v>268</v>
      </c>
      <c r="I9" s="4" t="s">
        <v>269</v>
      </c>
      <c r="J9" s="4" t="s">
        <v>283</v>
      </c>
      <c r="K9" s="4" t="s">
        <v>270</v>
      </c>
      <c r="L9" s="4" t="s">
        <v>284</v>
      </c>
      <c r="M9" s="4" t="s">
        <v>271</v>
      </c>
      <c r="N9" s="4" t="s">
        <v>285</v>
      </c>
      <c r="O9" s="4" t="s">
        <v>273</v>
      </c>
      <c r="P9" s="4" t="s">
        <v>274</v>
      </c>
      <c r="Q9" s="4" t="s">
        <v>275</v>
      </c>
      <c r="R9" s="4" t="s">
        <v>287</v>
      </c>
      <c r="S9" s="4" t="s">
        <v>277</v>
      </c>
      <c r="T9" s="4" t="s">
        <v>288</v>
      </c>
      <c r="U9" s="4" t="s">
        <v>278</v>
      </c>
      <c r="V9" s="4" t="s">
        <v>279</v>
      </c>
      <c r="W9" s="4" t="s">
        <v>280</v>
      </c>
      <c r="Y9" s="39" t="s">
        <v>271</v>
      </c>
      <c r="Z9" s="39" t="s">
        <v>287</v>
      </c>
      <c r="AB9" s="3">
        <f t="shared" si="2"/>
        <v>0</v>
      </c>
      <c r="AC9" s="3">
        <f t="shared" si="3"/>
        <v>1</v>
      </c>
      <c r="AD9" s="3">
        <f t="shared" si="4"/>
        <v>1</v>
      </c>
      <c r="AE9" s="3">
        <f t="shared" si="5"/>
        <v>0</v>
      </c>
      <c r="AF9" s="3">
        <f t="shared" si="6"/>
        <v>0</v>
      </c>
      <c r="AG9" s="3">
        <f t="shared" si="7"/>
        <v>0</v>
      </c>
      <c r="AH9" s="3">
        <f t="shared" si="8"/>
        <v>1</v>
      </c>
      <c r="AI9" s="3">
        <f t="shared" si="9"/>
        <v>1</v>
      </c>
      <c r="AJ9" s="3">
        <f t="shared" si="10"/>
        <v>1</v>
      </c>
      <c r="AK9" s="3">
        <f t="shared" si="11"/>
        <v>0</v>
      </c>
      <c r="AL9" s="3">
        <f t="shared" si="12"/>
        <v>0</v>
      </c>
      <c r="AM9" s="3">
        <f t="shared" si="13"/>
        <v>0</v>
      </c>
      <c r="AN9" s="3">
        <f t="shared" si="14"/>
        <v>0</v>
      </c>
      <c r="AO9" s="3">
        <f t="shared" si="15"/>
        <v>0</v>
      </c>
      <c r="AP9" s="3">
        <f t="shared" si="16"/>
        <v>0</v>
      </c>
      <c r="AQ9" s="3">
        <f t="shared" si="17"/>
        <v>1</v>
      </c>
      <c r="AR9" s="3">
        <f t="shared" si="18"/>
        <v>1</v>
      </c>
      <c r="AS9" s="3">
        <f t="shared" si="19"/>
        <v>0</v>
      </c>
      <c r="AT9" s="3">
        <f t="shared" si="20"/>
        <v>0</v>
      </c>
      <c r="AU9" s="3">
        <f t="shared" si="21"/>
        <v>1</v>
      </c>
      <c r="AW9" s="3" t="e">
        <f t="shared" si="22"/>
        <v>#N/A</v>
      </c>
      <c r="AX9" s="3" t="e">
        <f t="shared" si="23"/>
        <v>#N/A</v>
      </c>
    </row>
    <row r="10" spans="1:50" x14ac:dyDescent="0.25">
      <c r="A10" s="8" t="s">
        <v>69</v>
      </c>
      <c r="B10" s="4">
        <f t="shared" si="0"/>
        <v>7</v>
      </c>
      <c r="C10" s="5">
        <f t="shared" si="1"/>
        <v>0</v>
      </c>
      <c r="D10" s="28" t="s">
        <v>281</v>
      </c>
      <c r="E10" s="4" t="s">
        <v>265</v>
      </c>
      <c r="F10" s="4" t="s">
        <v>266</v>
      </c>
      <c r="G10" s="4" t="s">
        <v>282</v>
      </c>
      <c r="H10" s="4" t="s">
        <v>268</v>
      </c>
      <c r="I10" s="4" t="s">
        <v>269</v>
      </c>
      <c r="J10" s="4" t="s">
        <v>194</v>
      </c>
      <c r="K10" s="4" t="s">
        <v>270</v>
      </c>
      <c r="L10" s="4" t="s">
        <v>284</v>
      </c>
      <c r="M10" s="4" t="s">
        <v>271</v>
      </c>
      <c r="N10" s="4" t="s">
        <v>285</v>
      </c>
      <c r="O10" s="4" t="s">
        <v>273</v>
      </c>
      <c r="P10" s="4" t="s">
        <v>258</v>
      </c>
      <c r="Q10" s="4" t="s">
        <v>275</v>
      </c>
      <c r="R10" s="4" t="s">
        <v>287</v>
      </c>
      <c r="S10" s="4" t="s">
        <v>291</v>
      </c>
      <c r="T10" s="4" t="s">
        <v>121</v>
      </c>
      <c r="U10" s="4" t="s">
        <v>127</v>
      </c>
      <c r="V10" s="4" t="s">
        <v>248</v>
      </c>
      <c r="W10" s="4" t="s">
        <v>280</v>
      </c>
      <c r="Y10" s="39" t="s">
        <v>285</v>
      </c>
      <c r="Z10" s="39" t="s">
        <v>291</v>
      </c>
      <c r="AB10" s="3">
        <f t="shared" si="2"/>
        <v>0</v>
      </c>
      <c r="AC10" s="3">
        <f t="shared" si="3"/>
        <v>0</v>
      </c>
      <c r="AD10" s="3">
        <f t="shared" si="4"/>
        <v>1</v>
      </c>
      <c r="AE10" s="3">
        <f t="shared" si="5"/>
        <v>0</v>
      </c>
      <c r="AF10" s="3">
        <f t="shared" si="6"/>
        <v>0</v>
      </c>
      <c r="AG10" s="3">
        <f t="shared" si="7"/>
        <v>0</v>
      </c>
      <c r="AH10" s="3">
        <f t="shared" si="8"/>
        <v>0</v>
      </c>
      <c r="AI10" s="3">
        <f t="shared" si="9"/>
        <v>1</v>
      </c>
      <c r="AJ10" s="3">
        <f t="shared" si="10"/>
        <v>1</v>
      </c>
      <c r="AK10" s="3">
        <f t="shared" si="11"/>
        <v>0</v>
      </c>
      <c r="AL10" s="3">
        <f t="shared" si="12"/>
        <v>0</v>
      </c>
      <c r="AM10" s="3">
        <f t="shared" si="13"/>
        <v>0</v>
      </c>
      <c r="AN10" s="3">
        <f t="shared" si="14"/>
        <v>1</v>
      </c>
      <c r="AO10" s="3">
        <f t="shared" si="15"/>
        <v>0</v>
      </c>
      <c r="AP10" s="3">
        <f t="shared" si="16"/>
        <v>0</v>
      </c>
      <c r="AQ10" s="3">
        <f t="shared" si="17"/>
        <v>0</v>
      </c>
      <c r="AR10" s="3">
        <f t="shared" si="18"/>
        <v>0</v>
      </c>
      <c r="AS10" s="3">
        <f t="shared" si="19"/>
        <v>1</v>
      </c>
      <c r="AT10" s="3">
        <f t="shared" si="20"/>
        <v>1</v>
      </c>
      <c r="AU10" s="3">
        <f t="shared" si="21"/>
        <v>1</v>
      </c>
      <c r="AW10" s="3" t="e">
        <f t="shared" si="22"/>
        <v>#N/A</v>
      </c>
      <c r="AX10" s="3" t="e">
        <f t="shared" si="23"/>
        <v>#N/A</v>
      </c>
    </row>
    <row r="11" spans="1:50" x14ac:dyDescent="0.25">
      <c r="A11" s="8" t="s">
        <v>70</v>
      </c>
      <c r="B11" s="4">
        <f t="shared" si="0"/>
        <v>7</v>
      </c>
      <c r="C11" s="5">
        <f t="shared" si="1"/>
        <v>1</v>
      </c>
      <c r="D11" s="28" t="s">
        <v>281</v>
      </c>
      <c r="E11" s="4" t="s">
        <v>265</v>
      </c>
      <c r="F11" s="4" t="s">
        <v>266</v>
      </c>
      <c r="G11" s="4" t="s">
        <v>282</v>
      </c>
      <c r="H11" s="4" t="s">
        <v>268</v>
      </c>
      <c r="I11" s="4" t="s">
        <v>269</v>
      </c>
      <c r="J11" s="4" t="s">
        <v>194</v>
      </c>
      <c r="K11" s="4" t="s">
        <v>270</v>
      </c>
      <c r="L11" s="4" t="s">
        <v>284</v>
      </c>
      <c r="M11" s="4" t="s">
        <v>293</v>
      </c>
      <c r="N11" s="4" t="s">
        <v>285</v>
      </c>
      <c r="O11" s="4" t="s">
        <v>273</v>
      </c>
      <c r="P11" s="4" t="s">
        <v>258</v>
      </c>
      <c r="Q11" s="4" t="s">
        <v>275</v>
      </c>
      <c r="R11" s="4" t="s">
        <v>287</v>
      </c>
      <c r="S11" s="4" t="s">
        <v>277</v>
      </c>
      <c r="T11" s="4" t="s">
        <v>121</v>
      </c>
      <c r="U11" s="4" t="s">
        <v>127</v>
      </c>
      <c r="V11" s="4" t="s">
        <v>279</v>
      </c>
      <c r="W11" s="4" t="s">
        <v>174</v>
      </c>
      <c r="Y11" s="39" t="s">
        <v>265</v>
      </c>
      <c r="Z11" s="4" t="s">
        <v>258</v>
      </c>
      <c r="AB11" s="3">
        <f t="shared" si="2"/>
        <v>0</v>
      </c>
      <c r="AC11" s="3">
        <f t="shared" si="3"/>
        <v>0</v>
      </c>
      <c r="AD11" s="3">
        <f t="shared" si="4"/>
        <v>1</v>
      </c>
      <c r="AE11" s="3">
        <f t="shared" si="5"/>
        <v>0</v>
      </c>
      <c r="AF11" s="3">
        <f t="shared" si="6"/>
        <v>0</v>
      </c>
      <c r="AG11" s="3">
        <f t="shared" si="7"/>
        <v>0</v>
      </c>
      <c r="AH11" s="3">
        <f t="shared" si="8"/>
        <v>0</v>
      </c>
      <c r="AI11" s="3">
        <f t="shared" si="9"/>
        <v>1</v>
      </c>
      <c r="AJ11" s="3">
        <f t="shared" si="10"/>
        <v>1</v>
      </c>
      <c r="AK11" s="3">
        <f t="shared" si="11"/>
        <v>1</v>
      </c>
      <c r="AL11" s="3">
        <f t="shared" si="12"/>
        <v>0</v>
      </c>
      <c r="AM11" s="3">
        <f t="shared" si="13"/>
        <v>0</v>
      </c>
      <c r="AN11" s="3">
        <f t="shared" si="14"/>
        <v>1</v>
      </c>
      <c r="AO11" s="3">
        <f t="shared" si="15"/>
        <v>0</v>
      </c>
      <c r="AP11" s="3">
        <f t="shared" si="16"/>
        <v>0</v>
      </c>
      <c r="AQ11" s="3">
        <f t="shared" si="17"/>
        <v>1</v>
      </c>
      <c r="AR11" s="3">
        <f t="shared" si="18"/>
        <v>0</v>
      </c>
      <c r="AS11" s="3">
        <f t="shared" si="19"/>
        <v>1</v>
      </c>
      <c r="AT11" s="3">
        <f t="shared" si="20"/>
        <v>0</v>
      </c>
      <c r="AU11" s="3">
        <f t="shared" si="21"/>
        <v>0</v>
      </c>
      <c r="AW11" s="3" t="e">
        <f t="shared" si="22"/>
        <v>#N/A</v>
      </c>
      <c r="AX11" s="3">
        <f t="shared" si="23"/>
        <v>1</v>
      </c>
    </row>
    <row r="12" spans="1:50" x14ac:dyDescent="0.25">
      <c r="A12" s="8" t="s">
        <v>71</v>
      </c>
      <c r="B12" s="4">
        <f t="shared" si="0"/>
        <v>7</v>
      </c>
      <c r="C12" s="5">
        <f t="shared" si="1"/>
        <v>0</v>
      </c>
      <c r="D12" s="28" t="s">
        <v>281</v>
      </c>
      <c r="E12" s="4" t="s">
        <v>265</v>
      </c>
      <c r="F12" s="4" t="s">
        <v>294</v>
      </c>
      <c r="G12" s="4" t="s">
        <v>267</v>
      </c>
      <c r="H12" s="4" t="s">
        <v>268</v>
      </c>
      <c r="I12" s="4" t="s">
        <v>269</v>
      </c>
      <c r="J12" s="4" t="s">
        <v>283</v>
      </c>
      <c r="K12" s="4" t="s">
        <v>261</v>
      </c>
      <c r="L12" s="4" t="s">
        <v>252</v>
      </c>
      <c r="M12" s="4" t="s">
        <v>271</v>
      </c>
      <c r="N12" s="4" t="s">
        <v>285</v>
      </c>
      <c r="O12" s="4" t="s">
        <v>295</v>
      </c>
      <c r="P12" s="4" t="s">
        <v>258</v>
      </c>
      <c r="Q12" s="4" t="s">
        <v>275</v>
      </c>
      <c r="R12" s="4" t="s">
        <v>287</v>
      </c>
      <c r="S12" s="4" t="s">
        <v>291</v>
      </c>
      <c r="T12" s="4" t="s">
        <v>288</v>
      </c>
      <c r="U12" s="4" t="s">
        <v>278</v>
      </c>
      <c r="V12" s="4" t="s">
        <v>248</v>
      </c>
      <c r="W12" s="4" t="s">
        <v>280</v>
      </c>
      <c r="Y12" s="39" t="s">
        <v>294</v>
      </c>
      <c r="Z12" s="39" t="s">
        <v>252</v>
      </c>
      <c r="AB12" s="3">
        <f t="shared" si="2"/>
        <v>0</v>
      </c>
      <c r="AC12" s="3">
        <f t="shared" si="3"/>
        <v>0</v>
      </c>
      <c r="AD12" s="3">
        <f t="shared" si="4"/>
        <v>0</v>
      </c>
      <c r="AE12" s="3">
        <f t="shared" si="5"/>
        <v>1</v>
      </c>
      <c r="AF12" s="3">
        <f t="shared" si="6"/>
        <v>0</v>
      </c>
      <c r="AG12" s="3">
        <f t="shared" si="7"/>
        <v>0</v>
      </c>
      <c r="AH12" s="3">
        <f t="shared" si="8"/>
        <v>1</v>
      </c>
      <c r="AI12" s="3">
        <f t="shared" si="9"/>
        <v>0</v>
      </c>
      <c r="AJ12" s="3">
        <f t="shared" si="10"/>
        <v>0</v>
      </c>
      <c r="AK12" s="3">
        <f t="shared" si="11"/>
        <v>0</v>
      </c>
      <c r="AL12" s="3">
        <f t="shared" si="12"/>
        <v>0</v>
      </c>
      <c r="AM12" s="3">
        <f t="shared" si="13"/>
        <v>1</v>
      </c>
      <c r="AN12" s="3">
        <f t="shared" si="14"/>
        <v>1</v>
      </c>
      <c r="AO12" s="3">
        <f t="shared" si="15"/>
        <v>0</v>
      </c>
      <c r="AP12" s="3">
        <f t="shared" si="16"/>
        <v>0</v>
      </c>
      <c r="AQ12" s="3">
        <f t="shared" si="17"/>
        <v>0</v>
      </c>
      <c r="AR12" s="3">
        <f t="shared" si="18"/>
        <v>1</v>
      </c>
      <c r="AS12" s="3">
        <f t="shared" si="19"/>
        <v>0</v>
      </c>
      <c r="AT12" s="3">
        <f t="shared" si="20"/>
        <v>1</v>
      </c>
      <c r="AU12" s="3">
        <f t="shared" si="21"/>
        <v>1</v>
      </c>
      <c r="AW12" s="3" t="e">
        <f t="shared" si="22"/>
        <v>#N/A</v>
      </c>
      <c r="AX12" s="3" t="e">
        <f t="shared" si="23"/>
        <v>#N/A</v>
      </c>
    </row>
    <row r="13" spans="1:50" x14ac:dyDescent="0.25">
      <c r="A13" s="8" t="s">
        <v>72</v>
      </c>
      <c r="B13" s="4">
        <f t="shared" si="0"/>
        <v>8</v>
      </c>
      <c r="C13" s="5">
        <f t="shared" si="1"/>
        <v>1</v>
      </c>
      <c r="D13" s="28" t="s">
        <v>281</v>
      </c>
      <c r="E13" s="4" t="s">
        <v>265</v>
      </c>
      <c r="F13" s="4" t="s">
        <v>266</v>
      </c>
      <c r="G13" s="4" t="s">
        <v>282</v>
      </c>
      <c r="H13" s="4" t="s">
        <v>268</v>
      </c>
      <c r="I13" s="4" t="s">
        <v>269</v>
      </c>
      <c r="J13" s="4" t="s">
        <v>283</v>
      </c>
      <c r="K13" s="4" t="s">
        <v>270</v>
      </c>
      <c r="L13" s="4" t="s">
        <v>284</v>
      </c>
      <c r="M13" s="4" t="s">
        <v>271</v>
      </c>
      <c r="N13" s="4" t="s">
        <v>272</v>
      </c>
      <c r="O13" s="4" t="s">
        <v>273</v>
      </c>
      <c r="P13" s="4" t="s">
        <v>274</v>
      </c>
      <c r="Q13" s="4" t="s">
        <v>275</v>
      </c>
      <c r="R13" s="4" t="s">
        <v>287</v>
      </c>
      <c r="S13" s="4" t="s">
        <v>277</v>
      </c>
      <c r="T13" s="4" t="s">
        <v>288</v>
      </c>
      <c r="U13" s="4" t="s">
        <v>278</v>
      </c>
      <c r="V13" s="4" t="s">
        <v>279</v>
      </c>
      <c r="W13" s="4" t="s">
        <v>280</v>
      </c>
      <c r="Y13" s="39" t="s">
        <v>275</v>
      </c>
      <c r="Z13" s="4" t="s">
        <v>272</v>
      </c>
      <c r="AB13" s="3">
        <f t="shared" si="2"/>
        <v>0</v>
      </c>
      <c r="AC13" s="3">
        <f t="shared" si="3"/>
        <v>0</v>
      </c>
      <c r="AD13" s="3">
        <f t="shared" si="4"/>
        <v>1</v>
      </c>
      <c r="AE13" s="3">
        <f t="shared" si="5"/>
        <v>0</v>
      </c>
      <c r="AF13" s="3">
        <f t="shared" si="6"/>
        <v>0</v>
      </c>
      <c r="AG13" s="3">
        <f t="shared" si="7"/>
        <v>0</v>
      </c>
      <c r="AH13" s="3">
        <f t="shared" si="8"/>
        <v>1</v>
      </c>
      <c r="AI13" s="3">
        <f t="shared" si="9"/>
        <v>1</v>
      </c>
      <c r="AJ13" s="3">
        <f t="shared" si="10"/>
        <v>1</v>
      </c>
      <c r="AK13" s="3">
        <f t="shared" si="11"/>
        <v>0</v>
      </c>
      <c r="AL13" s="3">
        <f t="shared" si="12"/>
        <v>1</v>
      </c>
      <c r="AM13" s="3">
        <f t="shared" si="13"/>
        <v>0</v>
      </c>
      <c r="AN13" s="3">
        <f t="shared" si="14"/>
        <v>0</v>
      </c>
      <c r="AO13" s="3">
        <f t="shared" si="15"/>
        <v>0</v>
      </c>
      <c r="AP13" s="3">
        <f t="shared" si="16"/>
        <v>0</v>
      </c>
      <c r="AQ13" s="3">
        <f t="shared" si="17"/>
        <v>1</v>
      </c>
      <c r="AR13" s="3">
        <f t="shared" si="18"/>
        <v>1</v>
      </c>
      <c r="AS13" s="3">
        <f t="shared" si="19"/>
        <v>0</v>
      </c>
      <c r="AT13" s="3">
        <f t="shared" si="20"/>
        <v>0</v>
      </c>
      <c r="AU13" s="3">
        <f t="shared" si="21"/>
        <v>1</v>
      </c>
      <c r="AW13" s="3" t="e">
        <f t="shared" si="22"/>
        <v>#N/A</v>
      </c>
      <c r="AX13" s="3">
        <f t="shared" si="23"/>
        <v>1</v>
      </c>
    </row>
    <row r="14" spans="1:50" x14ac:dyDescent="0.25">
      <c r="A14" s="8" t="s">
        <v>73</v>
      </c>
      <c r="B14" s="4">
        <f t="shared" si="0"/>
        <v>10</v>
      </c>
      <c r="C14" s="5">
        <f t="shared" si="1"/>
        <v>1</v>
      </c>
      <c r="D14" s="28" t="s">
        <v>126</v>
      </c>
      <c r="E14" s="4" t="s">
        <v>265</v>
      </c>
      <c r="F14" s="4" t="s">
        <v>266</v>
      </c>
      <c r="G14" s="4" t="s">
        <v>282</v>
      </c>
      <c r="H14" s="4" t="s">
        <v>289</v>
      </c>
      <c r="I14" s="4" t="s">
        <v>290</v>
      </c>
      <c r="J14" s="4" t="s">
        <v>194</v>
      </c>
      <c r="K14" s="4" t="s">
        <v>270</v>
      </c>
      <c r="L14" s="4" t="s">
        <v>252</v>
      </c>
      <c r="M14" s="4" t="s">
        <v>293</v>
      </c>
      <c r="N14" s="4" t="s">
        <v>285</v>
      </c>
      <c r="O14" s="4" t="s">
        <v>295</v>
      </c>
      <c r="P14" s="4" t="s">
        <v>274</v>
      </c>
      <c r="Q14" s="4" t="s">
        <v>275</v>
      </c>
      <c r="R14" s="4" t="s">
        <v>276</v>
      </c>
      <c r="S14" s="4" t="s">
        <v>277</v>
      </c>
      <c r="T14" s="4" t="s">
        <v>288</v>
      </c>
      <c r="U14" s="4" t="s">
        <v>278</v>
      </c>
      <c r="V14" s="4" t="s">
        <v>279</v>
      </c>
      <c r="W14" s="4" t="s">
        <v>174</v>
      </c>
      <c r="Y14" s="4" t="s">
        <v>266</v>
      </c>
      <c r="Z14" s="39" t="s">
        <v>285</v>
      </c>
      <c r="AB14" s="3">
        <f t="shared" si="2"/>
        <v>1</v>
      </c>
      <c r="AC14" s="3">
        <f t="shared" si="3"/>
        <v>0</v>
      </c>
      <c r="AD14" s="3">
        <f t="shared" si="4"/>
        <v>1</v>
      </c>
      <c r="AE14" s="3">
        <f t="shared" si="5"/>
        <v>0</v>
      </c>
      <c r="AF14" s="3">
        <f t="shared" si="6"/>
        <v>1</v>
      </c>
      <c r="AG14" s="3">
        <f t="shared" si="7"/>
        <v>1</v>
      </c>
      <c r="AH14" s="3">
        <f t="shared" si="8"/>
        <v>0</v>
      </c>
      <c r="AI14" s="3">
        <f t="shared" si="9"/>
        <v>1</v>
      </c>
      <c r="AJ14" s="3">
        <f t="shared" si="10"/>
        <v>0</v>
      </c>
      <c r="AK14" s="3">
        <f t="shared" si="11"/>
        <v>1</v>
      </c>
      <c r="AL14" s="3">
        <f t="shared" si="12"/>
        <v>0</v>
      </c>
      <c r="AM14" s="3">
        <f t="shared" si="13"/>
        <v>1</v>
      </c>
      <c r="AN14" s="3">
        <f t="shared" si="14"/>
        <v>0</v>
      </c>
      <c r="AO14" s="3">
        <f t="shared" si="15"/>
        <v>0</v>
      </c>
      <c r="AP14" s="3">
        <f t="shared" si="16"/>
        <v>1</v>
      </c>
      <c r="AQ14" s="3">
        <f t="shared" si="17"/>
        <v>1</v>
      </c>
      <c r="AR14" s="3">
        <f t="shared" si="18"/>
        <v>1</v>
      </c>
      <c r="AS14" s="3">
        <f t="shared" si="19"/>
        <v>0</v>
      </c>
      <c r="AT14" s="3">
        <f t="shared" si="20"/>
        <v>0</v>
      </c>
      <c r="AU14" s="3">
        <f t="shared" si="21"/>
        <v>0</v>
      </c>
      <c r="AW14" s="3">
        <f t="shared" si="22"/>
        <v>1</v>
      </c>
      <c r="AX14" s="3" t="e">
        <f t="shared" si="23"/>
        <v>#N/A</v>
      </c>
    </row>
    <row r="15" spans="1:50" x14ac:dyDescent="0.25">
      <c r="A15" s="8" t="s">
        <v>74</v>
      </c>
      <c r="B15" s="4">
        <f t="shared" si="0"/>
        <v>9</v>
      </c>
      <c r="C15" s="5">
        <f t="shared" si="1"/>
        <v>0</v>
      </c>
      <c r="D15" s="28" t="s">
        <v>126</v>
      </c>
      <c r="E15" s="4" t="s">
        <v>265</v>
      </c>
      <c r="F15" s="4" t="s">
        <v>266</v>
      </c>
      <c r="G15" s="4" t="s">
        <v>267</v>
      </c>
      <c r="H15" s="4" t="s">
        <v>268</v>
      </c>
      <c r="I15" s="4" t="s">
        <v>269</v>
      </c>
      <c r="J15" s="4" t="s">
        <v>283</v>
      </c>
      <c r="K15" s="4" t="s">
        <v>261</v>
      </c>
      <c r="L15" s="4" t="s">
        <v>284</v>
      </c>
      <c r="M15" s="4" t="s">
        <v>293</v>
      </c>
      <c r="N15" s="4" t="s">
        <v>285</v>
      </c>
      <c r="O15" s="4" t="s">
        <v>273</v>
      </c>
      <c r="P15" s="4" t="s">
        <v>258</v>
      </c>
      <c r="Q15" s="4" t="s">
        <v>286</v>
      </c>
      <c r="R15" s="4" t="s">
        <v>287</v>
      </c>
      <c r="S15" s="4" t="s">
        <v>291</v>
      </c>
      <c r="T15" s="4" t="s">
        <v>121</v>
      </c>
      <c r="U15" s="4" t="s">
        <v>278</v>
      </c>
      <c r="V15" s="4" t="s">
        <v>279</v>
      </c>
      <c r="W15" s="4" t="s">
        <v>280</v>
      </c>
      <c r="Y15" s="39" t="s">
        <v>287</v>
      </c>
      <c r="Z15" s="39" t="s">
        <v>279</v>
      </c>
      <c r="AB15" s="3">
        <f t="shared" si="2"/>
        <v>1</v>
      </c>
      <c r="AC15" s="3">
        <f t="shared" si="3"/>
        <v>0</v>
      </c>
      <c r="AD15" s="3">
        <f t="shared" si="4"/>
        <v>1</v>
      </c>
      <c r="AE15" s="3">
        <f t="shared" si="5"/>
        <v>1</v>
      </c>
      <c r="AF15" s="3">
        <f t="shared" si="6"/>
        <v>0</v>
      </c>
      <c r="AG15" s="3">
        <f t="shared" si="7"/>
        <v>0</v>
      </c>
      <c r="AH15" s="3">
        <f t="shared" si="8"/>
        <v>1</v>
      </c>
      <c r="AI15" s="3">
        <f t="shared" si="9"/>
        <v>0</v>
      </c>
      <c r="AJ15" s="3">
        <f t="shared" si="10"/>
        <v>1</v>
      </c>
      <c r="AK15" s="3">
        <f t="shared" si="11"/>
        <v>1</v>
      </c>
      <c r="AL15" s="3">
        <f t="shared" si="12"/>
        <v>0</v>
      </c>
      <c r="AM15" s="3">
        <f t="shared" si="13"/>
        <v>0</v>
      </c>
      <c r="AN15" s="3">
        <f t="shared" si="14"/>
        <v>1</v>
      </c>
      <c r="AO15" s="3">
        <f t="shared" si="15"/>
        <v>1</v>
      </c>
      <c r="AP15" s="3">
        <f t="shared" si="16"/>
        <v>0</v>
      </c>
      <c r="AQ15" s="3">
        <f t="shared" si="17"/>
        <v>0</v>
      </c>
      <c r="AR15" s="3">
        <f t="shared" si="18"/>
        <v>0</v>
      </c>
      <c r="AS15" s="3">
        <f t="shared" si="19"/>
        <v>0</v>
      </c>
      <c r="AT15" s="3">
        <f t="shared" si="20"/>
        <v>0</v>
      </c>
      <c r="AU15" s="3">
        <f t="shared" si="21"/>
        <v>1</v>
      </c>
      <c r="AW15" s="3" t="e">
        <f t="shared" si="22"/>
        <v>#N/A</v>
      </c>
      <c r="AX15" s="3" t="e">
        <f t="shared" si="23"/>
        <v>#N/A</v>
      </c>
    </row>
    <row r="16" spans="1:50" x14ac:dyDescent="0.25">
      <c r="A16" s="8" t="s">
        <v>75</v>
      </c>
      <c r="B16" s="4">
        <f t="shared" si="0"/>
        <v>10</v>
      </c>
      <c r="C16" s="5">
        <f t="shared" si="1"/>
        <v>1</v>
      </c>
      <c r="D16" s="28" t="s">
        <v>126</v>
      </c>
      <c r="E16" s="4" t="s">
        <v>265</v>
      </c>
      <c r="F16" s="4" t="s">
        <v>266</v>
      </c>
      <c r="G16" s="4" t="s">
        <v>267</v>
      </c>
      <c r="H16" s="4" t="s">
        <v>268</v>
      </c>
      <c r="I16" s="4" t="s">
        <v>290</v>
      </c>
      <c r="J16" s="4" t="s">
        <v>283</v>
      </c>
      <c r="K16" s="4" t="s">
        <v>270</v>
      </c>
      <c r="L16" s="4" t="s">
        <v>252</v>
      </c>
      <c r="M16" s="4" t="s">
        <v>293</v>
      </c>
      <c r="N16" s="4" t="s">
        <v>272</v>
      </c>
      <c r="O16" s="4" t="s">
        <v>273</v>
      </c>
      <c r="P16" s="4" t="s">
        <v>274</v>
      </c>
      <c r="Q16" s="4" t="s">
        <v>275</v>
      </c>
      <c r="R16" s="4" t="s">
        <v>287</v>
      </c>
      <c r="S16" s="4" t="s">
        <v>291</v>
      </c>
      <c r="T16" s="4" t="s">
        <v>288</v>
      </c>
      <c r="U16" s="4" t="s">
        <v>278</v>
      </c>
      <c r="V16" s="4" t="s">
        <v>279</v>
      </c>
      <c r="W16" s="4" t="s">
        <v>280</v>
      </c>
      <c r="Y16" s="39" t="s">
        <v>265</v>
      </c>
      <c r="Z16" s="4" t="s">
        <v>266</v>
      </c>
      <c r="AB16" s="3">
        <f t="shared" si="2"/>
        <v>1</v>
      </c>
      <c r="AC16" s="3">
        <f t="shared" si="3"/>
        <v>0</v>
      </c>
      <c r="AD16" s="3">
        <f t="shared" si="4"/>
        <v>1</v>
      </c>
      <c r="AE16" s="3">
        <f t="shared" si="5"/>
        <v>1</v>
      </c>
      <c r="AF16" s="3">
        <f t="shared" si="6"/>
        <v>0</v>
      </c>
      <c r="AG16" s="3">
        <f t="shared" si="7"/>
        <v>1</v>
      </c>
      <c r="AH16" s="3">
        <f t="shared" si="8"/>
        <v>1</v>
      </c>
      <c r="AI16" s="3">
        <f t="shared" si="9"/>
        <v>1</v>
      </c>
      <c r="AJ16" s="3">
        <f t="shared" si="10"/>
        <v>0</v>
      </c>
      <c r="AK16" s="3">
        <f t="shared" si="11"/>
        <v>1</v>
      </c>
      <c r="AL16" s="3">
        <f t="shared" si="12"/>
        <v>1</v>
      </c>
      <c r="AM16" s="3">
        <f t="shared" si="13"/>
        <v>0</v>
      </c>
      <c r="AN16" s="3">
        <f t="shared" si="14"/>
        <v>0</v>
      </c>
      <c r="AO16" s="3">
        <f t="shared" si="15"/>
        <v>0</v>
      </c>
      <c r="AP16" s="3">
        <f t="shared" si="16"/>
        <v>0</v>
      </c>
      <c r="AQ16" s="3">
        <f t="shared" si="17"/>
        <v>0</v>
      </c>
      <c r="AR16" s="3">
        <f t="shared" si="18"/>
        <v>1</v>
      </c>
      <c r="AS16" s="3">
        <f t="shared" si="19"/>
        <v>0</v>
      </c>
      <c r="AT16" s="3">
        <f t="shared" si="20"/>
        <v>0</v>
      </c>
      <c r="AU16" s="3">
        <f t="shared" si="21"/>
        <v>1</v>
      </c>
      <c r="AW16" s="3" t="e">
        <f t="shared" si="22"/>
        <v>#N/A</v>
      </c>
      <c r="AX16" s="3">
        <f t="shared" si="23"/>
        <v>1</v>
      </c>
    </row>
    <row r="17" spans="1:50" x14ac:dyDescent="0.25">
      <c r="A17" s="8" t="s">
        <v>76</v>
      </c>
      <c r="B17" s="4">
        <f t="shared" si="0"/>
        <v>7</v>
      </c>
      <c r="C17" s="5">
        <f t="shared" si="1"/>
        <v>0</v>
      </c>
      <c r="D17" s="28" t="s">
        <v>281</v>
      </c>
      <c r="E17" s="4" t="s">
        <v>265</v>
      </c>
      <c r="F17" s="4" t="s">
        <v>266</v>
      </c>
      <c r="G17" s="4" t="s">
        <v>267</v>
      </c>
      <c r="H17" s="4" t="s">
        <v>268</v>
      </c>
      <c r="I17" s="4" t="s">
        <v>269</v>
      </c>
      <c r="J17" s="4" t="s">
        <v>283</v>
      </c>
      <c r="K17" s="4" t="s">
        <v>270</v>
      </c>
      <c r="L17" s="4" t="s">
        <v>252</v>
      </c>
      <c r="M17" s="4" t="s">
        <v>271</v>
      </c>
      <c r="N17" s="4" t="s">
        <v>285</v>
      </c>
      <c r="O17" s="4" t="s">
        <v>273</v>
      </c>
      <c r="P17" s="4" t="s">
        <v>274</v>
      </c>
      <c r="Q17" s="4" t="s">
        <v>275</v>
      </c>
      <c r="R17" s="4" t="s">
        <v>287</v>
      </c>
      <c r="S17" s="4" t="s">
        <v>277</v>
      </c>
      <c r="T17" s="4" t="s">
        <v>288</v>
      </c>
      <c r="U17" s="4" t="s">
        <v>278</v>
      </c>
      <c r="V17" s="4" t="s">
        <v>279</v>
      </c>
      <c r="W17" s="4" t="s">
        <v>280</v>
      </c>
      <c r="Y17" s="39" t="s">
        <v>271</v>
      </c>
      <c r="Z17" s="39" t="s">
        <v>279</v>
      </c>
      <c r="AB17" s="3">
        <f t="shared" si="2"/>
        <v>0</v>
      </c>
      <c r="AC17" s="3">
        <f t="shared" si="3"/>
        <v>0</v>
      </c>
      <c r="AD17" s="3">
        <f t="shared" si="4"/>
        <v>1</v>
      </c>
      <c r="AE17" s="3">
        <f t="shared" si="5"/>
        <v>1</v>
      </c>
      <c r="AF17" s="3">
        <f t="shared" si="6"/>
        <v>0</v>
      </c>
      <c r="AG17" s="3">
        <f t="shared" si="7"/>
        <v>0</v>
      </c>
      <c r="AH17" s="3">
        <f t="shared" si="8"/>
        <v>1</v>
      </c>
      <c r="AI17" s="3">
        <f t="shared" si="9"/>
        <v>1</v>
      </c>
      <c r="AJ17" s="3">
        <f t="shared" si="10"/>
        <v>0</v>
      </c>
      <c r="AK17" s="3">
        <f t="shared" si="11"/>
        <v>0</v>
      </c>
      <c r="AL17" s="3">
        <f t="shared" si="12"/>
        <v>0</v>
      </c>
      <c r="AM17" s="3">
        <f t="shared" si="13"/>
        <v>0</v>
      </c>
      <c r="AN17" s="3">
        <f t="shared" si="14"/>
        <v>0</v>
      </c>
      <c r="AO17" s="3">
        <f t="shared" si="15"/>
        <v>0</v>
      </c>
      <c r="AP17" s="3">
        <f t="shared" si="16"/>
        <v>0</v>
      </c>
      <c r="AQ17" s="3">
        <f t="shared" si="17"/>
        <v>1</v>
      </c>
      <c r="AR17" s="3">
        <f t="shared" si="18"/>
        <v>1</v>
      </c>
      <c r="AS17" s="3">
        <f t="shared" si="19"/>
        <v>0</v>
      </c>
      <c r="AT17" s="3">
        <f t="shared" si="20"/>
        <v>0</v>
      </c>
      <c r="AU17" s="3">
        <f t="shared" si="21"/>
        <v>1</v>
      </c>
      <c r="AW17" s="3" t="e">
        <f t="shared" si="22"/>
        <v>#N/A</v>
      </c>
      <c r="AX17" s="3" t="e">
        <f t="shared" si="23"/>
        <v>#N/A</v>
      </c>
    </row>
    <row r="18" spans="1:50" x14ac:dyDescent="0.25">
      <c r="A18" s="8" t="s">
        <v>77</v>
      </c>
      <c r="B18" s="4">
        <f t="shared" si="0"/>
        <v>7</v>
      </c>
      <c r="C18" s="5">
        <f t="shared" si="1"/>
        <v>1</v>
      </c>
      <c r="D18" s="28" t="s">
        <v>126</v>
      </c>
      <c r="E18" s="4" t="s">
        <v>265</v>
      </c>
      <c r="F18" s="4" t="s">
        <v>294</v>
      </c>
      <c r="G18" s="4" t="s">
        <v>282</v>
      </c>
      <c r="H18" s="4" t="s">
        <v>268</v>
      </c>
      <c r="I18" s="4" t="s">
        <v>269</v>
      </c>
      <c r="J18" s="4" t="s">
        <v>194</v>
      </c>
      <c r="K18" s="4" t="s">
        <v>261</v>
      </c>
      <c r="L18" s="4" t="s">
        <v>284</v>
      </c>
      <c r="M18" s="4" t="s">
        <v>293</v>
      </c>
      <c r="N18" s="4" t="s">
        <v>272</v>
      </c>
      <c r="O18" s="4" t="s">
        <v>273</v>
      </c>
      <c r="P18" s="4" t="s">
        <v>258</v>
      </c>
      <c r="Q18" s="4" t="s">
        <v>286</v>
      </c>
      <c r="R18" s="4" t="s">
        <v>287</v>
      </c>
      <c r="S18" s="4" t="s">
        <v>291</v>
      </c>
      <c r="T18" s="4" t="s">
        <v>121</v>
      </c>
      <c r="U18" s="4" t="s">
        <v>127</v>
      </c>
      <c r="V18" s="4" t="s">
        <v>279</v>
      </c>
      <c r="W18" s="4" t="s">
        <v>174</v>
      </c>
      <c r="Y18" s="39" t="s">
        <v>268</v>
      </c>
      <c r="Z18" s="4" t="s">
        <v>284</v>
      </c>
      <c r="AB18" s="3">
        <f t="shared" si="2"/>
        <v>1</v>
      </c>
      <c r="AC18" s="3">
        <f t="shared" si="3"/>
        <v>0</v>
      </c>
      <c r="AD18" s="3">
        <f t="shared" si="4"/>
        <v>0</v>
      </c>
      <c r="AE18" s="3">
        <f t="shared" si="5"/>
        <v>0</v>
      </c>
      <c r="AF18" s="3">
        <f t="shared" si="6"/>
        <v>0</v>
      </c>
      <c r="AG18" s="3">
        <f t="shared" si="7"/>
        <v>0</v>
      </c>
      <c r="AH18" s="3">
        <f t="shared" si="8"/>
        <v>0</v>
      </c>
      <c r="AI18" s="3">
        <f t="shared" si="9"/>
        <v>0</v>
      </c>
      <c r="AJ18" s="3">
        <f t="shared" si="10"/>
        <v>1</v>
      </c>
      <c r="AK18" s="3">
        <f t="shared" si="11"/>
        <v>1</v>
      </c>
      <c r="AL18" s="3">
        <f t="shared" si="12"/>
        <v>1</v>
      </c>
      <c r="AM18" s="3">
        <f t="shared" si="13"/>
        <v>0</v>
      </c>
      <c r="AN18" s="3">
        <f t="shared" si="14"/>
        <v>1</v>
      </c>
      <c r="AO18" s="3">
        <f t="shared" si="15"/>
        <v>1</v>
      </c>
      <c r="AP18" s="3">
        <f t="shared" si="16"/>
        <v>0</v>
      </c>
      <c r="AQ18" s="3">
        <f t="shared" si="17"/>
        <v>0</v>
      </c>
      <c r="AR18" s="3">
        <f t="shared" si="18"/>
        <v>0</v>
      </c>
      <c r="AS18" s="3">
        <f t="shared" si="19"/>
        <v>1</v>
      </c>
      <c r="AT18" s="3">
        <f t="shared" si="20"/>
        <v>0</v>
      </c>
      <c r="AU18" s="3">
        <f t="shared" si="21"/>
        <v>0</v>
      </c>
      <c r="AW18" s="3" t="e">
        <f t="shared" si="22"/>
        <v>#N/A</v>
      </c>
      <c r="AX18" s="3">
        <f t="shared" si="23"/>
        <v>1</v>
      </c>
    </row>
    <row r="19" spans="1:50" x14ac:dyDescent="0.25">
      <c r="A19" s="8" t="s">
        <v>78</v>
      </c>
      <c r="B19" s="4">
        <f t="shared" si="0"/>
        <v>5</v>
      </c>
      <c r="C19" s="5">
        <f t="shared" si="1"/>
        <v>1</v>
      </c>
      <c r="D19" s="28" t="s">
        <v>281</v>
      </c>
      <c r="E19" s="4" t="s">
        <v>265</v>
      </c>
      <c r="F19" s="4" t="s">
        <v>266</v>
      </c>
      <c r="G19" s="4" t="s">
        <v>282</v>
      </c>
      <c r="H19" s="4" t="s">
        <v>268</v>
      </c>
      <c r="I19" s="4" t="s">
        <v>269</v>
      </c>
      <c r="J19" s="4" t="s">
        <v>194</v>
      </c>
      <c r="K19" s="4" t="s">
        <v>270</v>
      </c>
      <c r="L19" s="4" t="s">
        <v>252</v>
      </c>
      <c r="M19" s="4" t="s">
        <v>271</v>
      </c>
      <c r="N19" s="4" t="s">
        <v>285</v>
      </c>
      <c r="O19" s="4" t="s">
        <v>295</v>
      </c>
      <c r="P19" s="4" t="s">
        <v>274</v>
      </c>
      <c r="Q19" s="4" t="s">
        <v>275</v>
      </c>
      <c r="R19" s="4" t="s">
        <v>287</v>
      </c>
      <c r="S19" s="4" t="s">
        <v>291</v>
      </c>
      <c r="T19" s="4" t="s">
        <v>288</v>
      </c>
      <c r="U19" s="4" t="s">
        <v>278</v>
      </c>
      <c r="V19" s="4" t="s">
        <v>279</v>
      </c>
      <c r="W19" s="4" t="s">
        <v>280</v>
      </c>
      <c r="Y19" s="4" t="s">
        <v>288</v>
      </c>
      <c r="Z19" s="39" t="s">
        <v>194</v>
      </c>
      <c r="AB19" s="3">
        <f t="shared" si="2"/>
        <v>0</v>
      </c>
      <c r="AC19" s="3">
        <f t="shared" si="3"/>
        <v>0</v>
      </c>
      <c r="AD19" s="3">
        <f t="shared" si="4"/>
        <v>1</v>
      </c>
      <c r="AE19" s="3">
        <f t="shared" si="5"/>
        <v>0</v>
      </c>
      <c r="AF19" s="3">
        <f t="shared" si="6"/>
        <v>0</v>
      </c>
      <c r="AG19" s="3">
        <f t="shared" si="7"/>
        <v>0</v>
      </c>
      <c r="AH19" s="3">
        <f t="shared" si="8"/>
        <v>0</v>
      </c>
      <c r="AI19" s="3">
        <f t="shared" si="9"/>
        <v>1</v>
      </c>
      <c r="AJ19" s="3">
        <f t="shared" si="10"/>
        <v>0</v>
      </c>
      <c r="AK19" s="3">
        <f t="shared" si="11"/>
        <v>0</v>
      </c>
      <c r="AL19" s="3">
        <f t="shared" si="12"/>
        <v>0</v>
      </c>
      <c r="AM19" s="3">
        <f t="shared" si="13"/>
        <v>1</v>
      </c>
      <c r="AN19" s="3">
        <f t="shared" si="14"/>
        <v>0</v>
      </c>
      <c r="AO19" s="3">
        <f t="shared" si="15"/>
        <v>0</v>
      </c>
      <c r="AP19" s="3">
        <f t="shared" si="16"/>
        <v>0</v>
      </c>
      <c r="AQ19" s="3">
        <f t="shared" si="17"/>
        <v>0</v>
      </c>
      <c r="AR19" s="3">
        <f t="shared" si="18"/>
        <v>1</v>
      </c>
      <c r="AS19" s="3">
        <f t="shared" si="19"/>
        <v>0</v>
      </c>
      <c r="AT19" s="3">
        <f t="shared" si="20"/>
        <v>0</v>
      </c>
      <c r="AU19" s="3">
        <f t="shared" si="21"/>
        <v>1</v>
      </c>
      <c r="AW19" s="3">
        <f t="shared" si="22"/>
        <v>1</v>
      </c>
      <c r="AX19" s="3" t="e">
        <f t="shared" si="23"/>
        <v>#N/A</v>
      </c>
    </row>
    <row r="20" spans="1:50" x14ac:dyDescent="0.25">
      <c r="A20" s="8" t="s">
        <v>79</v>
      </c>
      <c r="B20" s="4">
        <f t="shared" si="0"/>
        <v>9</v>
      </c>
      <c r="C20" s="5">
        <f t="shared" si="1"/>
        <v>0</v>
      </c>
      <c r="D20" s="28" t="s">
        <v>281</v>
      </c>
      <c r="E20" s="4" t="s">
        <v>265</v>
      </c>
      <c r="F20" s="4" t="s">
        <v>266</v>
      </c>
      <c r="G20" s="4" t="s">
        <v>282</v>
      </c>
      <c r="H20" s="4" t="s">
        <v>268</v>
      </c>
      <c r="I20" s="4" t="s">
        <v>269</v>
      </c>
      <c r="J20" s="4" t="s">
        <v>283</v>
      </c>
      <c r="K20" s="4" t="s">
        <v>270</v>
      </c>
      <c r="L20" s="4" t="s">
        <v>284</v>
      </c>
      <c r="M20" s="4" t="s">
        <v>271</v>
      </c>
      <c r="N20" s="4" t="s">
        <v>272</v>
      </c>
      <c r="O20" s="4" t="s">
        <v>273</v>
      </c>
      <c r="P20" s="4" t="s">
        <v>258</v>
      </c>
      <c r="Q20" s="4" t="s">
        <v>275</v>
      </c>
      <c r="R20" s="4" t="s">
        <v>287</v>
      </c>
      <c r="S20" s="4" t="s">
        <v>277</v>
      </c>
      <c r="T20" s="4" t="s">
        <v>288</v>
      </c>
      <c r="U20" s="4" t="s">
        <v>278</v>
      </c>
      <c r="V20" s="4" t="s">
        <v>279</v>
      </c>
      <c r="W20" s="4" t="s">
        <v>280</v>
      </c>
      <c r="Y20" s="39" t="s">
        <v>287</v>
      </c>
      <c r="Z20" s="39" t="s">
        <v>271</v>
      </c>
      <c r="AB20" s="3">
        <f t="shared" si="2"/>
        <v>0</v>
      </c>
      <c r="AC20" s="3">
        <f t="shared" si="3"/>
        <v>0</v>
      </c>
      <c r="AD20" s="3">
        <f t="shared" si="4"/>
        <v>1</v>
      </c>
      <c r="AE20" s="3">
        <f t="shared" si="5"/>
        <v>0</v>
      </c>
      <c r="AF20" s="3">
        <f t="shared" si="6"/>
        <v>0</v>
      </c>
      <c r="AG20" s="3">
        <f t="shared" si="7"/>
        <v>0</v>
      </c>
      <c r="AH20" s="3">
        <f t="shared" si="8"/>
        <v>1</v>
      </c>
      <c r="AI20" s="3">
        <f t="shared" si="9"/>
        <v>1</v>
      </c>
      <c r="AJ20" s="3">
        <f t="shared" si="10"/>
        <v>1</v>
      </c>
      <c r="AK20" s="3">
        <f t="shared" si="11"/>
        <v>0</v>
      </c>
      <c r="AL20" s="3">
        <f t="shared" si="12"/>
        <v>1</v>
      </c>
      <c r="AM20" s="3">
        <f t="shared" si="13"/>
        <v>0</v>
      </c>
      <c r="AN20" s="3">
        <f t="shared" si="14"/>
        <v>1</v>
      </c>
      <c r="AO20" s="3">
        <f t="shared" si="15"/>
        <v>0</v>
      </c>
      <c r="AP20" s="3">
        <f t="shared" si="16"/>
        <v>0</v>
      </c>
      <c r="AQ20" s="3">
        <f t="shared" si="17"/>
        <v>1</v>
      </c>
      <c r="AR20" s="3">
        <f t="shared" si="18"/>
        <v>1</v>
      </c>
      <c r="AS20" s="3">
        <f t="shared" si="19"/>
        <v>0</v>
      </c>
      <c r="AT20" s="3">
        <f t="shared" si="20"/>
        <v>0</v>
      </c>
      <c r="AU20" s="3">
        <f t="shared" si="21"/>
        <v>1</v>
      </c>
      <c r="AW20" s="3" t="e">
        <f t="shared" si="22"/>
        <v>#N/A</v>
      </c>
      <c r="AX20" s="3" t="e">
        <f t="shared" si="23"/>
        <v>#N/A</v>
      </c>
    </row>
    <row r="21" spans="1:50" x14ac:dyDescent="0.25">
      <c r="A21" s="8" t="s">
        <v>80</v>
      </c>
      <c r="B21" s="4">
        <f t="shared" si="0"/>
        <v>14</v>
      </c>
      <c r="C21" s="5">
        <f t="shared" si="1"/>
        <v>1</v>
      </c>
      <c r="D21" s="28" t="s">
        <v>126</v>
      </c>
      <c r="E21" s="4" t="s">
        <v>265</v>
      </c>
      <c r="F21" s="4" t="s">
        <v>266</v>
      </c>
      <c r="G21" s="4" t="s">
        <v>267</v>
      </c>
      <c r="H21" s="4" t="s">
        <v>268</v>
      </c>
      <c r="I21" s="4" t="s">
        <v>269</v>
      </c>
      <c r="J21" s="4" t="s">
        <v>283</v>
      </c>
      <c r="K21" s="4" t="s">
        <v>270</v>
      </c>
      <c r="L21" s="4" t="s">
        <v>284</v>
      </c>
      <c r="M21" s="4" t="s">
        <v>293</v>
      </c>
      <c r="N21" s="4" t="s">
        <v>272</v>
      </c>
      <c r="O21" s="4" t="s">
        <v>295</v>
      </c>
      <c r="P21" s="4" t="s">
        <v>258</v>
      </c>
      <c r="Q21" s="4" t="s">
        <v>275</v>
      </c>
      <c r="R21" s="4" t="s">
        <v>276</v>
      </c>
      <c r="S21" s="4" t="s">
        <v>277</v>
      </c>
      <c r="T21" s="4" t="s">
        <v>288</v>
      </c>
      <c r="U21" s="4" t="s">
        <v>278</v>
      </c>
      <c r="V21" s="4" t="s">
        <v>248</v>
      </c>
      <c r="W21" s="4" t="s">
        <v>174</v>
      </c>
      <c r="Y21" s="39" t="s">
        <v>275</v>
      </c>
      <c r="Z21" s="4" t="s">
        <v>267</v>
      </c>
      <c r="AB21" s="3">
        <f t="shared" si="2"/>
        <v>1</v>
      </c>
      <c r="AC21" s="3">
        <f t="shared" si="3"/>
        <v>0</v>
      </c>
      <c r="AD21" s="3">
        <f t="shared" si="4"/>
        <v>1</v>
      </c>
      <c r="AE21" s="3">
        <f t="shared" si="5"/>
        <v>1</v>
      </c>
      <c r="AF21" s="3">
        <f t="shared" si="6"/>
        <v>0</v>
      </c>
      <c r="AG21" s="3">
        <f t="shared" si="7"/>
        <v>0</v>
      </c>
      <c r="AH21" s="3">
        <f t="shared" si="8"/>
        <v>1</v>
      </c>
      <c r="AI21" s="3">
        <f t="shared" si="9"/>
        <v>1</v>
      </c>
      <c r="AJ21" s="3">
        <f t="shared" si="10"/>
        <v>1</v>
      </c>
      <c r="AK21" s="3">
        <f t="shared" si="11"/>
        <v>1</v>
      </c>
      <c r="AL21" s="3">
        <f t="shared" si="12"/>
        <v>1</v>
      </c>
      <c r="AM21" s="3">
        <f t="shared" si="13"/>
        <v>1</v>
      </c>
      <c r="AN21" s="3">
        <f t="shared" si="14"/>
        <v>1</v>
      </c>
      <c r="AO21" s="3">
        <f t="shared" si="15"/>
        <v>0</v>
      </c>
      <c r="AP21" s="3">
        <f t="shared" si="16"/>
        <v>1</v>
      </c>
      <c r="AQ21" s="3">
        <f t="shared" si="17"/>
        <v>1</v>
      </c>
      <c r="AR21" s="3">
        <f t="shared" si="18"/>
        <v>1</v>
      </c>
      <c r="AS21" s="3">
        <f t="shared" si="19"/>
        <v>0</v>
      </c>
      <c r="AT21" s="3">
        <f t="shared" si="20"/>
        <v>1</v>
      </c>
      <c r="AU21" s="3">
        <f t="shared" si="21"/>
        <v>0</v>
      </c>
      <c r="AW21" s="3" t="e">
        <f t="shared" si="22"/>
        <v>#N/A</v>
      </c>
      <c r="AX21" s="3">
        <f t="shared" si="23"/>
        <v>1</v>
      </c>
    </row>
    <row r="22" spans="1:50" x14ac:dyDescent="0.25">
      <c r="A22" s="8" t="s">
        <v>141</v>
      </c>
      <c r="B22" s="4">
        <f t="shared" si="0"/>
        <v>10</v>
      </c>
      <c r="C22" s="5">
        <f t="shared" si="1"/>
        <v>1</v>
      </c>
      <c r="D22" s="28" t="s">
        <v>281</v>
      </c>
      <c r="E22" s="4" t="s">
        <v>292</v>
      </c>
      <c r="F22" s="4" t="s">
        <v>294</v>
      </c>
      <c r="G22" s="4" t="s">
        <v>267</v>
      </c>
      <c r="H22" s="4" t="s">
        <v>289</v>
      </c>
      <c r="I22" s="4" t="s">
        <v>269</v>
      </c>
      <c r="J22" s="4" t="s">
        <v>283</v>
      </c>
      <c r="K22" s="4" t="s">
        <v>270</v>
      </c>
      <c r="L22" s="4" t="s">
        <v>284</v>
      </c>
      <c r="M22" s="4" t="s">
        <v>271</v>
      </c>
      <c r="N22" s="4" t="s">
        <v>285</v>
      </c>
      <c r="O22" s="4" t="s">
        <v>295</v>
      </c>
      <c r="P22" s="4" t="s">
        <v>274</v>
      </c>
      <c r="Q22" s="4" t="s">
        <v>275</v>
      </c>
      <c r="R22" s="4" t="s">
        <v>287</v>
      </c>
      <c r="S22" s="4" t="s">
        <v>277</v>
      </c>
      <c r="T22" s="4" t="s">
        <v>288</v>
      </c>
      <c r="U22" s="4" t="s">
        <v>278</v>
      </c>
      <c r="V22" s="4" t="s">
        <v>279</v>
      </c>
      <c r="W22" s="4" t="s">
        <v>280</v>
      </c>
      <c r="Y22" s="4" t="s">
        <v>280</v>
      </c>
      <c r="Z22" s="39" t="s">
        <v>294</v>
      </c>
      <c r="AB22" s="3">
        <f t="shared" si="2"/>
        <v>0</v>
      </c>
      <c r="AC22" s="3">
        <f t="shared" si="3"/>
        <v>1</v>
      </c>
      <c r="AD22" s="3">
        <f t="shared" si="4"/>
        <v>0</v>
      </c>
      <c r="AE22" s="3">
        <f t="shared" si="5"/>
        <v>1</v>
      </c>
      <c r="AF22" s="3">
        <f t="shared" si="6"/>
        <v>1</v>
      </c>
      <c r="AG22" s="3">
        <f t="shared" si="7"/>
        <v>0</v>
      </c>
      <c r="AH22" s="3">
        <f t="shared" si="8"/>
        <v>1</v>
      </c>
      <c r="AI22" s="3">
        <f t="shared" si="9"/>
        <v>1</v>
      </c>
      <c r="AJ22" s="3">
        <f t="shared" si="10"/>
        <v>1</v>
      </c>
      <c r="AK22" s="3">
        <f t="shared" si="11"/>
        <v>0</v>
      </c>
      <c r="AL22" s="3">
        <f t="shared" si="12"/>
        <v>0</v>
      </c>
      <c r="AM22" s="3">
        <f t="shared" si="13"/>
        <v>1</v>
      </c>
      <c r="AN22" s="3">
        <f t="shared" si="14"/>
        <v>0</v>
      </c>
      <c r="AO22" s="3">
        <f t="shared" si="15"/>
        <v>0</v>
      </c>
      <c r="AP22" s="3">
        <f t="shared" si="16"/>
        <v>0</v>
      </c>
      <c r="AQ22" s="3">
        <f t="shared" si="17"/>
        <v>1</v>
      </c>
      <c r="AR22" s="3">
        <f t="shared" si="18"/>
        <v>1</v>
      </c>
      <c r="AS22" s="3">
        <f t="shared" si="19"/>
        <v>0</v>
      </c>
      <c r="AT22" s="3">
        <f t="shared" si="20"/>
        <v>0</v>
      </c>
      <c r="AU22" s="3">
        <f t="shared" si="21"/>
        <v>1</v>
      </c>
      <c r="AW22" s="3">
        <f t="shared" si="22"/>
        <v>1</v>
      </c>
      <c r="AX22" s="3" t="e">
        <f t="shared" si="23"/>
        <v>#N/A</v>
      </c>
    </row>
    <row r="23" spans="1:50" x14ac:dyDescent="0.25">
      <c r="A23" s="8" t="s">
        <v>81</v>
      </c>
      <c r="B23" s="4">
        <f t="shared" si="0"/>
        <v>12</v>
      </c>
      <c r="C23" s="5">
        <f t="shared" si="1"/>
        <v>1</v>
      </c>
      <c r="D23" s="28" t="s">
        <v>126</v>
      </c>
      <c r="E23" s="4" t="s">
        <v>292</v>
      </c>
      <c r="F23" s="4" t="s">
        <v>266</v>
      </c>
      <c r="G23" s="4" t="s">
        <v>282</v>
      </c>
      <c r="H23" s="4" t="s">
        <v>268</v>
      </c>
      <c r="I23" s="4" t="s">
        <v>269</v>
      </c>
      <c r="J23" s="4" t="s">
        <v>194</v>
      </c>
      <c r="K23" s="4" t="s">
        <v>270</v>
      </c>
      <c r="L23" s="4" t="s">
        <v>252</v>
      </c>
      <c r="M23" s="4" t="s">
        <v>293</v>
      </c>
      <c r="N23" s="4" t="s">
        <v>272</v>
      </c>
      <c r="O23" s="4" t="s">
        <v>295</v>
      </c>
      <c r="P23" s="4" t="s">
        <v>258</v>
      </c>
      <c r="Q23" s="4" t="s">
        <v>275</v>
      </c>
      <c r="R23" s="4" t="s">
        <v>276</v>
      </c>
      <c r="S23" s="4" t="s">
        <v>291</v>
      </c>
      <c r="T23" s="4" t="s">
        <v>288</v>
      </c>
      <c r="U23" s="4" t="s">
        <v>278</v>
      </c>
      <c r="V23" s="4" t="s">
        <v>248</v>
      </c>
      <c r="W23" s="4" t="s">
        <v>280</v>
      </c>
      <c r="Y23" s="39" t="s">
        <v>275</v>
      </c>
      <c r="Z23" s="4" t="s">
        <v>272</v>
      </c>
      <c r="AB23" s="3">
        <f t="shared" si="2"/>
        <v>1</v>
      </c>
      <c r="AC23" s="3">
        <f t="shared" si="3"/>
        <v>1</v>
      </c>
      <c r="AD23" s="3">
        <f t="shared" si="4"/>
        <v>1</v>
      </c>
      <c r="AE23" s="3">
        <f t="shared" si="5"/>
        <v>0</v>
      </c>
      <c r="AF23" s="3">
        <f t="shared" si="6"/>
        <v>0</v>
      </c>
      <c r="AG23" s="3">
        <f t="shared" si="7"/>
        <v>0</v>
      </c>
      <c r="AH23" s="3">
        <f t="shared" si="8"/>
        <v>0</v>
      </c>
      <c r="AI23" s="3">
        <f t="shared" si="9"/>
        <v>1</v>
      </c>
      <c r="AJ23" s="3">
        <f t="shared" si="10"/>
        <v>0</v>
      </c>
      <c r="AK23" s="3">
        <f t="shared" si="11"/>
        <v>1</v>
      </c>
      <c r="AL23" s="3">
        <f t="shared" si="12"/>
        <v>1</v>
      </c>
      <c r="AM23" s="3">
        <f t="shared" si="13"/>
        <v>1</v>
      </c>
      <c r="AN23" s="3">
        <f t="shared" si="14"/>
        <v>1</v>
      </c>
      <c r="AO23" s="3">
        <f t="shared" si="15"/>
        <v>0</v>
      </c>
      <c r="AP23" s="3">
        <f t="shared" si="16"/>
        <v>1</v>
      </c>
      <c r="AQ23" s="3">
        <f t="shared" si="17"/>
        <v>0</v>
      </c>
      <c r="AR23" s="3">
        <f t="shared" si="18"/>
        <v>1</v>
      </c>
      <c r="AS23" s="3">
        <f t="shared" si="19"/>
        <v>0</v>
      </c>
      <c r="AT23" s="3">
        <f t="shared" si="20"/>
        <v>1</v>
      </c>
      <c r="AU23" s="3">
        <f t="shared" si="21"/>
        <v>1</v>
      </c>
      <c r="AW23" s="3" t="e">
        <f t="shared" si="22"/>
        <v>#N/A</v>
      </c>
      <c r="AX23" s="3">
        <f t="shared" si="23"/>
        <v>1</v>
      </c>
    </row>
    <row r="24" spans="1:50" x14ac:dyDescent="0.25">
      <c r="A24" s="8" t="s">
        <v>82</v>
      </c>
      <c r="B24" s="4">
        <f t="shared" si="0"/>
        <v>8</v>
      </c>
      <c r="C24" s="5">
        <f t="shared" si="1"/>
        <v>1</v>
      </c>
      <c r="D24" s="28" t="s">
        <v>281</v>
      </c>
      <c r="E24" s="4" t="s">
        <v>265</v>
      </c>
      <c r="F24" s="4" t="s">
        <v>266</v>
      </c>
      <c r="G24" s="4" t="s">
        <v>282</v>
      </c>
      <c r="H24" s="4" t="s">
        <v>268</v>
      </c>
      <c r="I24" s="4" t="s">
        <v>269</v>
      </c>
      <c r="J24" s="4" t="s">
        <v>283</v>
      </c>
      <c r="K24" s="4" t="s">
        <v>270</v>
      </c>
      <c r="L24" s="4" t="s">
        <v>284</v>
      </c>
      <c r="M24" s="4" t="s">
        <v>271</v>
      </c>
      <c r="N24" s="4" t="s">
        <v>285</v>
      </c>
      <c r="O24" s="4" t="s">
        <v>273</v>
      </c>
      <c r="P24" s="4" t="s">
        <v>274</v>
      </c>
      <c r="Q24" s="4" t="s">
        <v>275</v>
      </c>
      <c r="R24" s="4" t="s">
        <v>287</v>
      </c>
      <c r="S24" s="4" t="s">
        <v>277</v>
      </c>
      <c r="T24" s="4" t="s">
        <v>288</v>
      </c>
      <c r="U24" s="4" t="s">
        <v>127</v>
      </c>
      <c r="V24" s="4" t="s">
        <v>279</v>
      </c>
      <c r="W24" s="4" t="s">
        <v>280</v>
      </c>
      <c r="Y24" s="4" t="s">
        <v>288</v>
      </c>
      <c r="Z24" s="39" t="s">
        <v>275</v>
      </c>
      <c r="AB24" s="3">
        <f t="shared" si="2"/>
        <v>0</v>
      </c>
      <c r="AC24" s="3">
        <f t="shared" si="3"/>
        <v>0</v>
      </c>
      <c r="AD24" s="3">
        <f t="shared" si="4"/>
        <v>1</v>
      </c>
      <c r="AE24" s="3">
        <f t="shared" si="5"/>
        <v>0</v>
      </c>
      <c r="AF24" s="3">
        <f t="shared" si="6"/>
        <v>0</v>
      </c>
      <c r="AG24" s="3">
        <f t="shared" si="7"/>
        <v>0</v>
      </c>
      <c r="AH24" s="3">
        <f t="shared" si="8"/>
        <v>1</v>
      </c>
      <c r="AI24" s="3">
        <f t="shared" si="9"/>
        <v>1</v>
      </c>
      <c r="AJ24" s="3">
        <f t="shared" si="10"/>
        <v>1</v>
      </c>
      <c r="AK24" s="3">
        <f t="shared" si="11"/>
        <v>0</v>
      </c>
      <c r="AL24" s="3">
        <f t="shared" si="12"/>
        <v>0</v>
      </c>
      <c r="AM24" s="3">
        <f t="shared" si="13"/>
        <v>0</v>
      </c>
      <c r="AN24" s="3">
        <f t="shared" si="14"/>
        <v>0</v>
      </c>
      <c r="AO24" s="3">
        <f t="shared" si="15"/>
        <v>0</v>
      </c>
      <c r="AP24" s="3">
        <f t="shared" si="16"/>
        <v>0</v>
      </c>
      <c r="AQ24" s="3">
        <f t="shared" si="17"/>
        <v>1</v>
      </c>
      <c r="AR24" s="3">
        <f t="shared" si="18"/>
        <v>1</v>
      </c>
      <c r="AS24" s="3">
        <f t="shared" si="19"/>
        <v>1</v>
      </c>
      <c r="AT24" s="3">
        <f t="shared" si="20"/>
        <v>0</v>
      </c>
      <c r="AU24" s="3">
        <f t="shared" si="21"/>
        <v>1</v>
      </c>
      <c r="AW24" s="3">
        <f t="shared" si="22"/>
        <v>1</v>
      </c>
      <c r="AX24" s="3" t="e">
        <f t="shared" si="23"/>
        <v>#N/A</v>
      </c>
    </row>
    <row r="25" spans="1:50" x14ac:dyDescent="0.25">
      <c r="A25" s="8" t="s">
        <v>83</v>
      </c>
      <c r="B25" s="4">
        <f t="shared" si="0"/>
        <v>9</v>
      </c>
      <c r="C25" s="5">
        <f t="shared" si="1"/>
        <v>0</v>
      </c>
      <c r="D25" s="28" t="s">
        <v>281</v>
      </c>
      <c r="E25" s="4" t="s">
        <v>265</v>
      </c>
      <c r="F25" s="4" t="s">
        <v>266</v>
      </c>
      <c r="G25" s="4" t="s">
        <v>267</v>
      </c>
      <c r="H25" s="4" t="s">
        <v>268</v>
      </c>
      <c r="I25" s="4" t="s">
        <v>269</v>
      </c>
      <c r="J25" s="4" t="s">
        <v>283</v>
      </c>
      <c r="K25" s="4" t="s">
        <v>270</v>
      </c>
      <c r="L25" s="4" t="s">
        <v>252</v>
      </c>
      <c r="M25" s="4" t="s">
        <v>271</v>
      </c>
      <c r="N25" s="4" t="s">
        <v>272</v>
      </c>
      <c r="O25" s="4" t="s">
        <v>295</v>
      </c>
      <c r="P25" s="4" t="s">
        <v>258</v>
      </c>
      <c r="Q25" s="4" t="s">
        <v>275</v>
      </c>
      <c r="R25" s="4" t="s">
        <v>287</v>
      </c>
      <c r="S25" s="4" t="s">
        <v>291</v>
      </c>
      <c r="T25" s="4" t="s">
        <v>288</v>
      </c>
      <c r="U25" s="4" t="s">
        <v>278</v>
      </c>
      <c r="V25" s="4" t="s">
        <v>279</v>
      </c>
      <c r="W25" s="4" t="s">
        <v>280</v>
      </c>
      <c r="Y25" s="39" t="s">
        <v>279</v>
      </c>
      <c r="Z25" s="39" t="s">
        <v>287</v>
      </c>
      <c r="AB25" s="3">
        <f t="shared" si="2"/>
        <v>0</v>
      </c>
      <c r="AC25" s="3">
        <f t="shared" si="3"/>
        <v>0</v>
      </c>
      <c r="AD25" s="3">
        <f t="shared" si="4"/>
        <v>1</v>
      </c>
      <c r="AE25" s="3">
        <f t="shared" si="5"/>
        <v>1</v>
      </c>
      <c r="AF25" s="3">
        <f t="shared" si="6"/>
        <v>0</v>
      </c>
      <c r="AG25" s="3">
        <f t="shared" si="7"/>
        <v>0</v>
      </c>
      <c r="AH25" s="3">
        <f t="shared" si="8"/>
        <v>1</v>
      </c>
      <c r="AI25" s="3">
        <f t="shared" si="9"/>
        <v>1</v>
      </c>
      <c r="AJ25" s="3">
        <f t="shared" si="10"/>
        <v>0</v>
      </c>
      <c r="AK25" s="3">
        <f t="shared" si="11"/>
        <v>0</v>
      </c>
      <c r="AL25" s="3">
        <f t="shared" si="12"/>
        <v>1</v>
      </c>
      <c r="AM25" s="3">
        <f t="shared" si="13"/>
        <v>1</v>
      </c>
      <c r="AN25" s="3">
        <f t="shared" si="14"/>
        <v>1</v>
      </c>
      <c r="AO25" s="3">
        <f t="shared" si="15"/>
        <v>0</v>
      </c>
      <c r="AP25" s="3">
        <f t="shared" si="16"/>
        <v>0</v>
      </c>
      <c r="AQ25" s="3">
        <f t="shared" si="17"/>
        <v>0</v>
      </c>
      <c r="AR25" s="3">
        <f t="shared" si="18"/>
        <v>1</v>
      </c>
      <c r="AS25" s="3">
        <f t="shared" si="19"/>
        <v>0</v>
      </c>
      <c r="AT25" s="3">
        <f t="shared" si="20"/>
        <v>0</v>
      </c>
      <c r="AU25" s="3">
        <f t="shared" si="21"/>
        <v>1</v>
      </c>
      <c r="AW25" s="3" t="e">
        <f t="shared" si="22"/>
        <v>#N/A</v>
      </c>
      <c r="AX25" s="3" t="e">
        <f t="shared" si="23"/>
        <v>#N/A</v>
      </c>
    </row>
    <row r="26" spans="1:50" x14ac:dyDescent="0.25">
      <c r="A26" s="8" t="s">
        <v>84</v>
      </c>
      <c r="B26" s="4">
        <f t="shared" si="0"/>
        <v>7</v>
      </c>
      <c r="C26" s="5">
        <f t="shared" si="1"/>
        <v>1</v>
      </c>
      <c r="D26" s="28" t="s">
        <v>281</v>
      </c>
      <c r="E26" s="4" t="s">
        <v>265</v>
      </c>
      <c r="F26" s="4" t="s">
        <v>266</v>
      </c>
      <c r="G26" s="4" t="s">
        <v>282</v>
      </c>
      <c r="H26" s="4" t="s">
        <v>268</v>
      </c>
      <c r="I26" s="4" t="s">
        <v>269</v>
      </c>
      <c r="J26" s="4" t="s">
        <v>283</v>
      </c>
      <c r="K26" s="4" t="s">
        <v>270</v>
      </c>
      <c r="L26" s="4" t="s">
        <v>284</v>
      </c>
      <c r="M26" s="4" t="s">
        <v>271</v>
      </c>
      <c r="N26" s="4" t="s">
        <v>272</v>
      </c>
      <c r="O26" s="4" t="s">
        <v>273</v>
      </c>
      <c r="P26" s="4" t="s">
        <v>274</v>
      </c>
      <c r="Q26" s="4" t="s">
        <v>275</v>
      </c>
      <c r="R26" s="4" t="s">
        <v>287</v>
      </c>
      <c r="S26" s="4" t="s">
        <v>277</v>
      </c>
      <c r="T26" s="4" t="s">
        <v>288</v>
      </c>
      <c r="U26" s="4" t="s">
        <v>278</v>
      </c>
      <c r="V26" s="4" t="s">
        <v>279</v>
      </c>
      <c r="W26" s="4" t="s">
        <v>174</v>
      </c>
      <c r="Y26" s="4" t="s">
        <v>288</v>
      </c>
      <c r="Z26" s="39" t="s">
        <v>274</v>
      </c>
      <c r="AB26" s="3">
        <f t="shared" si="2"/>
        <v>0</v>
      </c>
      <c r="AC26" s="3">
        <f t="shared" si="3"/>
        <v>0</v>
      </c>
      <c r="AD26" s="3">
        <f t="shared" si="4"/>
        <v>1</v>
      </c>
      <c r="AE26" s="3">
        <f t="shared" si="5"/>
        <v>0</v>
      </c>
      <c r="AF26" s="3">
        <f t="shared" si="6"/>
        <v>0</v>
      </c>
      <c r="AG26" s="3">
        <f t="shared" si="7"/>
        <v>0</v>
      </c>
      <c r="AH26" s="3">
        <f t="shared" si="8"/>
        <v>1</v>
      </c>
      <c r="AI26" s="3">
        <f t="shared" si="9"/>
        <v>1</v>
      </c>
      <c r="AJ26" s="3">
        <f t="shared" si="10"/>
        <v>1</v>
      </c>
      <c r="AK26" s="3">
        <f t="shared" si="11"/>
        <v>0</v>
      </c>
      <c r="AL26" s="3">
        <f t="shared" si="12"/>
        <v>1</v>
      </c>
      <c r="AM26" s="3">
        <f t="shared" si="13"/>
        <v>0</v>
      </c>
      <c r="AN26" s="3">
        <f t="shared" si="14"/>
        <v>0</v>
      </c>
      <c r="AO26" s="3">
        <f t="shared" si="15"/>
        <v>0</v>
      </c>
      <c r="AP26" s="3">
        <f t="shared" si="16"/>
        <v>0</v>
      </c>
      <c r="AQ26" s="3">
        <f t="shared" si="17"/>
        <v>1</v>
      </c>
      <c r="AR26" s="3">
        <f t="shared" si="18"/>
        <v>1</v>
      </c>
      <c r="AS26" s="3">
        <f t="shared" si="19"/>
        <v>0</v>
      </c>
      <c r="AT26" s="3">
        <f t="shared" si="20"/>
        <v>0</v>
      </c>
      <c r="AU26" s="3">
        <f t="shared" si="21"/>
        <v>0</v>
      </c>
      <c r="AW26" s="3">
        <f t="shared" si="22"/>
        <v>1</v>
      </c>
      <c r="AX26" s="3" t="e">
        <f t="shared" si="23"/>
        <v>#N/A</v>
      </c>
    </row>
    <row r="27" spans="1:50" x14ac:dyDescent="0.25">
      <c r="A27" s="8" t="s">
        <v>85</v>
      </c>
      <c r="B27" s="4">
        <f t="shared" si="0"/>
        <v>9</v>
      </c>
      <c r="C27" s="5">
        <f t="shared" si="1"/>
        <v>0</v>
      </c>
      <c r="D27" s="28" t="s">
        <v>126</v>
      </c>
      <c r="E27" s="4" t="s">
        <v>292</v>
      </c>
      <c r="F27" s="4" t="s">
        <v>266</v>
      </c>
      <c r="G27" s="4" t="s">
        <v>282</v>
      </c>
      <c r="H27" s="4" t="s">
        <v>268</v>
      </c>
      <c r="I27" s="4" t="s">
        <v>269</v>
      </c>
      <c r="J27" s="4" t="s">
        <v>194</v>
      </c>
      <c r="K27" s="4" t="s">
        <v>270</v>
      </c>
      <c r="L27" s="4" t="s">
        <v>284</v>
      </c>
      <c r="M27" s="4" t="s">
        <v>271</v>
      </c>
      <c r="N27" s="4" t="s">
        <v>272</v>
      </c>
      <c r="O27" s="4" t="s">
        <v>273</v>
      </c>
      <c r="P27" s="4" t="s">
        <v>258</v>
      </c>
      <c r="Q27" s="4" t="s">
        <v>275</v>
      </c>
      <c r="R27" s="4" t="s">
        <v>287</v>
      </c>
      <c r="S27" s="4" t="s">
        <v>291</v>
      </c>
      <c r="T27" s="4" t="s">
        <v>288</v>
      </c>
      <c r="U27" s="4" t="s">
        <v>278</v>
      </c>
      <c r="V27" s="4" t="s">
        <v>279</v>
      </c>
      <c r="W27" s="4" t="s">
        <v>280</v>
      </c>
      <c r="Y27" s="39" t="s">
        <v>271</v>
      </c>
      <c r="Z27" s="39" t="s">
        <v>287</v>
      </c>
      <c r="AB27" s="3">
        <f t="shared" si="2"/>
        <v>1</v>
      </c>
      <c r="AC27" s="3">
        <f t="shared" si="3"/>
        <v>1</v>
      </c>
      <c r="AD27" s="3">
        <f t="shared" si="4"/>
        <v>1</v>
      </c>
      <c r="AE27" s="3">
        <f t="shared" si="5"/>
        <v>0</v>
      </c>
      <c r="AF27" s="3">
        <f t="shared" si="6"/>
        <v>0</v>
      </c>
      <c r="AG27" s="3">
        <f t="shared" si="7"/>
        <v>0</v>
      </c>
      <c r="AH27" s="3">
        <f t="shared" si="8"/>
        <v>0</v>
      </c>
      <c r="AI27" s="3">
        <f t="shared" si="9"/>
        <v>1</v>
      </c>
      <c r="AJ27" s="3">
        <f t="shared" si="10"/>
        <v>1</v>
      </c>
      <c r="AK27" s="3">
        <f t="shared" si="11"/>
        <v>0</v>
      </c>
      <c r="AL27" s="3">
        <f t="shared" si="12"/>
        <v>1</v>
      </c>
      <c r="AM27" s="3">
        <f t="shared" si="13"/>
        <v>0</v>
      </c>
      <c r="AN27" s="3">
        <f t="shared" si="14"/>
        <v>1</v>
      </c>
      <c r="AO27" s="3">
        <f t="shared" si="15"/>
        <v>0</v>
      </c>
      <c r="AP27" s="3">
        <f t="shared" si="16"/>
        <v>0</v>
      </c>
      <c r="AQ27" s="3">
        <f t="shared" si="17"/>
        <v>0</v>
      </c>
      <c r="AR27" s="3">
        <f t="shared" si="18"/>
        <v>1</v>
      </c>
      <c r="AS27" s="3">
        <f t="shared" si="19"/>
        <v>0</v>
      </c>
      <c r="AT27" s="3">
        <f t="shared" si="20"/>
        <v>0</v>
      </c>
      <c r="AU27" s="3">
        <f t="shared" si="21"/>
        <v>1</v>
      </c>
      <c r="AW27" s="3" t="e">
        <f t="shared" si="22"/>
        <v>#N/A</v>
      </c>
      <c r="AX27" s="3" t="e">
        <f t="shared" si="23"/>
        <v>#N/A</v>
      </c>
    </row>
    <row r="28" spans="1:50" x14ac:dyDescent="0.25">
      <c r="A28" s="8" t="s">
        <v>86</v>
      </c>
      <c r="B28" s="4">
        <f t="shared" si="0"/>
        <v>8</v>
      </c>
      <c r="C28" s="5">
        <f t="shared" si="1"/>
        <v>1</v>
      </c>
      <c r="D28" s="28" t="s">
        <v>126</v>
      </c>
      <c r="E28" s="4" t="s">
        <v>265</v>
      </c>
      <c r="F28" s="4" t="s">
        <v>294</v>
      </c>
      <c r="G28" s="4" t="s">
        <v>267</v>
      </c>
      <c r="H28" s="4" t="s">
        <v>268</v>
      </c>
      <c r="I28" s="4" t="s">
        <v>269</v>
      </c>
      <c r="J28" s="4" t="s">
        <v>283</v>
      </c>
      <c r="K28" s="4" t="s">
        <v>261</v>
      </c>
      <c r="L28" s="4" t="s">
        <v>284</v>
      </c>
      <c r="M28" s="4" t="s">
        <v>271</v>
      </c>
      <c r="N28" s="4" t="s">
        <v>285</v>
      </c>
      <c r="O28" s="4" t="s">
        <v>273</v>
      </c>
      <c r="P28" s="4" t="s">
        <v>258</v>
      </c>
      <c r="Q28" s="4" t="s">
        <v>275</v>
      </c>
      <c r="R28" s="4" t="s">
        <v>287</v>
      </c>
      <c r="S28" s="4" t="s">
        <v>291</v>
      </c>
      <c r="T28" s="4" t="s">
        <v>288</v>
      </c>
      <c r="U28" s="4" t="s">
        <v>278</v>
      </c>
      <c r="V28" s="4" t="s">
        <v>248</v>
      </c>
      <c r="W28" s="4" t="s">
        <v>280</v>
      </c>
      <c r="Y28" s="4" t="s">
        <v>284</v>
      </c>
      <c r="Z28" s="39" t="s">
        <v>265</v>
      </c>
      <c r="AB28" s="3">
        <f t="shared" si="2"/>
        <v>1</v>
      </c>
      <c r="AC28" s="3">
        <f t="shared" si="3"/>
        <v>0</v>
      </c>
      <c r="AD28" s="3">
        <f t="shared" si="4"/>
        <v>0</v>
      </c>
      <c r="AE28" s="3">
        <f t="shared" si="5"/>
        <v>1</v>
      </c>
      <c r="AF28" s="3">
        <f t="shared" si="6"/>
        <v>0</v>
      </c>
      <c r="AG28" s="3">
        <f t="shared" si="7"/>
        <v>0</v>
      </c>
      <c r="AH28" s="3">
        <f t="shared" si="8"/>
        <v>1</v>
      </c>
      <c r="AI28" s="3">
        <f t="shared" si="9"/>
        <v>0</v>
      </c>
      <c r="AJ28" s="3">
        <f t="shared" si="10"/>
        <v>1</v>
      </c>
      <c r="AK28" s="3">
        <f t="shared" si="11"/>
        <v>0</v>
      </c>
      <c r="AL28" s="3">
        <f t="shared" si="12"/>
        <v>0</v>
      </c>
      <c r="AM28" s="3">
        <f t="shared" si="13"/>
        <v>0</v>
      </c>
      <c r="AN28" s="3">
        <f t="shared" si="14"/>
        <v>1</v>
      </c>
      <c r="AO28" s="3">
        <f t="shared" si="15"/>
        <v>0</v>
      </c>
      <c r="AP28" s="3">
        <f t="shared" si="16"/>
        <v>0</v>
      </c>
      <c r="AQ28" s="3">
        <f t="shared" si="17"/>
        <v>0</v>
      </c>
      <c r="AR28" s="3">
        <f t="shared" si="18"/>
        <v>1</v>
      </c>
      <c r="AS28" s="3">
        <f t="shared" si="19"/>
        <v>0</v>
      </c>
      <c r="AT28" s="3">
        <f t="shared" si="20"/>
        <v>1</v>
      </c>
      <c r="AU28" s="3">
        <f t="shared" si="21"/>
        <v>1</v>
      </c>
      <c r="AW28" s="3">
        <f t="shared" si="22"/>
        <v>1</v>
      </c>
      <c r="AX28" s="3" t="e">
        <f t="shared" si="23"/>
        <v>#N/A</v>
      </c>
    </row>
    <row r="29" spans="1:50" x14ac:dyDescent="0.25">
      <c r="A29" s="8" t="s">
        <v>87</v>
      </c>
      <c r="B29" s="4">
        <f t="shared" si="0"/>
        <v>12</v>
      </c>
      <c r="C29" s="5">
        <f t="shared" si="1"/>
        <v>1</v>
      </c>
      <c r="D29" s="28" t="s">
        <v>126</v>
      </c>
      <c r="E29" s="4" t="s">
        <v>265</v>
      </c>
      <c r="F29" s="4" t="s">
        <v>266</v>
      </c>
      <c r="G29" s="4" t="s">
        <v>267</v>
      </c>
      <c r="H29" s="4" t="s">
        <v>289</v>
      </c>
      <c r="I29" s="4" t="s">
        <v>290</v>
      </c>
      <c r="J29" s="4" t="s">
        <v>194</v>
      </c>
      <c r="K29" s="4" t="s">
        <v>270</v>
      </c>
      <c r="L29" s="4" t="s">
        <v>284</v>
      </c>
      <c r="M29" s="4" t="s">
        <v>293</v>
      </c>
      <c r="N29" s="4" t="s">
        <v>272</v>
      </c>
      <c r="O29" s="4" t="s">
        <v>273</v>
      </c>
      <c r="P29" s="4" t="s">
        <v>258</v>
      </c>
      <c r="Q29" s="4" t="s">
        <v>275</v>
      </c>
      <c r="R29" s="4" t="s">
        <v>287</v>
      </c>
      <c r="S29" s="4" t="s">
        <v>277</v>
      </c>
      <c r="T29" s="4" t="s">
        <v>121</v>
      </c>
      <c r="U29" s="4" t="s">
        <v>127</v>
      </c>
      <c r="V29" s="4" t="s">
        <v>279</v>
      </c>
      <c r="W29" s="4" t="s">
        <v>174</v>
      </c>
      <c r="Y29" s="39" t="s">
        <v>265</v>
      </c>
      <c r="Z29" s="4" t="s">
        <v>267</v>
      </c>
      <c r="AB29" s="3">
        <f t="shared" si="2"/>
        <v>1</v>
      </c>
      <c r="AC29" s="3">
        <f t="shared" si="3"/>
        <v>0</v>
      </c>
      <c r="AD29" s="3">
        <f t="shared" si="4"/>
        <v>1</v>
      </c>
      <c r="AE29" s="3">
        <f t="shared" si="5"/>
        <v>1</v>
      </c>
      <c r="AF29" s="3">
        <f t="shared" si="6"/>
        <v>1</v>
      </c>
      <c r="AG29" s="3">
        <f t="shared" si="7"/>
        <v>1</v>
      </c>
      <c r="AH29" s="3">
        <f t="shared" si="8"/>
        <v>0</v>
      </c>
      <c r="AI29" s="3">
        <f t="shared" si="9"/>
        <v>1</v>
      </c>
      <c r="AJ29" s="3">
        <f t="shared" si="10"/>
        <v>1</v>
      </c>
      <c r="AK29" s="3">
        <f t="shared" si="11"/>
        <v>1</v>
      </c>
      <c r="AL29" s="3">
        <f t="shared" si="12"/>
        <v>1</v>
      </c>
      <c r="AM29" s="3">
        <f t="shared" si="13"/>
        <v>0</v>
      </c>
      <c r="AN29" s="3">
        <f t="shared" si="14"/>
        <v>1</v>
      </c>
      <c r="AO29" s="3">
        <f t="shared" si="15"/>
        <v>0</v>
      </c>
      <c r="AP29" s="3">
        <f t="shared" si="16"/>
        <v>0</v>
      </c>
      <c r="AQ29" s="3">
        <f t="shared" si="17"/>
        <v>1</v>
      </c>
      <c r="AR29" s="3">
        <f t="shared" si="18"/>
        <v>0</v>
      </c>
      <c r="AS29" s="3">
        <f t="shared" si="19"/>
        <v>1</v>
      </c>
      <c r="AT29" s="3">
        <f t="shared" si="20"/>
        <v>0</v>
      </c>
      <c r="AU29" s="3">
        <f t="shared" si="21"/>
        <v>0</v>
      </c>
      <c r="AW29" s="3" t="e">
        <f t="shared" si="22"/>
        <v>#N/A</v>
      </c>
      <c r="AX29" s="3">
        <f t="shared" si="23"/>
        <v>1</v>
      </c>
    </row>
    <row r="30" spans="1:50" x14ac:dyDescent="0.25">
      <c r="A30" s="8" t="s">
        <v>88</v>
      </c>
      <c r="B30" s="4">
        <f t="shared" si="0"/>
        <v>6</v>
      </c>
      <c r="C30" s="5">
        <f t="shared" si="1"/>
        <v>0</v>
      </c>
      <c r="D30" s="28" t="s">
        <v>281</v>
      </c>
      <c r="E30" s="4" t="s">
        <v>265</v>
      </c>
      <c r="F30" s="4" t="s">
        <v>294</v>
      </c>
      <c r="G30" s="4" t="s">
        <v>282</v>
      </c>
      <c r="H30" s="4" t="s">
        <v>268</v>
      </c>
      <c r="I30" s="4" t="s">
        <v>269</v>
      </c>
      <c r="J30" s="4" t="s">
        <v>194</v>
      </c>
      <c r="K30" s="4" t="s">
        <v>261</v>
      </c>
      <c r="L30" s="4" t="s">
        <v>284</v>
      </c>
      <c r="M30" s="4" t="s">
        <v>271</v>
      </c>
      <c r="N30" s="4" t="s">
        <v>272</v>
      </c>
      <c r="O30" s="4" t="s">
        <v>295</v>
      </c>
      <c r="P30" s="4" t="s">
        <v>258</v>
      </c>
      <c r="Q30" s="4" t="s">
        <v>275</v>
      </c>
      <c r="R30" s="4" t="s">
        <v>287</v>
      </c>
      <c r="S30" s="4" t="s">
        <v>277</v>
      </c>
      <c r="T30" s="4" t="s">
        <v>121</v>
      </c>
      <c r="U30" s="4" t="s">
        <v>278</v>
      </c>
      <c r="V30" s="4" t="s">
        <v>279</v>
      </c>
      <c r="W30" s="4" t="s">
        <v>280</v>
      </c>
      <c r="Y30" s="39" t="s">
        <v>287</v>
      </c>
      <c r="Z30" s="39" t="s">
        <v>279</v>
      </c>
      <c r="AB30" s="3">
        <f t="shared" si="2"/>
        <v>0</v>
      </c>
      <c r="AC30" s="3">
        <f t="shared" si="3"/>
        <v>0</v>
      </c>
      <c r="AD30" s="3">
        <f t="shared" si="4"/>
        <v>0</v>
      </c>
      <c r="AE30" s="3">
        <f t="shared" si="5"/>
        <v>0</v>
      </c>
      <c r="AF30" s="3">
        <f t="shared" si="6"/>
        <v>0</v>
      </c>
      <c r="AG30" s="3">
        <f t="shared" si="7"/>
        <v>0</v>
      </c>
      <c r="AH30" s="3">
        <f t="shared" si="8"/>
        <v>0</v>
      </c>
      <c r="AI30" s="3">
        <f t="shared" si="9"/>
        <v>0</v>
      </c>
      <c r="AJ30" s="3">
        <f t="shared" si="10"/>
        <v>1</v>
      </c>
      <c r="AK30" s="3">
        <f t="shared" si="11"/>
        <v>0</v>
      </c>
      <c r="AL30" s="3">
        <f t="shared" si="12"/>
        <v>1</v>
      </c>
      <c r="AM30" s="3">
        <f t="shared" si="13"/>
        <v>1</v>
      </c>
      <c r="AN30" s="3">
        <f t="shared" si="14"/>
        <v>1</v>
      </c>
      <c r="AO30" s="3">
        <f t="shared" si="15"/>
        <v>0</v>
      </c>
      <c r="AP30" s="3">
        <f t="shared" si="16"/>
        <v>0</v>
      </c>
      <c r="AQ30" s="3">
        <f t="shared" si="17"/>
        <v>1</v>
      </c>
      <c r="AR30" s="3">
        <f t="shared" si="18"/>
        <v>0</v>
      </c>
      <c r="AS30" s="3">
        <f t="shared" si="19"/>
        <v>0</v>
      </c>
      <c r="AT30" s="3">
        <f t="shared" si="20"/>
        <v>0</v>
      </c>
      <c r="AU30" s="3">
        <f t="shared" si="21"/>
        <v>1</v>
      </c>
      <c r="AW30" s="3" t="e">
        <f t="shared" si="22"/>
        <v>#N/A</v>
      </c>
      <c r="AX30" s="3" t="e">
        <f t="shared" si="23"/>
        <v>#N/A</v>
      </c>
    </row>
    <row r="31" spans="1:50" x14ac:dyDescent="0.25">
      <c r="A31" s="8" t="s">
        <v>89</v>
      </c>
      <c r="B31" s="4">
        <f t="shared" si="0"/>
        <v>7</v>
      </c>
      <c r="C31" s="5">
        <f t="shared" si="1"/>
        <v>1</v>
      </c>
      <c r="D31" s="28" t="s">
        <v>281</v>
      </c>
      <c r="E31" s="4" t="s">
        <v>265</v>
      </c>
      <c r="F31" s="4" t="s">
        <v>266</v>
      </c>
      <c r="G31" s="4" t="s">
        <v>282</v>
      </c>
      <c r="H31" s="4" t="s">
        <v>268</v>
      </c>
      <c r="I31" s="4" t="s">
        <v>269</v>
      </c>
      <c r="J31" s="4" t="s">
        <v>283</v>
      </c>
      <c r="K31" s="4" t="s">
        <v>270</v>
      </c>
      <c r="L31" s="4" t="s">
        <v>284</v>
      </c>
      <c r="M31" s="4" t="s">
        <v>271</v>
      </c>
      <c r="N31" s="4" t="s">
        <v>285</v>
      </c>
      <c r="O31" s="4" t="s">
        <v>273</v>
      </c>
      <c r="P31" s="4" t="s">
        <v>274</v>
      </c>
      <c r="Q31" s="4" t="s">
        <v>275</v>
      </c>
      <c r="R31" s="4" t="s">
        <v>287</v>
      </c>
      <c r="S31" s="4" t="s">
        <v>277</v>
      </c>
      <c r="T31" s="4" t="s">
        <v>288</v>
      </c>
      <c r="U31" s="4" t="s">
        <v>278</v>
      </c>
      <c r="V31" s="4" t="s">
        <v>279</v>
      </c>
      <c r="W31" s="4" t="s">
        <v>280</v>
      </c>
      <c r="Y31" s="39" t="s">
        <v>275</v>
      </c>
      <c r="Z31" s="4" t="s">
        <v>284</v>
      </c>
      <c r="AB31" s="3">
        <f t="shared" si="2"/>
        <v>0</v>
      </c>
      <c r="AC31" s="3">
        <f t="shared" si="3"/>
        <v>0</v>
      </c>
      <c r="AD31" s="3">
        <f t="shared" si="4"/>
        <v>1</v>
      </c>
      <c r="AE31" s="3">
        <f t="shared" si="5"/>
        <v>0</v>
      </c>
      <c r="AF31" s="3">
        <f t="shared" si="6"/>
        <v>0</v>
      </c>
      <c r="AG31" s="3">
        <f t="shared" si="7"/>
        <v>0</v>
      </c>
      <c r="AH31" s="3">
        <f t="shared" si="8"/>
        <v>1</v>
      </c>
      <c r="AI31" s="3">
        <f t="shared" si="9"/>
        <v>1</v>
      </c>
      <c r="AJ31" s="3">
        <f t="shared" si="10"/>
        <v>1</v>
      </c>
      <c r="AK31" s="3">
        <f t="shared" si="11"/>
        <v>0</v>
      </c>
      <c r="AL31" s="3">
        <f t="shared" si="12"/>
        <v>0</v>
      </c>
      <c r="AM31" s="3">
        <f t="shared" si="13"/>
        <v>0</v>
      </c>
      <c r="AN31" s="3">
        <f t="shared" si="14"/>
        <v>0</v>
      </c>
      <c r="AO31" s="3">
        <f t="shared" si="15"/>
        <v>0</v>
      </c>
      <c r="AP31" s="3">
        <f t="shared" si="16"/>
        <v>0</v>
      </c>
      <c r="AQ31" s="3">
        <f t="shared" si="17"/>
        <v>1</v>
      </c>
      <c r="AR31" s="3">
        <f t="shared" si="18"/>
        <v>1</v>
      </c>
      <c r="AS31" s="3">
        <f t="shared" si="19"/>
        <v>0</v>
      </c>
      <c r="AT31" s="3">
        <f t="shared" si="20"/>
        <v>0</v>
      </c>
      <c r="AU31" s="3">
        <f t="shared" si="21"/>
        <v>1</v>
      </c>
      <c r="AW31" s="3" t="e">
        <f t="shared" si="22"/>
        <v>#N/A</v>
      </c>
      <c r="AX31" s="3">
        <f t="shared" si="23"/>
        <v>1</v>
      </c>
    </row>
    <row r="32" spans="1:50" x14ac:dyDescent="0.25">
      <c r="A32" s="8" t="s">
        <v>145</v>
      </c>
      <c r="B32" s="4">
        <f t="shared" si="0"/>
        <v>7</v>
      </c>
      <c r="C32" s="5">
        <f t="shared" si="1"/>
        <v>2</v>
      </c>
      <c r="D32" s="28" t="s">
        <v>281</v>
      </c>
      <c r="E32" s="4" t="s">
        <v>265</v>
      </c>
      <c r="F32" s="4" t="s">
        <v>266</v>
      </c>
      <c r="G32" s="4" t="s">
        <v>282</v>
      </c>
      <c r="H32" s="4" t="s">
        <v>268</v>
      </c>
      <c r="I32" s="4" t="s">
        <v>269</v>
      </c>
      <c r="J32" s="4" t="s">
        <v>283</v>
      </c>
      <c r="K32" s="4" t="s">
        <v>270</v>
      </c>
      <c r="L32" s="4" t="s">
        <v>284</v>
      </c>
      <c r="M32" s="4" t="s">
        <v>271</v>
      </c>
      <c r="N32" s="4" t="s">
        <v>285</v>
      </c>
      <c r="O32" s="4" t="s">
        <v>273</v>
      </c>
      <c r="P32" s="4" t="s">
        <v>258</v>
      </c>
      <c r="Q32" s="4" t="s">
        <v>275</v>
      </c>
      <c r="R32" s="4" t="s">
        <v>287</v>
      </c>
      <c r="S32" s="4" t="s">
        <v>277</v>
      </c>
      <c r="T32" s="4" t="s">
        <v>288</v>
      </c>
      <c r="U32" s="4" t="s">
        <v>278</v>
      </c>
      <c r="V32" s="4" t="s">
        <v>279</v>
      </c>
      <c r="W32" s="4" t="s">
        <v>129</v>
      </c>
      <c r="Y32" s="4" t="s">
        <v>284</v>
      </c>
      <c r="Z32" s="4" t="s">
        <v>277</v>
      </c>
      <c r="AB32" s="3">
        <f t="shared" si="2"/>
        <v>0</v>
      </c>
      <c r="AC32" s="3">
        <f t="shared" si="3"/>
        <v>0</v>
      </c>
      <c r="AD32" s="3">
        <f t="shared" si="4"/>
        <v>1</v>
      </c>
      <c r="AE32" s="3">
        <f t="shared" si="5"/>
        <v>0</v>
      </c>
      <c r="AF32" s="3">
        <f t="shared" si="6"/>
        <v>0</v>
      </c>
      <c r="AG32" s="3">
        <f t="shared" si="7"/>
        <v>0</v>
      </c>
      <c r="AH32" s="3">
        <f t="shared" si="8"/>
        <v>1</v>
      </c>
      <c r="AI32" s="3">
        <f t="shared" si="9"/>
        <v>1</v>
      </c>
      <c r="AJ32" s="3">
        <f t="shared" si="10"/>
        <v>1</v>
      </c>
      <c r="AK32" s="3">
        <f t="shared" si="11"/>
        <v>0</v>
      </c>
      <c r="AL32" s="3">
        <f t="shared" si="12"/>
        <v>0</v>
      </c>
      <c r="AM32" s="3">
        <f t="shared" si="13"/>
        <v>0</v>
      </c>
      <c r="AN32" s="3">
        <f t="shared" si="14"/>
        <v>1</v>
      </c>
      <c r="AO32" s="3">
        <f t="shared" si="15"/>
        <v>0</v>
      </c>
      <c r="AP32" s="3">
        <f t="shared" si="16"/>
        <v>0</v>
      </c>
      <c r="AQ32" s="3">
        <f t="shared" si="17"/>
        <v>1</v>
      </c>
      <c r="AR32" s="3">
        <f t="shared" si="18"/>
        <v>1</v>
      </c>
      <c r="AS32" s="3">
        <f t="shared" si="19"/>
        <v>0</v>
      </c>
      <c r="AT32" s="3">
        <f t="shared" si="20"/>
        <v>0</v>
      </c>
      <c r="AU32" s="3">
        <f t="shared" si="21"/>
        <v>0</v>
      </c>
      <c r="AW32" s="3">
        <f t="shared" si="22"/>
        <v>1</v>
      </c>
      <c r="AX32" s="3">
        <f t="shared" si="23"/>
        <v>1</v>
      </c>
    </row>
    <row r="33" spans="1:50" x14ac:dyDescent="0.25">
      <c r="A33" s="8" t="s">
        <v>90</v>
      </c>
      <c r="B33" s="4">
        <f t="shared" si="0"/>
        <v>10</v>
      </c>
      <c r="C33" s="5">
        <f t="shared" si="1"/>
        <v>1</v>
      </c>
      <c r="D33" s="28" t="s">
        <v>281</v>
      </c>
      <c r="E33" s="4" t="s">
        <v>265</v>
      </c>
      <c r="F33" s="4" t="s">
        <v>266</v>
      </c>
      <c r="G33" s="4" t="s">
        <v>267</v>
      </c>
      <c r="H33" s="4" t="s">
        <v>268</v>
      </c>
      <c r="I33" s="4" t="s">
        <v>269</v>
      </c>
      <c r="J33" s="4" t="s">
        <v>194</v>
      </c>
      <c r="K33" s="4" t="s">
        <v>270</v>
      </c>
      <c r="L33" s="4" t="s">
        <v>284</v>
      </c>
      <c r="M33" s="4" t="s">
        <v>293</v>
      </c>
      <c r="N33" s="4" t="s">
        <v>285</v>
      </c>
      <c r="O33" s="4" t="s">
        <v>295</v>
      </c>
      <c r="P33" s="4" t="s">
        <v>258</v>
      </c>
      <c r="Q33" s="4" t="s">
        <v>275</v>
      </c>
      <c r="R33" s="4" t="s">
        <v>287</v>
      </c>
      <c r="S33" s="4" t="s">
        <v>277</v>
      </c>
      <c r="T33" s="4" t="s">
        <v>288</v>
      </c>
      <c r="U33" s="4" t="s">
        <v>278</v>
      </c>
      <c r="V33" s="4" t="s">
        <v>279</v>
      </c>
      <c r="W33" s="4" t="s">
        <v>280</v>
      </c>
      <c r="Y33" s="4" t="s">
        <v>270</v>
      </c>
      <c r="Z33" s="39" t="s">
        <v>268</v>
      </c>
      <c r="AB33" s="3">
        <f t="shared" si="2"/>
        <v>0</v>
      </c>
      <c r="AC33" s="3">
        <f t="shared" si="3"/>
        <v>0</v>
      </c>
      <c r="AD33" s="3">
        <f t="shared" si="4"/>
        <v>1</v>
      </c>
      <c r="AE33" s="3">
        <f t="shared" si="5"/>
        <v>1</v>
      </c>
      <c r="AF33" s="3">
        <f t="shared" si="6"/>
        <v>0</v>
      </c>
      <c r="AG33" s="3">
        <f t="shared" si="7"/>
        <v>0</v>
      </c>
      <c r="AH33" s="3">
        <f t="shared" si="8"/>
        <v>0</v>
      </c>
      <c r="AI33" s="3">
        <f t="shared" si="9"/>
        <v>1</v>
      </c>
      <c r="AJ33" s="3">
        <f t="shared" si="10"/>
        <v>1</v>
      </c>
      <c r="AK33" s="3">
        <f t="shared" si="11"/>
        <v>1</v>
      </c>
      <c r="AL33" s="3">
        <f t="shared" si="12"/>
        <v>0</v>
      </c>
      <c r="AM33" s="3">
        <f t="shared" si="13"/>
        <v>1</v>
      </c>
      <c r="AN33" s="3">
        <f t="shared" si="14"/>
        <v>1</v>
      </c>
      <c r="AO33" s="3">
        <f t="shared" si="15"/>
        <v>0</v>
      </c>
      <c r="AP33" s="3">
        <f t="shared" si="16"/>
        <v>0</v>
      </c>
      <c r="AQ33" s="3">
        <f t="shared" si="17"/>
        <v>1</v>
      </c>
      <c r="AR33" s="3">
        <f t="shared" si="18"/>
        <v>1</v>
      </c>
      <c r="AS33" s="3">
        <f t="shared" si="19"/>
        <v>0</v>
      </c>
      <c r="AT33" s="3">
        <f t="shared" si="20"/>
        <v>0</v>
      </c>
      <c r="AU33" s="3">
        <f t="shared" si="21"/>
        <v>1</v>
      </c>
      <c r="AW33" s="3">
        <f t="shared" si="22"/>
        <v>1</v>
      </c>
      <c r="AX33" s="3" t="e">
        <f t="shared" si="23"/>
        <v>#N/A</v>
      </c>
    </row>
    <row r="34" spans="1:50" x14ac:dyDescent="0.25">
      <c r="A34" s="8" t="s">
        <v>91</v>
      </c>
      <c r="B34" s="4">
        <f t="shared" si="0"/>
        <v>7</v>
      </c>
      <c r="C34" s="5">
        <f t="shared" si="1"/>
        <v>1</v>
      </c>
      <c r="D34" s="28" t="s">
        <v>126</v>
      </c>
      <c r="E34" s="4" t="s">
        <v>265</v>
      </c>
      <c r="F34" s="4" t="s">
        <v>266</v>
      </c>
      <c r="G34" s="4" t="s">
        <v>282</v>
      </c>
      <c r="H34" s="4" t="s">
        <v>268</v>
      </c>
      <c r="I34" s="4" t="s">
        <v>269</v>
      </c>
      <c r="J34" s="4" t="s">
        <v>283</v>
      </c>
      <c r="K34" s="4" t="s">
        <v>270</v>
      </c>
      <c r="L34" s="4" t="s">
        <v>252</v>
      </c>
      <c r="M34" s="4" t="s">
        <v>271</v>
      </c>
      <c r="N34" s="4" t="s">
        <v>285</v>
      </c>
      <c r="O34" s="4" t="s">
        <v>273</v>
      </c>
      <c r="P34" s="4" t="s">
        <v>274</v>
      </c>
      <c r="Q34" s="4" t="s">
        <v>275</v>
      </c>
      <c r="R34" s="4" t="s">
        <v>287</v>
      </c>
      <c r="S34" s="4" t="s">
        <v>277</v>
      </c>
      <c r="T34" s="4" t="s">
        <v>288</v>
      </c>
      <c r="U34" s="4" t="s">
        <v>278</v>
      </c>
      <c r="V34" s="4" t="s">
        <v>279</v>
      </c>
      <c r="W34" s="4" t="s">
        <v>280</v>
      </c>
      <c r="Y34" s="39" t="s">
        <v>271</v>
      </c>
      <c r="Z34" s="4" t="s">
        <v>266</v>
      </c>
      <c r="AB34" s="3">
        <f t="shared" si="2"/>
        <v>1</v>
      </c>
      <c r="AC34" s="3">
        <f t="shared" si="3"/>
        <v>0</v>
      </c>
      <c r="AD34" s="3">
        <f t="shared" si="4"/>
        <v>1</v>
      </c>
      <c r="AE34" s="3">
        <f t="shared" si="5"/>
        <v>0</v>
      </c>
      <c r="AF34" s="3">
        <f t="shared" si="6"/>
        <v>0</v>
      </c>
      <c r="AG34" s="3">
        <f t="shared" si="7"/>
        <v>0</v>
      </c>
      <c r="AH34" s="3">
        <f t="shared" si="8"/>
        <v>1</v>
      </c>
      <c r="AI34" s="3">
        <f t="shared" si="9"/>
        <v>1</v>
      </c>
      <c r="AJ34" s="3">
        <f t="shared" si="10"/>
        <v>0</v>
      </c>
      <c r="AK34" s="3">
        <f t="shared" si="11"/>
        <v>0</v>
      </c>
      <c r="AL34" s="3">
        <f t="shared" si="12"/>
        <v>0</v>
      </c>
      <c r="AM34" s="3">
        <f t="shared" si="13"/>
        <v>0</v>
      </c>
      <c r="AN34" s="3">
        <f t="shared" si="14"/>
        <v>0</v>
      </c>
      <c r="AO34" s="3">
        <f t="shared" si="15"/>
        <v>0</v>
      </c>
      <c r="AP34" s="3">
        <f t="shared" si="16"/>
        <v>0</v>
      </c>
      <c r="AQ34" s="3">
        <f t="shared" si="17"/>
        <v>1</v>
      </c>
      <c r="AR34" s="3">
        <f t="shared" si="18"/>
        <v>1</v>
      </c>
      <c r="AS34" s="3">
        <f t="shared" si="19"/>
        <v>0</v>
      </c>
      <c r="AT34" s="3">
        <f t="shared" si="20"/>
        <v>0</v>
      </c>
      <c r="AU34" s="3">
        <f t="shared" si="21"/>
        <v>1</v>
      </c>
      <c r="AW34" s="3" t="e">
        <f t="shared" si="22"/>
        <v>#N/A</v>
      </c>
      <c r="AX34" s="3">
        <f t="shared" si="23"/>
        <v>1</v>
      </c>
    </row>
    <row r="35" spans="1:50" x14ac:dyDescent="0.25">
      <c r="A35" s="8" t="s">
        <v>92</v>
      </c>
      <c r="B35" s="4">
        <f t="shared" si="0"/>
        <v>4</v>
      </c>
      <c r="C35" s="5">
        <f t="shared" si="1"/>
        <v>1</v>
      </c>
      <c r="D35" s="28" t="s">
        <v>281</v>
      </c>
      <c r="E35" s="4" t="s">
        <v>265</v>
      </c>
      <c r="F35" s="4" t="s">
        <v>294</v>
      </c>
      <c r="G35" s="4" t="s">
        <v>282</v>
      </c>
      <c r="H35" s="4" t="s">
        <v>268</v>
      </c>
      <c r="I35" s="4" t="s">
        <v>269</v>
      </c>
      <c r="J35" s="4" t="s">
        <v>194</v>
      </c>
      <c r="K35" s="4" t="s">
        <v>261</v>
      </c>
      <c r="L35" s="4" t="s">
        <v>252</v>
      </c>
      <c r="M35" s="4" t="s">
        <v>271</v>
      </c>
      <c r="N35" s="4" t="s">
        <v>285</v>
      </c>
      <c r="O35" s="4" t="s">
        <v>273</v>
      </c>
      <c r="P35" s="4" t="s">
        <v>258</v>
      </c>
      <c r="Q35" s="4" t="s">
        <v>286</v>
      </c>
      <c r="R35" s="4" t="s">
        <v>287</v>
      </c>
      <c r="S35" s="4" t="s">
        <v>277</v>
      </c>
      <c r="T35" s="4" t="s">
        <v>121</v>
      </c>
      <c r="U35" s="4" t="s">
        <v>278</v>
      </c>
      <c r="V35" s="4" t="s">
        <v>279</v>
      </c>
      <c r="W35" s="4" t="s">
        <v>280</v>
      </c>
      <c r="Y35" s="4" t="s">
        <v>286</v>
      </c>
      <c r="Z35" s="39" t="s">
        <v>285</v>
      </c>
      <c r="AB35" s="3">
        <f t="shared" si="2"/>
        <v>0</v>
      </c>
      <c r="AC35" s="3">
        <f t="shared" si="3"/>
        <v>0</v>
      </c>
      <c r="AD35" s="3">
        <f t="shared" si="4"/>
        <v>0</v>
      </c>
      <c r="AE35" s="3">
        <f t="shared" si="5"/>
        <v>0</v>
      </c>
      <c r="AF35" s="3">
        <f t="shared" si="6"/>
        <v>0</v>
      </c>
      <c r="AG35" s="3">
        <f t="shared" si="7"/>
        <v>0</v>
      </c>
      <c r="AH35" s="3">
        <f t="shared" si="8"/>
        <v>0</v>
      </c>
      <c r="AI35" s="3">
        <f t="shared" si="9"/>
        <v>0</v>
      </c>
      <c r="AJ35" s="3">
        <f t="shared" si="10"/>
        <v>0</v>
      </c>
      <c r="AK35" s="3">
        <f t="shared" si="11"/>
        <v>0</v>
      </c>
      <c r="AL35" s="3">
        <f t="shared" si="12"/>
        <v>0</v>
      </c>
      <c r="AM35" s="3">
        <f t="shared" si="13"/>
        <v>0</v>
      </c>
      <c r="AN35" s="3">
        <f t="shared" si="14"/>
        <v>1</v>
      </c>
      <c r="AO35" s="3">
        <f t="shared" si="15"/>
        <v>1</v>
      </c>
      <c r="AP35" s="3">
        <f t="shared" si="16"/>
        <v>0</v>
      </c>
      <c r="AQ35" s="3">
        <f t="shared" si="17"/>
        <v>1</v>
      </c>
      <c r="AR35" s="3">
        <f t="shared" si="18"/>
        <v>0</v>
      </c>
      <c r="AS35" s="3">
        <f t="shared" si="19"/>
        <v>0</v>
      </c>
      <c r="AT35" s="3">
        <f t="shared" si="20"/>
        <v>0</v>
      </c>
      <c r="AU35" s="3">
        <f t="shared" si="21"/>
        <v>1</v>
      </c>
      <c r="AW35" s="3">
        <f t="shared" si="22"/>
        <v>1</v>
      </c>
      <c r="AX35" s="3" t="e">
        <f t="shared" si="23"/>
        <v>#N/A</v>
      </c>
    </row>
    <row r="36" spans="1:50" x14ac:dyDescent="0.25">
      <c r="A36" s="35" t="s">
        <v>131</v>
      </c>
      <c r="B36" s="4">
        <f t="shared" si="0"/>
        <v>7</v>
      </c>
      <c r="C36" s="5">
        <f t="shared" si="1"/>
        <v>1</v>
      </c>
      <c r="D36" s="28" t="s">
        <v>281</v>
      </c>
      <c r="E36" s="4" t="s">
        <v>265</v>
      </c>
      <c r="F36" s="4" t="s">
        <v>266</v>
      </c>
      <c r="G36" s="4" t="s">
        <v>282</v>
      </c>
      <c r="H36" s="4" t="s">
        <v>268</v>
      </c>
      <c r="I36" s="4" t="s">
        <v>269</v>
      </c>
      <c r="J36" s="4" t="s">
        <v>283</v>
      </c>
      <c r="K36" s="4" t="s">
        <v>270</v>
      </c>
      <c r="L36" s="4" t="s">
        <v>284</v>
      </c>
      <c r="M36" s="4" t="s">
        <v>271</v>
      </c>
      <c r="N36" s="4" t="s">
        <v>285</v>
      </c>
      <c r="O36" s="4" t="s">
        <v>273</v>
      </c>
      <c r="P36" s="4" t="s">
        <v>274</v>
      </c>
      <c r="Q36" s="4" t="s">
        <v>275</v>
      </c>
      <c r="R36" s="4" t="s">
        <v>287</v>
      </c>
      <c r="S36" s="4" t="s">
        <v>277</v>
      </c>
      <c r="T36" s="4" t="s">
        <v>288</v>
      </c>
      <c r="U36" s="4" t="s">
        <v>278</v>
      </c>
      <c r="V36" s="4" t="s">
        <v>279</v>
      </c>
      <c r="W36" s="4" t="s">
        <v>280</v>
      </c>
      <c r="Y36" s="4" t="s">
        <v>277</v>
      </c>
      <c r="Z36" s="39" t="s">
        <v>287</v>
      </c>
      <c r="AB36" s="3">
        <f t="shared" si="2"/>
        <v>0</v>
      </c>
      <c r="AC36" s="3">
        <f t="shared" si="3"/>
        <v>0</v>
      </c>
      <c r="AD36" s="3">
        <f t="shared" si="4"/>
        <v>1</v>
      </c>
      <c r="AE36" s="3">
        <f t="shared" si="5"/>
        <v>0</v>
      </c>
      <c r="AF36" s="3">
        <f t="shared" si="6"/>
        <v>0</v>
      </c>
      <c r="AG36" s="3">
        <f t="shared" si="7"/>
        <v>0</v>
      </c>
      <c r="AH36" s="3">
        <f t="shared" si="8"/>
        <v>1</v>
      </c>
      <c r="AI36" s="3">
        <f t="shared" si="9"/>
        <v>1</v>
      </c>
      <c r="AJ36" s="3">
        <f t="shared" si="10"/>
        <v>1</v>
      </c>
      <c r="AK36" s="3">
        <f t="shared" si="11"/>
        <v>0</v>
      </c>
      <c r="AL36" s="3">
        <f t="shared" si="12"/>
        <v>0</v>
      </c>
      <c r="AM36" s="3">
        <f t="shared" si="13"/>
        <v>0</v>
      </c>
      <c r="AN36" s="3">
        <f t="shared" si="14"/>
        <v>0</v>
      </c>
      <c r="AO36" s="3">
        <f t="shared" si="15"/>
        <v>0</v>
      </c>
      <c r="AP36" s="3">
        <f t="shared" si="16"/>
        <v>0</v>
      </c>
      <c r="AQ36" s="3">
        <f t="shared" si="17"/>
        <v>1</v>
      </c>
      <c r="AR36" s="3">
        <f t="shared" si="18"/>
        <v>1</v>
      </c>
      <c r="AS36" s="3">
        <f t="shared" si="19"/>
        <v>0</v>
      </c>
      <c r="AT36" s="3">
        <f t="shared" si="20"/>
        <v>0</v>
      </c>
      <c r="AU36" s="3">
        <f t="shared" si="21"/>
        <v>1</v>
      </c>
      <c r="AW36" s="3">
        <f t="shared" si="22"/>
        <v>1</v>
      </c>
      <c r="AX36" s="3" t="e">
        <f t="shared" si="23"/>
        <v>#N/A</v>
      </c>
    </row>
    <row r="37" spans="1:50" ht="15.75" thickBot="1" x14ac:dyDescent="0.3">
      <c r="A37" s="29" t="s">
        <v>60</v>
      </c>
      <c r="B37" s="6">
        <f t="shared" si="0"/>
        <v>8</v>
      </c>
      <c r="C37" s="7">
        <f t="shared" si="1"/>
        <v>1</v>
      </c>
      <c r="D37" s="28" t="s">
        <v>281</v>
      </c>
      <c r="E37" s="4" t="s">
        <v>265</v>
      </c>
      <c r="F37" s="4" t="s">
        <v>266</v>
      </c>
      <c r="G37" s="4" t="s">
        <v>282</v>
      </c>
      <c r="H37" s="4" t="s">
        <v>268</v>
      </c>
      <c r="I37" s="4" t="s">
        <v>269</v>
      </c>
      <c r="J37" s="4" t="s">
        <v>283</v>
      </c>
      <c r="K37" s="4" t="s">
        <v>270</v>
      </c>
      <c r="L37" s="4" t="s">
        <v>284</v>
      </c>
      <c r="M37" s="4" t="s">
        <v>271</v>
      </c>
      <c r="N37" s="4" t="s">
        <v>285</v>
      </c>
      <c r="O37" s="4" t="s">
        <v>273</v>
      </c>
      <c r="P37" s="4" t="s">
        <v>258</v>
      </c>
      <c r="Q37" s="4" t="s">
        <v>275</v>
      </c>
      <c r="R37" s="4" t="s">
        <v>287</v>
      </c>
      <c r="S37" s="4" t="s">
        <v>277</v>
      </c>
      <c r="T37" s="4" t="s">
        <v>288</v>
      </c>
      <c r="U37" s="4" t="s">
        <v>278</v>
      </c>
      <c r="V37" s="4" t="s">
        <v>279</v>
      </c>
      <c r="W37" s="4" t="s">
        <v>280</v>
      </c>
      <c r="Y37" s="39" t="s">
        <v>287</v>
      </c>
      <c r="Z37" s="4" t="s">
        <v>284</v>
      </c>
      <c r="AB37" s="3">
        <f t="shared" si="2"/>
        <v>0</v>
      </c>
      <c r="AC37" s="3">
        <f t="shared" si="3"/>
        <v>0</v>
      </c>
      <c r="AD37" s="3">
        <f t="shared" si="4"/>
        <v>1</v>
      </c>
      <c r="AE37" s="3">
        <f t="shared" si="5"/>
        <v>0</v>
      </c>
      <c r="AF37" s="3">
        <f t="shared" si="6"/>
        <v>0</v>
      </c>
      <c r="AG37" s="3">
        <f t="shared" si="7"/>
        <v>0</v>
      </c>
      <c r="AH37" s="3">
        <f t="shared" si="8"/>
        <v>1</v>
      </c>
      <c r="AI37" s="3">
        <f t="shared" si="9"/>
        <v>1</v>
      </c>
      <c r="AJ37" s="3">
        <f t="shared" si="10"/>
        <v>1</v>
      </c>
      <c r="AK37" s="3">
        <f t="shared" si="11"/>
        <v>0</v>
      </c>
      <c r="AL37" s="3">
        <f t="shared" si="12"/>
        <v>0</v>
      </c>
      <c r="AM37" s="3">
        <f t="shared" si="13"/>
        <v>0</v>
      </c>
      <c r="AN37" s="3">
        <f t="shared" si="14"/>
        <v>1</v>
      </c>
      <c r="AO37" s="3">
        <f t="shared" si="15"/>
        <v>0</v>
      </c>
      <c r="AP37" s="3">
        <f t="shared" si="16"/>
        <v>0</v>
      </c>
      <c r="AQ37" s="3">
        <f t="shared" si="17"/>
        <v>1</v>
      </c>
      <c r="AR37" s="3">
        <f t="shared" si="18"/>
        <v>1</v>
      </c>
      <c r="AS37" s="3">
        <f t="shared" si="19"/>
        <v>0</v>
      </c>
      <c r="AT37" s="3">
        <f t="shared" si="20"/>
        <v>0</v>
      </c>
      <c r="AU37" s="3">
        <f t="shared" si="21"/>
        <v>1</v>
      </c>
      <c r="AW37" s="3" t="e">
        <f t="shared" si="22"/>
        <v>#N/A</v>
      </c>
      <c r="AX37" s="3">
        <f t="shared" si="23"/>
        <v>1</v>
      </c>
    </row>
    <row r="38" spans="1:50" x14ac:dyDescent="0.25">
      <c r="A38" s="3" t="s">
        <v>222</v>
      </c>
    </row>
    <row r="39" spans="1:50" x14ac:dyDescent="0.25">
      <c r="D39" s="4" t="s">
        <v>126</v>
      </c>
      <c r="E39" s="4" t="s">
        <v>292</v>
      </c>
      <c r="F39" s="4" t="s">
        <v>266</v>
      </c>
      <c r="G39" s="4" t="s">
        <v>267</v>
      </c>
      <c r="H39" s="4" t="s">
        <v>289</v>
      </c>
      <c r="I39" s="4" t="s">
        <v>290</v>
      </c>
      <c r="J39" s="4" t="s">
        <v>283</v>
      </c>
      <c r="K39" s="4" t="s">
        <v>270</v>
      </c>
      <c r="L39" s="4" t="s">
        <v>284</v>
      </c>
      <c r="M39" s="4" t="s">
        <v>293</v>
      </c>
      <c r="N39" s="4" t="s">
        <v>272</v>
      </c>
      <c r="O39" s="4" t="s">
        <v>295</v>
      </c>
      <c r="P39" s="4" t="s">
        <v>258</v>
      </c>
      <c r="Q39" s="4" t="s">
        <v>286</v>
      </c>
      <c r="R39" s="4" t="s">
        <v>276</v>
      </c>
      <c r="S39" s="4" t="s">
        <v>277</v>
      </c>
      <c r="T39" s="4" t="s">
        <v>288</v>
      </c>
      <c r="U39" s="4" t="s">
        <v>127</v>
      </c>
      <c r="V39" s="4" t="s">
        <v>248</v>
      </c>
      <c r="W39" s="4" t="s">
        <v>280</v>
      </c>
    </row>
    <row r="40" spans="1:50" x14ac:dyDescent="0.25">
      <c r="A40"/>
      <c r="D40" s="3">
        <v>1</v>
      </c>
      <c r="E40" s="3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</row>
  </sheetData>
  <conditionalFormatting sqref="D3:D37">
    <cfRule type="cellIs" dxfId="209" priority="8" operator="notEqual">
      <formula>$D$39</formula>
    </cfRule>
  </conditionalFormatting>
  <conditionalFormatting sqref="E3:E37">
    <cfRule type="cellIs" dxfId="208" priority="9" operator="notEqual">
      <formula>$E$39</formula>
    </cfRule>
  </conditionalFormatting>
  <conditionalFormatting sqref="F3:F37">
    <cfRule type="cellIs" dxfId="207" priority="10" operator="notEqual">
      <formula>$F$39</formula>
    </cfRule>
  </conditionalFormatting>
  <conditionalFormatting sqref="G3:G37">
    <cfRule type="cellIs" dxfId="206" priority="11" operator="notEqual">
      <formula>$G$39</formula>
    </cfRule>
  </conditionalFormatting>
  <conditionalFormatting sqref="H3:H37">
    <cfRule type="cellIs" dxfId="205" priority="12" operator="notEqual">
      <formula>$H$39</formula>
    </cfRule>
  </conditionalFormatting>
  <conditionalFormatting sqref="I3:I37">
    <cfRule type="cellIs" dxfId="204" priority="13" operator="notEqual">
      <formula>$I$39</formula>
    </cfRule>
  </conditionalFormatting>
  <conditionalFormatting sqref="J3:J37">
    <cfRule type="cellIs" dxfId="203" priority="14" operator="notEqual">
      <formula>$J$39</formula>
    </cfRule>
  </conditionalFormatting>
  <conditionalFormatting sqref="K3:K37">
    <cfRule type="cellIs" dxfId="202" priority="15" operator="notEqual">
      <formula>$K$39</formula>
    </cfRule>
  </conditionalFormatting>
  <conditionalFormatting sqref="L3:L37">
    <cfRule type="cellIs" dxfId="201" priority="16" operator="notEqual">
      <formula>$L$39</formula>
    </cfRule>
  </conditionalFormatting>
  <conditionalFormatting sqref="M3:M37">
    <cfRule type="cellIs" dxfId="200" priority="17" operator="notEqual">
      <formula>$M$39</formula>
    </cfRule>
  </conditionalFormatting>
  <conditionalFormatting sqref="N3:N37">
    <cfRule type="cellIs" dxfId="199" priority="18" operator="notEqual">
      <formula>$N$39</formula>
    </cfRule>
  </conditionalFormatting>
  <conditionalFormatting sqref="O3:O37">
    <cfRule type="cellIs" dxfId="198" priority="19" operator="notEqual">
      <formula>$O$39</formula>
    </cfRule>
  </conditionalFormatting>
  <conditionalFormatting sqref="P3:P37">
    <cfRule type="cellIs" dxfId="197" priority="20" operator="notEqual">
      <formula>$P$39</formula>
    </cfRule>
  </conditionalFormatting>
  <conditionalFormatting sqref="Q3:Q37">
    <cfRule type="cellIs" dxfId="196" priority="21" operator="notEqual">
      <formula>$Q$39</formula>
    </cfRule>
  </conditionalFormatting>
  <conditionalFormatting sqref="R3:R37">
    <cfRule type="cellIs" dxfId="195" priority="22" operator="notEqual">
      <formula>$R$39</formula>
    </cfRule>
  </conditionalFormatting>
  <conditionalFormatting sqref="S3:S37">
    <cfRule type="cellIs" dxfId="194" priority="7" operator="notEqual">
      <formula>$S$39</formula>
    </cfRule>
  </conditionalFormatting>
  <conditionalFormatting sqref="T3:T37">
    <cfRule type="cellIs" dxfId="193" priority="6" operator="notEqual">
      <formula>$T$39</formula>
    </cfRule>
  </conditionalFormatting>
  <conditionalFormatting sqref="U3:U37">
    <cfRule type="cellIs" dxfId="192" priority="5" operator="notEqual">
      <formula>$U$39</formula>
    </cfRule>
  </conditionalFormatting>
  <conditionalFormatting sqref="V3:V37">
    <cfRule type="cellIs" dxfId="191" priority="3" operator="notEqual">
      <formula>$V$39</formula>
    </cfRule>
  </conditionalFormatting>
  <conditionalFormatting sqref="W3:W37">
    <cfRule type="cellIs" dxfId="190" priority="2" operator="notEqual">
      <formula>$W$39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0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10.28515625" style="3" bestFit="1" customWidth="1"/>
    <col min="5" max="5" width="9.42578125" style="3" bestFit="1" customWidth="1"/>
    <col min="6" max="6" width="8" style="3" bestFit="1" customWidth="1"/>
    <col min="7" max="7" width="9.28515625" style="3" bestFit="1" customWidth="1"/>
    <col min="8" max="8" width="7.7109375" style="3" bestFit="1" customWidth="1"/>
    <col min="9" max="9" width="10.28515625" style="3" bestFit="1" customWidth="1"/>
    <col min="10" max="10" width="9.42578125" style="3" bestFit="1" customWidth="1"/>
    <col min="11" max="11" width="10.7109375" style="3" bestFit="1" customWidth="1"/>
    <col min="12" max="12" width="11" style="3" bestFit="1" customWidth="1"/>
    <col min="13" max="13" width="10.85546875" style="3" bestFit="1" customWidth="1"/>
    <col min="14" max="14" width="11.42578125" style="3" bestFit="1" customWidth="1"/>
    <col min="15" max="15" width="11" style="3" bestFit="1" customWidth="1"/>
    <col min="16" max="16" width="11.85546875" style="3" bestFit="1" customWidth="1"/>
    <col min="17" max="17" width="9" style="3" bestFit="1" customWidth="1"/>
    <col min="18" max="18" width="9.5703125" style="3" bestFit="1" customWidth="1"/>
    <col min="19" max="19" width="10.85546875" style="3" bestFit="1" customWidth="1"/>
    <col min="20" max="20" width="8.85546875" style="3" bestFit="1" customWidth="1"/>
    <col min="21" max="21" width="8" style="3" bestFit="1" customWidth="1"/>
    <col min="22" max="22" width="9" style="3" bestFit="1" customWidth="1"/>
    <col min="23" max="23" width="10.7109375" style="3" bestFit="1" customWidth="1"/>
    <col min="24" max="24" width="9.140625" style="3" bestFit="1" customWidth="1"/>
    <col min="25" max="25" width="2.7109375" style="3" customWidth="1"/>
    <col min="26" max="27" width="11.85546875" style="3" bestFit="1" customWidth="1"/>
    <col min="28" max="28" width="2.7109375" style="3" customWidth="1"/>
    <col min="29" max="30" width="2" style="3" bestFit="1" customWidth="1"/>
    <col min="31" max="31" width="4" style="3" bestFit="1" customWidth="1"/>
    <col min="32" max="43" width="2" style="3" bestFit="1" customWidth="1"/>
    <col min="44" max="49" width="2" style="3" customWidth="1"/>
    <col min="50" max="50" width="2.7109375" style="3" customWidth="1"/>
    <col min="51" max="52" width="5.42578125" style="3" bestFit="1" customWidth="1"/>
  </cols>
  <sheetData>
    <row r="1" spans="1:52" ht="15.75" x14ac:dyDescent="0.25">
      <c r="A1" s="24" t="s">
        <v>264</v>
      </c>
      <c r="B1" s="25"/>
    </row>
    <row r="2" spans="1:52" ht="15.75" thickBot="1" x14ac:dyDescent="0.3">
      <c r="A2" s="2"/>
      <c r="B2" s="2" t="s">
        <v>0</v>
      </c>
      <c r="C2" s="2" t="s">
        <v>1</v>
      </c>
      <c r="Z2" s="2" t="s">
        <v>1</v>
      </c>
    </row>
    <row r="3" spans="1:52" x14ac:dyDescent="0.25">
      <c r="A3" s="23" t="s">
        <v>63</v>
      </c>
      <c r="B3" s="26">
        <f t="shared" ref="B3:B37" si="0">SUM(AC3:AW3)</f>
        <v>14.5</v>
      </c>
      <c r="C3" s="46">
        <v>1.5</v>
      </c>
      <c r="D3" s="28" t="s">
        <v>298</v>
      </c>
      <c r="E3" s="4" t="s">
        <v>299</v>
      </c>
      <c r="F3" s="37" t="s">
        <v>175</v>
      </c>
      <c r="G3" s="4" t="s">
        <v>252</v>
      </c>
      <c r="H3" s="4" t="s">
        <v>300</v>
      </c>
      <c r="I3" s="4" t="s">
        <v>301</v>
      </c>
      <c r="J3" s="4" t="s">
        <v>302</v>
      </c>
      <c r="K3" s="4" t="s">
        <v>303</v>
      </c>
      <c r="L3" s="4" t="s">
        <v>292</v>
      </c>
      <c r="M3" s="4" t="s">
        <v>304</v>
      </c>
      <c r="N3" s="4" t="s">
        <v>305</v>
      </c>
      <c r="O3" s="4" t="s">
        <v>306</v>
      </c>
      <c r="P3" s="4" t="s">
        <v>307</v>
      </c>
      <c r="Q3" s="4" t="s">
        <v>308</v>
      </c>
      <c r="R3" s="4" t="s">
        <v>309</v>
      </c>
      <c r="S3" s="4" t="s">
        <v>310</v>
      </c>
      <c r="T3" s="4" t="s">
        <v>311</v>
      </c>
      <c r="U3" s="4" t="s">
        <v>312</v>
      </c>
      <c r="V3" s="4" t="s">
        <v>275</v>
      </c>
      <c r="W3" s="4" t="s">
        <v>313</v>
      </c>
      <c r="X3" s="4" t="s">
        <v>314</v>
      </c>
      <c r="Z3" s="37" t="s">
        <v>175</v>
      </c>
      <c r="AA3" s="4" t="s">
        <v>300</v>
      </c>
      <c r="AC3" s="3">
        <f t="shared" ref="AC3:AC37" si="1">IF(D3=$D$39,1,0)</f>
        <v>0</v>
      </c>
      <c r="AD3" s="3">
        <f t="shared" ref="AD3:AD37" si="2">IF(E3=$E$39,1,0)</f>
        <v>1</v>
      </c>
      <c r="AE3" s="36">
        <v>0.5</v>
      </c>
      <c r="AF3" s="3">
        <f t="shared" ref="AF3:AF37" si="3">IF(G3=$G$39,1,0)</f>
        <v>0</v>
      </c>
      <c r="AG3" s="3">
        <f t="shared" ref="AG3:AG37" si="4">IF(H3=$H$39,1,0)</f>
        <v>1</v>
      </c>
      <c r="AH3" s="3">
        <f t="shared" ref="AH3:AH37" si="5">IF(I3=$I$39,1,0)</f>
        <v>0</v>
      </c>
      <c r="AI3" s="3">
        <f t="shared" ref="AI3:AI37" si="6">IF(J3=$J$39,1,0)</f>
        <v>1</v>
      </c>
      <c r="AJ3" s="3">
        <f t="shared" ref="AJ3:AJ37" si="7">IF(K3=$K$39,1,0)</f>
        <v>1</v>
      </c>
      <c r="AK3" s="3">
        <f t="shared" ref="AK3:AK37" si="8">IF(L3=$L$39,1,0)</f>
        <v>1</v>
      </c>
      <c r="AL3" s="3">
        <f t="shared" ref="AL3:AL37" si="9">IF(M3=$M$39,1,0)</f>
        <v>1</v>
      </c>
      <c r="AM3" s="3">
        <f t="shared" ref="AM3:AM37" si="10">IF(N3=$N$39,1,0)</f>
        <v>1</v>
      </c>
      <c r="AN3" s="3">
        <f t="shared" ref="AN3:AN37" si="11">IF(O3=$O$39,1,0)</f>
        <v>0</v>
      </c>
      <c r="AO3" s="3">
        <f t="shared" ref="AO3:AO37" si="12">IF(P3=$P$39,1,0)</f>
        <v>1</v>
      </c>
      <c r="AP3" s="3">
        <f t="shared" ref="AP3:AP37" si="13">IF(Q3=$Q$39,1,0)</f>
        <v>1</v>
      </c>
      <c r="AQ3" s="3">
        <f t="shared" ref="AQ3:AQ37" si="14">IF(R3=$R$39,1,0)</f>
        <v>0</v>
      </c>
      <c r="AR3" s="3">
        <f t="shared" ref="AR3:AR37" si="15">IF(S3=$S$39,1,0)</f>
        <v>1</v>
      </c>
      <c r="AS3" s="3">
        <f t="shared" ref="AS3:AS37" si="16">IF(T3=$T$39,1,0)</f>
        <v>1</v>
      </c>
      <c r="AT3" s="3">
        <f t="shared" ref="AT3:AT37" si="17">IF(U3=$U$39,1,0)</f>
        <v>0</v>
      </c>
      <c r="AU3" s="3">
        <f t="shared" ref="AU3:AU37" si="18">IF(V3=$V$39,1,0)</f>
        <v>1</v>
      </c>
      <c r="AV3" s="3">
        <f t="shared" ref="AV3:AV37" si="19">IF(W3=$W$39,1,0)</f>
        <v>1</v>
      </c>
      <c r="AW3" s="3">
        <f t="shared" ref="AW3:AW37" si="20">IF(X3=$X$39,1,0)</f>
        <v>1</v>
      </c>
      <c r="AY3" s="36">
        <v>0.5</v>
      </c>
      <c r="AZ3" s="3">
        <f t="shared" ref="AZ3:AZ37" si="21">HLOOKUP(AA3,$D$39:$X$40,2,FALSE)</f>
        <v>1</v>
      </c>
    </row>
    <row r="4" spans="1:52" x14ac:dyDescent="0.25">
      <c r="A4" s="8" t="s">
        <v>64</v>
      </c>
      <c r="B4" s="4">
        <f t="shared" si="0"/>
        <v>11.5</v>
      </c>
      <c r="C4" s="5">
        <f t="shared" ref="C4:C37" si="22">COUNT(AY4:AZ4)</f>
        <v>1</v>
      </c>
      <c r="D4" s="28" t="s">
        <v>298</v>
      </c>
      <c r="E4" s="4" t="s">
        <v>299</v>
      </c>
      <c r="F4" s="37" t="s">
        <v>315</v>
      </c>
      <c r="G4" s="4" t="s">
        <v>316</v>
      </c>
      <c r="H4" s="4" t="s">
        <v>300</v>
      </c>
      <c r="I4" s="4" t="s">
        <v>301</v>
      </c>
      <c r="J4" s="4" t="s">
        <v>302</v>
      </c>
      <c r="K4" s="4" t="s">
        <v>303</v>
      </c>
      <c r="L4" s="4" t="s">
        <v>317</v>
      </c>
      <c r="M4" s="4" t="s">
        <v>304</v>
      </c>
      <c r="N4" s="4" t="s">
        <v>305</v>
      </c>
      <c r="O4" s="4" t="s">
        <v>306</v>
      </c>
      <c r="P4" s="4" t="s">
        <v>307</v>
      </c>
      <c r="Q4" s="4" t="s">
        <v>308</v>
      </c>
      <c r="R4" s="4" t="s">
        <v>309</v>
      </c>
      <c r="S4" s="4" t="s">
        <v>310</v>
      </c>
      <c r="T4" s="4" t="s">
        <v>188</v>
      </c>
      <c r="U4" s="4" t="s">
        <v>312</v>
      </c>
      <c r="V4" s="4" t="s">
        <v>318</v>
      </c>
      <c r="W4" s="4" t="s">
        <v>319</v>
      </c>
      <c r="X4" s="4" t="s">
        <v>314</v>
      </c>
      <c r="Z4" s="4" t="s">
        <v>307</v>
      </c>
      <c r="AA4" s="39" t="s">
        <v>318</v>
      </c>
      <c r="AC4" s="3">
        <f t="shared" si="1"/>
        <v>0</v>
      </c>
      <c r="AD4" s="3">
        <f t="shared" si="2"/>
        <v>1</v>
      </c>
      <c r="AE4" s="36">
        <v>0.5</v>
      </c>
      <c r="AF4" s="3">
        <f t="shared" si="3"/>
        <v>1</v>
      </c>
      <c r="AG4" s="3">
        <f t="shared" si="4"/>
        <v>1</v>
      </c>
      <c r="AH4" s="3">
        <f t="shared" si="5"/>
        <v>0</v>
      </c>
      <c r="AI4" s="3">
        <f t="shared" si="6"/>
        <v>1</v>
      </c>
      <c r="AJ4" s="3">
        <f t="shared" si="7"/>
        <v>1</v>
      </c>
      <c r="AK4" s="3">
        <f t="shared" si="8"/>
        <v>0</v>
      </c>
      <c r="AL4" s="3">
        <f t="shared" si="9"/>
        <v>1</v>
      </c>
      <c r="AM4" s="3">
        <f t="shared" si="10"/>
        <v>1</v>
      </c>
      <c r="AN4" s="3">
        <f t="shared" si="11"/>
        <v>0</v>
      </c>
      <c r="AO4" s="3">
        <f t="shared" si="12"/>
        <v>1</v>
      </c>
      <c r="AP4" s="3">
        <f t="shared" si="13"/>
        <v>1</v>
      </c>
      <c r="AQ4" s="3">
        <f t="shared" si="14"/>
        <v>0</v>
      </c>
      <c r="AR4" s="3">
        <f t="shared" si="15"/>
        <v>1</v>
      </c>
      <c r="AS4" s="3">
        <f t="shared" si="16"/>
        <v>0</v>
      </c>
      <c r="AT4" s="3">
        <f t="shared" si="17"/>
        <v>0</v>
      </c>
      <c r="AU4" s="3">
        <f t="shared" si="18"/>
        <v>0</v>
      </c>
      <c r="AV4" s="3">
        <f t="shared" si="19"/>
        <v>0</v>
      </c>
      <c r="AW4" s="3">
        <f t="shared" si="20"/>
        <v>1</v>
      </c>
      <c r="AY4" s="3">
        <f t="shared" ref="AY4:AY37" si="23">HLOOKUP(Z4,$D$39:$X$40,2,FALSE)</f>
        <v>1</v>
      </c>
      <c r="AZ4" s="3" t="e">
        <f t="shared" si="21"/>
        <v>#N/A</v>
      </c>
    </row>
    <row r="5" spans="1:52" x14ac:dyDescent="0.25">
      <c r="A5" s="8" t="s">
        <v>65</v>
      </c>
      <c r="B5" s="4">
        <f t="shared" si="0"/>
        <v>14.5</v>
      </c>
      <c r="C5" s="5">
        <f t="shared" si="22"/>
        <v>0</v>
      </c>
      <c r="D5" s="28" t="s">
        <v>298</v>
      </c>
      <c r="E5" s="4" t="s">
        <v>299</v>
      </c>
      <c r="F5" s="37" t="s">
        <v>315</v>
      </c>
      <c r="G5" s="4" t="s">
        <v>316</v>
      </c>
      <c r="H5" s="4" t="s">
        <v>300</v>
      </c>
      <c r="I5" s="4" t="s">
        <v>301</v>
      </c>
      <c r="J5" s="4" t="s">
        <v>302</v>
      </c>
      <c r="K5" s="4" t="s">
        <v>303</v>
      </c>
      <c r="L5" s="4" t="s">
        <v>292</v>
      </c>
      <c r="M5" s="4" t="s">
        <v>304</v>
      </c>
      <c r="N5" s="4" t="s">
        <v>305</v>
      </c>
      <c r="O5" s="4" t="s">
        <v>306</v>
      </c>
      <c r="P5" s="4" t="s">
        <v>320</v>
      </c>
      <c r="Q5" s="4" t="s">
        <v>308</v>
      </c>
      <c r="R5" s="4" t="s">
        <v>178</v>
      </c>
      <c r="S5" s="4" t="s">
        <v>310</v>
      </c>
      <c r="T5" s="4" t="s">
        <v>311</v>
      </c>
      <c r="U5" s="4" t="s">
        <v>236</v>
      </c>
      <c r="V5" s="4" t="s">
        <v>318</v>
      </c>
      <c r="W5" s="4" t="s">
        <v>319</v>
      </c>
      <c r="X5" s="4" t="s">
        <v>314</v>
      </c>
      <c r="Z5" s="39" t="s">
        <v>318</v>
      </c>
      <c r="AA5" s="39" t="s">
        <v>298</v>
      </c>
      <c r="AC5" s="3">
        <f t="shared" si="1"/>
        <v>0</v>
      </c>
      <c r="AD5" s="3">
        <f t="shared" si="2"/>
        <v>1</v>
      </c>
      <c r="AE5" s="36">
        <v>0.5</v>
      </c>
      <c r="AF5" s="3">
        <f t="shared" si="3"/>
        <v>1</v>
      </c>
      <c r="AG5" s="3">
        <f t="shared" si="4"/>
        <v>1</v>
      </c>
      <c r="AH5" s="3">
        <f t="shared" si="5"/>
        <v>0</v>
      </c>
      <c r="AI5" s="3">
        <f t="shared" si="6"/>
        <v>1</v>
      </c>
      <c r="AJ5" s="3">
        <f t="shared" si="7"/>
        <v>1</v>
      </c>
      <c r="AK5" s="3">
        <f t="shared" si="8"/>
        <v>1</v>
      </c>
      <c r="AL5" s="3">
        <f t="shared" si="9"/>
        <v>1</v>
      </c>
      <c r="AM5" s="3">
        <f t="shared" si="10"/>
        <v>1</v>
      </c>
      <c r="AN5" s="3">
        <f t="shared" si="11"/>
        <v>0</v>
      </c>
      <c r="AO5" s="3">
        <f t="shared" si="12"/>
        <v>0</v>
      </c>
      <c r="AP5" s="3">
        <f t="shared" si="13"/>
        <v>1</v>
      </c>
      <c r="AQ5" s="3">
        <f t="shared" si="14"/>
        <v>1</v>
      </c>
      <c r="AR5" s="3">
        <f t="shared" si="15"/>
        <v>1</v>
      </c>
      <c r="AS5" s="3">
        <f t="shared" si="16"/>
        <v>1</v>
      </c>
      <c r="AT5" s="3">
        <f t="shared" si="17"/>
        <v>1</v>
      </c>
      <c r="AU5" s="3">
        <f t="shared" si="18"/>
        <v>0</v>
      </c>
      <c r="AV5" s="3">
        <f t="shared" si="19"/>
        <v>0</v>
      </c>
      <c r="AW5" s="3">
        <f t="shared" si="20"/>
        <v>1</v>
      </c>
      <c r="AY5" s="3" t="e">
        <f t="shared" si="23"/>
        <v>#N/A</v>
      </c>
      <c r="AZ5" s="3" t="e">
        <f t="shared" si="21"/>
        <v>#N/A</v>
      </c>
    </row>
    <row r="6" spans="1:52" x14ac:dyDescent="0.25">
      <c r="A6" s="8" t="s">
        <v>66</v>
      </c>
      <c r="B6" s="4">
        <f t="shared" si="0"/>
        <v>10.5</v>
      </c>
      <c r="C6" s="5">
        <f t="shared" si="22"/>
        <v>1</v>
      </c>
      <c r="D6" s="28" t="s">
        <v>298</v>
      </c>
      <c r="E6" s="4" t="s">
        <v>299</v>
      </c>
      <c r="F6" s="37" t="s">
        <v>175</v>
      </c>
      <c r="G6" s="4" t="s">
        <v>316</v>
      </c>
      <c r="H6" s="4" t="s">
        <v>300</v>
      </c>
      <c r="I6" s="4" t="s">
        <v>301</v>
      </c>
      <c r="J6" s="4" t="s">
        <v>216</v>
      </c>
      <c r="K6" s="4" t="s">
        <v>303</v>
      </c>
      <c r="L6" s="4" t="s">
        <v>317</v>
      </c>
      <c r="M6" s="4" t="s">
        <v>304</v>
      </c>
      <c r="N6" s="4" t="s">
        <v>305</v>
      </c>
      <c r="O6" s="4" t="s">
        <v>306</v>
      </c>
      <c r="P6" s="4" t="s">
        <v>307</v>
      </c>
      <c r="Q6" s="4" t="s">
        <v>156</v>
      </c>
      <c r="R6" s="4" t="s">
        <v>309</v>
      </c>
      <c r="S6" s="4" t="s">
        <v>310</v>
      </c>
      <c r="T6" s="4" t="s">
        <v>188</v>
      </c>
      <c r="U6" s="4" t="s">
        <v>236</v>
      </c>
      <c r="V6" s="4" t="s">
        <v>275</v>
      </c>
      <c r="W6" s="4" t="s">
        <v>319</v>
      </c>
      <c r="X6" s="4" t="s">
        <v>321</v>
      </c>
      <c r="Z6" s="39" t="s">
        <v>309</v>
      </c>
      <c r="AA6" s="4" t="s">
        <v>304</v>
      </c>
      <c r="AC6" s="3">
        <f t="shared" si="1"/>
        <v>0</v>
      </c>
      <c r="AD6" s="3">
        <f t="shared" si="2"/>
        <v>1</v>
      </c>
      <c r="AE6" s="36">
        <v>0.5</v>
      </c>
      <c r="AF6" s="3">
        <f t="shared" si="3"/>
        <v>1</v>
      </c>
      <c r="AG6" s="3">
        <f t="shared" si="4"/>
        <v>1</v>
      </c>
      <c r="AH6" s="3">
        <f t="shared" si="5"/>
        <v>0</v>
      </c>
      <c r="AI6" s="3">
        <f t="shared" si="6"/>
        <v>0</v>
      </c>
      <c r="AJ6" s="3">
        <f t="shared" si="7"/>
        <v>1</v>
      </c>
      <c r="AK6" s="3">
        <f t="shared" si="8"/>
        <v>0</v>
      </c>
      <c r="AL6" s="3">
        <f t="shared" si="9"/>
        <v>1</v>
      </c>
      <c r="AM6" s="3">
        <f t="shared" si="10"/>
        <v>1</v>
      </c>
      <c r="AN6" s="3">
        <f t="shared" si="11"/>
        <v>0</v>
      </c>
      <c r="AO6" s="3">
        <f t="shared" si="12"/>
        <v>1</v>
      </c>
      <c r="AP6" s="3">
        <f t="shared" si="13"/>
        <v>0</v>
      </c>
      <c r="AQ6" s="3">
        <f t="shared" si="14"/>
        <v>0</v>
      </c>
      <c r="AR6" s="3">
        <f t="shared" si="15"/>
        <v>1</v>
      </c>
      <c r="AS6" s="3">
        <f t="shared" si="16"/>
        <v>0</v>
      </c>
      <c r="AT6" s="3">
        <f t="shared" si="17"/>
        <v>1</v>
      </c>
      <c r="AU6" s="3">
        <f t="shared" si="18"/>
        <v>1</v>
      </c>
      <c r="AV6" s="3">
        <f t="shared" si="19"/>
        <v>0</v>
      </c>
      <c r="AW6" s="3">
        <f t="shared" si="20"/>
        <v>0</v>
      </c>
      <c r="AY6" s="3" t="e">
        <f t="shared" si="23"/>
        <v>#N/A</v>
      </c>
      <c r="AZ6" s="3">
        <f t="shared" si="21"/>
        <v>1</v>
      </c>
    </row>
    <row r="7" spans="1:52" x14ac:dyDescent="0.25">
      <c r="A7" s="8" t="s">
        <v>221</v>
      </c>
      <c r="B7" s="4">
        <f t="shared" si="0"/>
        <v>13.5</v>
      </c>
      <c r="C7" s="5">
        <f t="shared" si="22"/>
        <v>1</v>
      </c>
      <c r="D7" s="28" t="s">
        <v>298</v>
      </c>
      <c r="E7" s="4" t="s">
        <v>299</v>
      </c>
      <c r="F7" s="37" t="s">
        <v>315</v>
      </c>
      <c r="G7" s="4" t="s">
        <v>316</v>
      </c>
      <c r="H7" s="4" t="s">
        <v>300</v>
      </c>
      <c r="I7" s="4" t="s">
        <v>196</v>
      </c>
      <c r="J7" s="4" t="s">
        <v>302</v>
      </c>
      <c r="K7" s="4" t="s">
        <v>303</v>
      </c>
      <c r="L7" s="4" t="s">
        <v>317</v>
      </c>
      <c r="M7" s="4" t="s">
        <v>304</v>
      </c>
      <c r="N7" s="4" t="s">
        <v>305</v>
      </c>
      <c r="O7" s="4" t="s">
        <v>306</v>
      </c>
      <c r="P7" s="4" t="s">
        <v>307</v>
      </c>
      <c r="Q7" s="4" t="s">
        <v>308</v>
      </c>
      <c r="R7" s="4" t="s">
        <v>309</v>
      </c>
      <c r="S7" s="4" t="s">
        <v>310</v>
      </c>
      <c r="T7" s="4" t="s">
        <v>188</v>
      </c>
      <c r="U7" s="4" t="s">
        <v>312</v>
      </c>
      <c r="V7" s="4" t="s">
        <v>318</v>
      </c>
      <c r="W7" s="4" t="s">
        <v>313</v>
      </c>
      <c r="X7" s="4" t="s">
        <v>314</v>
      </c>
      <c r="Z7" s="39" t="s">
        <v>309</v>
      </c>
      <c r="AA7" s="4" t="s">
        <v>305</v>
      </c>
      <c r="AC7" s="3">
        <f t="shared" si="1"/>
        <v>0</v>
      </c>
      <c r="AD7" s="3">
        <f t="shared" si="2"/>
        <v>1</v>
      </c>
      <c r="AE7" s="36">
        <v>0.5</v>
      </c>
      <c r="AF7" s="3">
        <f t="shared" si="3"/>
        <v>1</v>
      </c>
      <c r="AG7" s="3">
        <f t="shared" si="4"/>
        <v>1</v>
      </c>
      <c r="AH7" s="3">
        <f t="shared" si="5"/>
        <v>1</v>
      </c>
      <c r="AI7" s="3">
        <f t="shared" si="6"/>
        <v>1</v>
      </c>
      <c r="AJ7" s="3">
        <f t="shared" si="7"/>
        <v>1</v>
      </c>
      <c r="AK7" s="3">
        <f t="shared" si="8"/>
        <v>0</v>
      </c>
      <c r="AL7" s="3">
        <f t="shared" si="9"/>
        <v>1</v>
      </c>
      <c r="AM7" s="3">
        <f t="shared" si="10"/>
        <v>1</v>
      </c>
      <c r="AN7" s="3">
        <f t="shared" si="11"/>
        <v>0</v>
      </c>
      <c r="AO7" s="3">
        <f t="shared" si="12"/>
        <v>1</v>
      </c>
      <c r="AP7" s="3">
        <f t="shared" si="13"/>
        <v>1</v>
      </c>
      <c r="AQ7" s="3">
        <f t="shared" si="14"/>
        <v>0</v>
      </c>
      <c r="AR7" s="3">
        <f t="shared" si="15"/>
        <v>1</v>
      </c>
      <c r="AS7" s="3">
        <f t="shared" si="16"/>
        <v>0</v>
      </c>
      <c r="AT7" s="3">
        <f t="shared" si="17"/>
        <v>0</v>
      </c>
      <c r="AU7" s="3">
        <f t="shared" si="18"/>
        <v>0</v>
      </c>
      <c r="AV7" s="3">
        <f t="shared" si="19"/>
        <v>1</v>
      </c>
      <c r="AW7" s="3">
        <f t="shared" si="20"/>
        <v>1</v>
      </c>
      <c r="AY7" s="3" t="e">
        <f t="shared" si="23"/>
        <v>#N/A</v>
      </c>
      <c r="AZ7" s="3">
        <f t="shared" si="21"/>
        <v>1</v>
      </c>
    </row>
    <row r="8" spans="1:52" x14ac:dyDescent="0.25">
      <c r="A8" s="8" t="s">
        <v>67</v>
      </c>
      <c r="B8" s="4">
        <f t="shared" si="0"/>
        <v>10.5</v>
      </c>
      <c r="C8" s="5">
        <f t="shared" si="22"/>
        <v>0</v>
      </c>
      <c r="D8" s="28" t="s">
        <v>298</v>
      </c>
      <c r="E8" s="4" t="s">
        <v>299</v>
      </c>
      <c r="F8" s="37" t="s">
        <v>175</v>
      </c>
      <c r="G8" s="4" t="s">
        <v>316</v>
      </c>
      <c r="H8" s="4" t="s">
        <v>322</v>
      </c>
      <c r="I8" s="4" t="s">
        <v>301</v>
      </c>
      <c r="J8" s="4" t="s">
        <v>216</v>
      </c>
      <c r="K8" s="4" t="s">
        <v>303</v>
      </c>
      <c r="L8" s="4" t="s">
        <v>317</v>
      </c>
      <c r="M8" s="4" t="s">
        <v>304</v>
      </c>
      <c r="N8" s="4" t="s">
        <v>305</v>
      </c>
      <c r="O8" s="4" t="s">
        <v>306</v>
      </c>
      <c r="P8" s="4" t="s">
        <v>307</v>
      </c>
      <c r="Q8" s="4" t="s">
        <v>308</v>
      </c>
      <c r="R8" s="4" t="s">
        <v>309</v>
      </c>
      <c r="S8" s="4" t="s">
        <v>310</v>
      </c>
      <c r="T8" s="4" t="s">
        <v>311</v>
      </c>
      <c r="U8" s="4" t="s">
        <v>312</v>
      </c>
      <c r="V8" s="4" t="s">
        <v>318</v>
      </c>
      <c r="W8" s="4" t="s">
        <v>319</v>
      </c>
      <c r="X8" s="4" t="s">
        <v>314</v>
      </c>
      <c r="Z8" s="39" t="s">
        <v>318</v>
      </c>
      <c r="AA8" s="39" t="s">
        <v>322</v>
      </c>
      <c r="AC8" s="3">
        <f t="shared" si="1"/>
        <v>0</v>
      </c>
      <c r="AD8" s="3">
        <f t="shared" si="2"/>
        <v>1</v>
      </c>
      <c r="AE8" s="36">
        <v>0.5</v>
      </c>
      <c r="AF8" s="3">
        <f t="shared" si="3"/>
        <v>1</v>
      </c>
      <c r="AG8" s="3">
        <f t="shared" si="4"/>
        <v>0</v>
      </c>
      <c r="AH8" s="3">
        <f t="shared" si="5"/>
        <v>0</v>
      </c>
      <c r="AI8" s="3">
        <f t="shared" si="6"/>
        <v>0</v>
      </c>
      <c r="AJ8" s="3">
        <f t="shared" si="7"/>
        <v>1</v>
      </c>
      <c r="AK8" s="3">
        <f t="shared" si="8"/>
        <v>0</v>
      </c>
      <c r="AL8" s="3">
        <f t="shared" si="9"/>
        <v>1</v>
      </c>
      <c r="AM8" s="3">
        <f t="shared" si="10"/>
        <v>1</v>
      </c>
      <c r="AN8" s="3">
        <f t="shared" si="11"/>
        <v>0</v>
      </c>
      <c r="AO8" s="3">
        <f t="shared" si="12"/>
        <v>1</v>
      </c>
      <c r="AP8" s="3">
        <f t="shared" si="13"/>
        <v>1</v>
      </c>
      <c r="AQ8" s="3">
        <f t="shared" si="14"/>
        <v>0</v>
      </c>
      <c r="AR8" s="3">
        <f t="shared" si="15"/>
        <v>1</v>
      </c>
      <c r="AS8" s="3">
        <f t="shared" si="16"/>
        <v>1</v>
      </c>
      <c r="AT8" s="3">
        <f t="shared" si="17"/>
        <v>0</v>
      </c>
      <c r="AU8" s="3">
        <f t="shared" si="18"/>
        <v>0</v>
      </c>
      <c r="AV8" s="3">
        <f t="shared" si="19"/>
        <v>0</v>
      </c>
      <c r="AW8" s="3">
        <f t="shared" si="20"/>
        <v>1</v>
      </c>
      <c r="AY8" s="3" t="e">
        <f t="shared" si="23"/>
        <v>#N/A</v>
      </c>
      <c r="AZ8" s="3" t="e">
        <f t="shared" si="21"/>
        <v>#N/A</v>
      </c>
    </row>
    <row r="9" spans="1:52" x14ac:dyDescent="0.25">
      <c r="A9" s="8" t="s">
        <v>68</v>
      </c>
      <c r="B9" s="4">
        <f t="shared" si="0"/>
        <v>12.5</v>
      </c>
      <c r="C9" s="5">
        <f t="shared" si="22"/>
        <v>2</v>
      </c>
      <c r="D9" s="28" t="s">
        <v>298</v>
      </c>
      <c r="E9" s="4" t="s">
        <v>299</v>
      </c>
      <c r="F9" s="37" t="s">
        <v>315</v>
      </c>
      <c r="G9" s="4" t="s">
        <v>316</v>
      </c>
      <c r="H9" s="4" t="s">
        <v>322</v>
      </c>
      <c r="I9" s="4" t="s">
        <v>301</v>
      </c>
      <c r="J9" s="4" t="s">
        <v>302</v>
      </c>
      <c r="K9" s="4" t="s">
        <v>303</v>
      </c>
      <c r="L9" s="4" t="s">
        <v>317</v>
      </c>
      <c r="M9" s="4" t="s">
        <v>304</v>
      </c>
      <c r="N9" s="4" t="s">
        <v>305</v>
      </c>
      <c r="O9" s="4" t="s">
        <v>306</v>
      </c>
      <c r="P9" s="4" t="s">
        <v>307</v>
      </c>
      <c r="Q9" s="4" t="s">
        <v>308</v>
      </c>
      <c r="R9" s="4" t="s">
        <v>309</v>
      </c>
      <c r="S9" s="4" t="s">
        <v>310</v>
      </c>
      <c r="T9" s="4" t="s">
        <v>311</v>
      </c>
      <c r="U9" s="4" t="s">
        <v>236</v>
      </c>
      <c r="V9" s="4" t="s">
        <v>318</v>
      </c>
      <c r="W9" s="4" t="s">
        <v>319</v>
      </c>
      <c r="X9" s="4" t="s">
        <v>314</v>
      </c>
      <c r="Z9" s="4" t="s">
        <v>302</v>
      </c>
      <c r="AA9" s="4" t="s">
        <v>304</v>
      </c>
      <c r="AC9" s="3">
        <f t="shared" si="1"/>
        <v>0</v>
      </c>
      <c r="AD9" s="3">
        <f t="shared" si="2"/>
        <v>1</v>
      </c>
      <c r="AE9" s="36">
        <v>0.5</v>
      </c>
      <c r="AF9" s="3">
        <f t="shared" si="3"/>
        <v>1</v>
      </c>
      <c r="AG9" s="3">
        <f t="shared" si="4"/>
        <v>0</v>
      </c>
      <c r="AH9" s="3">
        <f t="shared" si="5"/>
        <v>0</v>
      </c>
      <c r="AI9" s="3">
        <f t="shared" si="6"/>
        <v>1</v>
      </c>
      <c r="AJ9" s="3">
        <f t="shared" si="7"/>
        <v>1</v>
      </c>
      <c r="AK9" s="3">
        <f t="shared" si="8"/>
        <v>0</v>
      </c>
      <c r="AL9" s="3">
        <f t="shared" si="9"/>
        <v>1</v>
      </c>
      <c r="AM9" s="3">
        <f t="shared" si="10"/>
        <v>1</v>
      </c>
      <c r="AN9" s="3">
        <f t="shared" si="11"/>
        <v>0</v>
      </c>
      <c r="AO9" s="3">
        <f t="shared" si="12"/>
        <v>1</v>
      </c>
      <c r="AP9" s="3">
        <f t="shared" si="13"/>
        <v>1</v>
      </c>
      <c r="AQ9" s="3">
        <f t="shared" si="14"/>
        <v>0</v>
      </c>
      <c r="AR9" s="3">
        <f t="shared" si="15"/>
        <v>1</v>
      </c>
      <c r="AS9" s="3">
        <f t="shared" si="16"/>
        <v>1</v>
      </c>
      <c r="AT9" s="3">
        <f t="shared" si="17"/>
        <v>1</v>
      </c>
      <c r="AU9" s="3">
        <f t="shared" si="18"/>
        <v>0</v>
      </c>
      <c r="AV9" s="3">
        <f t="shared" si="19"/>
        <v>0</v>
      </c>
      <c r="AW9" s="3">
        <f t="shared" si="20"/>
        <v>1</v>
      </c>
      <c r="AY9" s="3">
        <f t="shared" si="23"/>
        <v>1</v>
      </c>
      <c r="AZ9" s="3">
        <f t="shared" si="21"/>
        <v>1</v>
      </c>
    </row>
    <row r="10" spans="1:52" x14ac:dyDescent="0.25">
      <c r="A10" s="8" t="s">
        <v>69</v>
      </c>
      <c r="B10" s="4">
        <f t="shared" si="0"/>
        <v>12.5</v>
      </c>
      <c r="C10" s="5">
        <f t="shared" si="22"/>
        <v>1</v>
      </c>
      <c r="D10" s="28" t="s">
        <v>298</v>
      </c>
      <c r="E10" s="4" t="s">
        <v>299</v>
      </c>
      <c r="F10" s="37" t="s">
        <v>315</v>
      </c>
      <c r="G10" s="4" t="s">
        <v>252</v>
      </c>
      <c r="H10" s="4" t="s">
        <v>300</v>
      </c>
      <c r="I10" s="4" t="s">
        <v>301</v>
      </c>
      <c r="J10" s="4" t="s">
        <v>216</v>
      </c>
      <c r="K10" s="4" t="s">
        <v>303</v>
      </c>
      <c r="L10" s="4" t="s">
        <v>292</v>
      </c>
      <c r="M10" s="4" t="s">
        <v>195</v>
      </c>
      <c r="N10" s="4" t="s">
        <v>305</v>
      </c>
      <c r="O10" s="4" t="s">
        <v>248</v>
      </c>
      <c r="P10" s="4" t="s">
        <v>307</v>
      </c>
      <c r="Q10" s="4" t="s">
        <v>308</v>
      </c>
      <c r="R10" s="4" t="s">
        <v>309</v>
      </c>
      <c r="S10" s="4" t="s">
        <v>310</v>
      </c>
      <c r="T10" s="4" t="s">
        <v>188</v>
      </c>
      <c r="U10" s="4" t="s">
        <v>236</v>
      </c>
      <c r="V10" s="4" t="s">
        <v>275</v>
      </c>
      <c r="W10" s="4" t="s">
        <v>319</v>
      </c>
      <c r="X10" s="4" t="s">
        <v>314</v>
      </c>
      <c r="Z10" s="39" t="s">
        <v>216</v>
      </c>
      <c r="AA10" s="4" t="s">
        <v>305</v>
      </c>
      <c r="AC10" s="3">
        <f t="shared" si="1"/>
        <v>0</v>
      </c>
      <c r="AD10" s="3">
        <f t="shared" si="2"/>
        <v>1</v>
      </c>
      <c r="AE10" s="36">
        <v>0.5</v>
      </c>
      <c r="AF10" s="3">
        <f t="shared" si="3"/>
        <v>0</v>
      </c>
      <c r="AG10" s="3">
        <f t="shared" si="4"/>
        <v>1</v>
      </c>
      <c r="AH10" s="3">
        <f t="shared" si="5"/>
        <v>0</v>
      </c>
      <c r="AI10" s="3">
        <f t="shared" si="6"/>
        <v>0</v>
      </c>
      <c r="AJ10" s="3">
        <f t="shared" si="7"/>
        <v>1</v>
      </c>
      <c r="AK10" s="3">
        <f t="shared" si="8"/>
        <v>1</v>
      </c>
      <c r="AL10" s="3">
        <f t="shared" si="9"/>
        <v>0</v>
      </c>
      <c r="AM10" s="3">
        <f t="shared" si="10"/>
        <v>1</v>
      </c>
      <c r="AN10" s="3">
        <f t="shared" si="11"/>
        <v>1</v>
      </c>
      <c r="AO10" s="3">
        <f t="shared" si="12"/>
        <v>1</v>
      </c>
      <c r="AP10" s="3">
        <f t="shared" si="13"/>
        <v>1</v>
      </c>
      <c r="AQ10" s="3">
        <f t="shared" si="14"/>
        <v>0</v>
      </c>
      <c r="AR10" s="3">
        <f t="shared" si="15"/>
        <v>1</v>
      </c>
      <c r="AS10" s="3">
        <f t="shared" si="16"/>
        <v>0</v>
      </c>
      <c r="AT10" s="3">
        <f t="shared" si="17"/>
        <v>1</v>
      </c>
      <c r="AU10" s="3">
        <f t="shared" si="18"/>
        <v>1</v>
      </c>
      <c r="AV10" s="3">
        <f t="shared" si="19"/>
        <v>0</v>
      </c>
      <c r="AW10" s="3">
        <f t="shared" si="20"/>
        <v>1</v>
      </c>
      <c r="AY10" s="3" t="e">
        <f t="shared" si="23"/>
        <v>#N/A</v>
      </c>
      <c r="AZ10" s="3">
        <f t="shared" si="21"/>
        <v>1</v>
      </c>
    </row>
    <row r="11" spans="1:52" x14ac:dyDescent="0.25">
      <c r="A11" s="8" t="s">
        <v>70</v>
      </c>
      <c r="B11" s="4">
        <f t="shared" si="0"/>
        <v>8.5</v>
      </c>
      <c r="C11" s="5">
        <f t="shared" si="22"/>
        <v>1</v>
      </c>
      <c r="D11" s="28" t="s">
        <v>298</v>
      </c>
      <c r="E11" s="4" t="s">
        <v>299</v>
      </c>
      <c r="F11" s="37" t="s">
        <v>175</v>
      </c>
      <c r="G11" s="4" t="s">
        <v>252</v>
      </c>
      <c r="H11" s="4" t="s">
        <v>322</v>
      </c>
      <c r="I11" s="4" t="s">
        <v>301</v>
      </c>
      <c r="J11" s="4" t="s">
        <v>216</v>
      </c>
      <c r="K11" s="4" t="s">
        <v>303</v>
      </c>
      <c r="L11" s="4" t="s">
        <v>317</v>
      </c>
      <c r="M11" s="4" t="s">
        <v>304</v>
      </c>
      <c r="N11" s="4" t="s">
        <v>305</v>
      </c>
      <c r="O11" s="4" t="s">
        <v>306</v>
      </c>
      <c r="P11" s="4" t="s">
        <v>307</v>
      </c>
      <c r="Q11" s="4" t="s">
        <v>308</v>
      </c>
      <c r="R11" s="4" t="s">
        <v>309</v>
      </c>
      <c r="S11" s="4" t="s">
        <v>310</v>
      </c>
      <c r="T11" s="4" t="s">
        <v>188</v>
      </c>
      <c r="U11" s="4" t="s">
        <v>312</v>
      </c>
      <c r="V11" s="4" t="s">
        <v>318</v>
      </c>
      <c r="W11" s="4" t="s">
        <v>319</v>
      </c>
      <c r="X11" s="4" t="s">
        <v>314</v>
      </c>
      <c r="Z11" s="39" t="s">
        <v>317</v>
      </c>
      <c r="AA11" s="4" t="s">
        <v>310</v>
      </c>
      <c r="AC11" s="3">
        <f t="shared" si="1"/>
        <v>0</v>
      </c>
      <c r="AD11" s="3">
        <f t="shared" si="2"/>
        <v>1</v>
      </c>
      <c r="AE11" s="36">
        <v>0.5</v>
      </c>
      <c r="AF11" s="3">
        <f t="shared" si="3"/>
        <v>0</v>
      </c>
      <c r="AG11" s="3">
        <f t="shared" si="4"/>
        <v>0</v>
      </c>
      <c r="AH11" s="3">
        <f t="shared" si="5"/>
        <v>0</v>
      </c>
      <c r="AI11" s="3">
        <f t="shared" si="6"/>
        <v>0</v>
      </c>
      <c r="AJ11" s="3">
        <f t="shared" si="7"/>
        <v>1</v>
      </c>
      <c r="AK11" s="3">
        <f t="shared" si="8"/>
        <v>0</v>
      </c>
      <c r="AL11" s="3">
        <f t="shared" si="9"/>
        <v>1</v>
      </c>
      <c r="AM11" s="3">
        <f t="shared" si="10"/>
        <v>1</v>
      </c>
      <c r="AN11" s="3">
        <f t="shared" si="11"/>
        <v>0</v>
      </c>
      <c r="AO11" s="3">
        <f t="shared" si="12"/>
        <v>1</v>
      </c>
      <c r="AP11" s="3">
        <f t="shared" si="13"/>
        <v>1</v>
      </c>
      <c r="AQ11" s="3">
        <f t="shared" si="14"/>
        <v>0</v>
      </c>
      <c r="AR11" s="3">
        <f t="shared" si="15"/>
        <v>1</v>
      </c>
      <c r="AS11" s="3">
        <f t="shared" si="16"/>
        <v>0</v>
      </c>
      <c r="AT11" s="3">
        <f t="shared" si="17"/>
        <v>0</v>
      </c>
      <c r="AU11" s="3">
        <f t="shared" si="18"/>
        <v>0</v>
      </c>
      <c r="AV11" s="3">
        <f t="shared" si="19"/>
        <v>0</v>
      </c>
      <c r="AW11" s="3">
        <f t="shared" si="20"/>
        <v>1</v>
      </c>
      <c r="AY11" s="3" t="e">
        <f t="shared" si="23"/>
        <v>#N/A</v>
      </c>
      <c r="AZ11" s="3">
        <f t="shared" si="21"/>
        <v>1</v>
      </c>
    </row>
    <row r="12" spans="1:52" x14ac:dyDescent="0.25">
      <c r="A12" s="8" t="s">
        <v>71</v>
      </c>
      <c r="B12" s="4">
        <f t="shared" si="0"/>
        <v>9.5</v>
      </c>
      <c r="C12" s="5">
        <f t="shared" si="22"/>
        <v>0</v>
      </c>
      <c r="D12" s="28" t="s">
        <v>298</v>
      </c>
      <c r="E12" s="4" t="s">
        <v>299</v>
      </c>
      <c r="F12" s="37" t="s">
        <v>175</v>
      </c>
      <c r="G12" s="4" t="s">
        <v>252</v>
      </c>
      <c r="H12" s="4" t="s">
        <v>322</v>
      </c>
      <c r="I12" s="4" t="s">
        <v>301</v>
      </c>
      <c r="J12" s="4" t="s">
        <v>216</v>
      </c>
      <c r="K12" s="4" t="s">
        <v>303</v>
      </c>
      <c r="L12" s="4" t="s">
        <v>317</v>
      </c>
      <c r="M12" s="4" t="s">
        <v>304</v>
      </c>
      <c r="N12" s="4" t="s">
        <v>305</v>
      </c>
      <c r="O12" s="4" t="s">
        <v>248</v>
      </c>
      <c r="P12" s="4" t="s">
        <v>307</v>
      </c>
      <c r="Q12" s="4" t="s">
        <v>156</v>
      </c>
      <c r="R12" s="4" t="s">
        <v>309</v>
      </c>
      <c r="S12" s="4" t="s">
        <v>323</v>
      </c>
      <c r="T12" s="4" t="s">
        <v>311</v>
      </c>
      <c r="U12" s="4" t="s">
        <v>312</v>
      </c>
      <c r="V12" s="4" t="s">
        <v>275</v>
      </c>
      <c r="W12" s="4" t="s">
        <v>319</v>
      </c>
      <c r="X12" s="4" t="s">
        <v>314</v>
      </c>
      <c r="Z12" s="39" t="s">
        <v>252</v>
      </c>
      <c r="AA12" s="39" t="s">
        <v>216</v>
      </c>
      <c r="AC12" s="3">
        <f t="shared" si="1"/>
        <v>0</v>
      </c>
      <c r="AD12" s="3">
        <f t="shared" si="2"/>
        <v>1</v>
      </c>
      <c r="AE12" s="36">
        <v>0.5</v>
      </c>
      <c r="AF12" s="3">
        <f t="shared" si="3"/>
        <v>0</v>
      </c>
      <c r="AG12" s="3">
        <f t="shared" si="4"/>
        <v>0</v>
      </c>
      <c r="AH12" s="3">
        <f t="shared" si="5"/>
        <v>0</v>
      </c>
      <c r="AI12" s="3">
        <f t="shared" si="6"/>
        <v>0</v>
      </c>
      <c r="AJ12" s="3">
        <f t="shared" si="7"/>
        <v>1</v>
      </c>
      <c r="AK12" s="3">
        <f t="shared" si="8"/>
        <v>0</v>
      </c>
      <c r="AL12" s="3">
        <f t="shared" si="9"/>
        <v>1</v>
      </c>
      <c r="AM12" s="3">
        <f t="shared" si="10"/>
        <v>1</v>
      </c>
      <c r="AN12" s="3">
        <f t="shared" si="11"/>
        <v>1</v>
      </c>
      <c r="AO12" s="3">
        <f t="shared" si="12"/>
        <v>1</v>
      </c>
      <c r="AP12" s="3">
        <f t="shared" si="13"/>
        <v>0</v>
      </c>
      <c r="AQ12" s="3">
        <f t="shared" si="14"/>
        <v>0</v>
      </c>
      <c r="AR12" s="3">
        <f t="shared" si="15"/>
        <v>0</v>
      </c>
      <c r="AS12" s="3">
        <f t="shared" si="16"/>
        <v>1</v>
      </c>
      <c r="AT12" s="3">
        <f t="shared" si="17"/>
        <v>0</v>
      </c>
      <c r="AU12" s="3">
        <f t="shared" si="18"/>
        <v>1</v>
      </c>
      <c r="AV12" s="3">
        <f t="shared" si="19"/>
        <v>0</v>
      </c>
      <c r="AW12" s="3">
        <f t="shared" si="20"/>
        <v>1</v>
      </c>
      <c r="AY12" s="3" t="e">
        <f t="shared" si="23"/>
        <v>#N/A</v>
      </c>
      <c r="AZ12" s="3" t="e">
        <f t="shared" si="21"/>
        <v>#N/A</v>
      </c>
    </row>
    <row r="13" spans="1:52" x14ac:dyDescent="0.25">
      <c r="A13" s="8" t="s">
        <v>72</v>
      </c>
      <c r="B13" s="4">
        <f t="shared" si="0"/>
        <v>11.5</v>
      </c>
      <c r="C13" s="5">
        <f t="shared" si="22"/>
        <v>0</v>
      </c>
      <c r="D13" s="28" t="s">
        <v>298</v>
      </c>
      <c r="E13" s="4" t="s">
        <v>299</v>
      </c>
      <c r="F13" s="37" t="s">
        <v>315</v>
      </c>
      <c r="G13" s="4" t="s">
        <v>316</v>
      </c>
      <c r="H13" s="4" t="s">
        <v>300</v>
      </c>
      <c r="I13" s="4" t="s">
        <v>301</v>
      </c>
      <c r="J13" s="4" t="s">
        <v>302</v>
      </c>
      <c r="K13" s="4" t="s">
        <v>303</v>
      </c>
      <c r="L13" s="4" t="s">
        <v>317</v>
      </c>
      <c r="M13" s="4" t="s">
        <v>304</v>
      </c>
      <c r="N13" s="4" t="s">
        <v>305</v>
      </c>
      <c r="O13" s="4" t="s">
        <v>306</v>
      </c>
      <c r="P13" s="4" t="s">
        <v>307</v>
      </c>
      <c r="Q13" s="4" t="s">
        <v>308</v>
      </c>
      <c r="R13" s="4" t="s">
        <v>309</v>
      </c>
      <c r="S13" s="4" t="s">
        <v>310</v>
      </c>
      <c r="T13" s="4" t="s">
        <v>188</v>
      </c>
      <c r="U13" s="4" t="s">
        <v>312</v>
      </c>
      <c r="V13" s="4" t="s">
        <v>318</v>
      </c>
      <c r="W13" s="4" t="s">
        <v>319</v>
      </c>
      <c r="X13" s="4" t="s">
        <v>314</v>
      </c>
      <c r="Z13" s="39" t="s">
        <v>188</v>
      </c>
      <c r="AA13" s="39" t="s">
        <v>312</v>
      </c>
      <c r="AC13" s="3">
        <f t="shared" si="1"/>
        <v>0</v>
      </c>
      <c r="AD13" s="3">
        <f t="shared" si="2"/>
        <v>1</v>
      </c>
      <c r="AE13" s="36">
        <v>0.5</v>
      </c>
      <c r="AF13" s="3">
        <f t="shared" si="3"/>
        <v>1</v>
      </c>
      <c r="AG13" s="3">
        <f t="shared" si="4"/>
        <v>1</v>
      </c>
      <c r="AH13" s="3">
        <f t="shared" si="5"/>
        <v>0</v>
      </c>
      <c r="AI13" s="3">
        <f t="shared" si="6"/>
        <v>1</v>
      </c>
      <c r="AJ13" s="3">
        <f t="shared" si="7"/>
        <v>1</v>
      </c>
      <c r="AK13" s="3">
        <f t="shared" si="8"/>
        <v>0</v>
      </c>
      <c r="AL13" s="3">
        <f t="shared" si="9"/>
        <v>1</v>
      </c>
      <c r="AM13" s="3">
        <f t="shared" si="10"/>
        <v>1</v>
      </c>
      <c r="AN13" s="3">
        <f t="shared" si="11"/>
        <v>0</v>
      </c>
      <c r="AO13" s="3">
        <f t="shared" si="12"/>
        <v>1</v>
      </c>
      <c r="AP13" s="3">
        <f t="shared" si="13"/>
        <v>1</v>
      </c>
      <c r="AQ13" s="3">
        <f t="shared" si="14"/>
        <v>0</v>
      </c>
      <c r="AR13" s="3">
        <f t="shared" si="15"/>
        <v>1</v>
      </c>
      <c r="AS13" s="3">
        <f t="shared" si="16"/>
        <v>0</v>
      </c>
      <c r="AT13" s="3">
        <f t="shared" si="17"/>
        <v>0</v>
      </c>
      <c r="AU13" s="3">
        <f t="shared" si="18"/>
        <v>0</v>
      </c>
      <c r="AV13" s="3">
        <f t="shared" si="19"/>
        <v>0</v>
      </c>
      <c r="AW13" s="3">
        <f t="shared" si="20"/>
        <v>1</v>
      </c>
      <c r="AY13" s="3" t="e">
        <f t="shared" si="23"/>
        <v>#N/A</v>
      </c>
      <c r="AZ13" s="3" t="e">
        <f t="shared" si="21"/>
        <v>#N/A</v>
      </c>
    </row>
    <row r="14" spans="1:52" x14ac:dyDescent="0.25">
      <c r="A14" s="8" t="s">
        <v>73</v>
      </c>
      <c r="B14" s="4">
        <f t="shared" si="0"/>
        <v>9.5</v>
      </c>
      <c r="C14" s="5">
        <f t="shared" si="22"/>
        <v>1</v>
      </c>
      <c r="D14" s="28" t="s">
        <v>324</v>
      </c>
      <c r="E14" s="4" t="s">
        <v>325</v>
      </c>
      <c r="F14" s="37" t="s">
        <v>315</v>
      </c>
      <c r="G14" s="4" t="s">
        <v>316</v>
      </c>
      <c r="H14" s="4" t="s">
        <v>300</v>
      </c>
      <c r="I14" s="4" t="s">
        <v>196</v>
      </c>
      <c r="J14" s="4" t="s">
        <v>216</v>
      </c>
      <c r="K14" s="4" t="s">
        <v>194</v>
      </c>
      <c r="L14" s="4" t="s">
        <v>317</v>
      </c>
      <c r="M14" s="4" t="s">
        <v>195</v>
      </c>
      <c r="N14" s="4" t="s">
        <v>305</v>
      </c>
      <c r="O14" s="4" t="s">
        <v>306</v>
      </c>
      <c r="P14" s="4" t="s">
        <v>307</v>
      </c>
      <c r="Q14" s="4" t="s">
        <v>156</v>
      </c>
      <c r="R14" s="4" t="s">
        <v>309</v>
      </c>
      <c r="S14" s="4" t="s">
        <v>323</v>
      </c>
      <c r="T14" s="4" t="s">
        <v>311</v>
      </c>
      <c r="U14" s="4" t="s">
        <v>312</v>
      </c>
      <c r="V14" s="4" t="s">
        <v>275</v>
      </c>
      <c r="W14" s="4" t="s">
        <v>319</v>
      </c>
      <c r="X14" s="4" t="s">
        <v>314</v>
      </c>
      <c r="Z14" s="4" t="s">
        <v>307</v>
      </c>
      <c r="AA14" s="39" t="s">
        <v>317</v>
      </c>
      <c r="AC14" s="3">
        <f t="shared" si="1"/>
        <v>1</v>
      </c>
      <c r="AD14" s="3">
        <f t="shared" si="2"/>
        <v>0</v>
      </c>
      <c r="AE14" s="36">
        <v>0.5</v>
      </c>
      <c r="AF14" s="3">
        <f t="shared" si="3"/>
        <v>1</v>
      </c>
      <c r="AG14" s="3">
        <f t="shared" si="4"/>
        <v>1</v>
      </c>
      <c r="AH14" s="3">
        <f t="shared" si="5"/>
        <v>1</v>
      </c>
      <c r="AI14" s="3">
        <f t="shared" si="6"/>
        <v>0</v>
      </c>
      <c r="AJ14" s="3">
        <f t="shared" si="7"/>
        <v>0</v>
      </c>
      <c r="AK14" s="3">
        <f t="shared" si="8"/>
        <v>0</v>
      </c>
      <c r="AL14" s="3">
        <f t="shared" si="9"/>
        <v>0</v>
      </c>
      <c r="AM14" s="3">
        <f t="shared" si="10"/>
        <v>1</v>
      </c>
      <c r="AN14" s="3">
        <f t="shared" si="11"/>
        <v>0</v>
      </c>
      <c r="AO14" s="3">
        <f t="shared" si="12"/>
        <v>1</v>
      </c>
      <c r="AP14" s="3">
        <f t="shared" si="13"/>
        <v>0</v>
      </c>
      <c r="AQ14" s="3">
        <f t="shared" si="14"/>
        <v>0</v>
      </c>
      <c r="AR14" s="3">
        <f t="shared" si="15"/>
        <v>0</v>
      </c>
      <c r="AS14" s="3">
        <f t="shared" si="16"/>
        <v>1</v>
      </c>
      <c r="AT14" s="3">
        <f t="shared" si="17"/>
        <v>0</v>
      </c>
      <c r="AU14" s="3">
        <f t="shared" si="18"/>
        <v>1</v>
      </c>
      <c r="AV14" s="3">
        <f t="shared" si="19"/>
        <v>0</v>
      </c>
      <c r="AW14" s="3">
        <f t="shared" si="20"/>
        <v>1</v>
      </c>
      <c r="AY14" s="3">
        <f t="shared" si="23"/>
        <v>1</v>
      </c>
      <c r="AZ14" s="3" t="e">
        <f t="shared" si="21"/>
        <v>#N/A</v>
      </c>
    </row>
    <row r="15" spans="1:52" x14ac:dyDescent="0.25">
      <c r="A15" s="8" t="s">
        <v>74</v>
      </c>
      <c r="B15" s="4">
        <f t="shared" si="0"/>
        <v>12.5</v>
      </c>
      <c r="C15" s="5">
        <f t="shared" si="22"/>
        <v>1</v>
      </c>
      <c r="D15" s="28" t="s">
        <v>298</v>
      </c>
      <c r="E15" s="4" t="s">
        <v>299</v>
      </c>
      <c r="F15" s="37" t="s">
        <v>315</v>
      </c>
      <c r="G15" s="4" t="s">
        <v>316</v>
      </c>
      <c r="H15" s="4" t="s">
        <v>300</v>
      </c>
      <c r="I15" s="4" t="s">
        <v>196</v>
      </c>
      <c r="J15" s="4" t="s">
        <v>302</v>
      </c>
      <c r="K15" s="4" t="s">
        <v>303</v>
      </c>
      <c r="L15" s="4" t="s">
        <v>317</v>
      </c>
      <c r="M15" s="4" t="s">
        <v>304</v>
      </c>
      <c r="N15" s="4" t="s">
        <v>305</v>
      </c>
      <c r="O15" s="4" t="s">
        <v>306</v>
      </c>
      <c r="P15" s="4" t="s">
        <v>307</v>
      </c>
      <c r="Q15" s="4" t="s">
        <v>156</v>
      </c>
      <c r="R15" s="4" t="s">
        <v>309</v>
      </c>
      <c r="S15" s="4" t="s">
        <v>310</v>
      </c>
      <c r="T15" s="4" t="s">
        <v>311</v>
      </c>
      <c r="U15" s="4" t="s">
        <v>312</v>
      </c>
      <c r="V15" s="4" t="s">
        <v>318</v>
      </c>
      <c r="W15" s="4" t="s">
        <v>319</v>
      </c>
      <c r="X15" s="4" t="s">
        <v>314</v>
      </c>
      <c r="Z15" s="39" t="s">
        <v>319</v>
      </c>
      <c r="AA15" s="4" t="s">
        <v>302</v>
      </c>
      <c r="AC15" s="3">
        <f t="shared" si="1"/>
        <v>0</v>
      </c>
      <c r="AD15" s="3">
        <f t="shared" si="2"/>
        <v>1</v>
      </c>
      <c r="AE15" s="36">
        <v>0.5</v>
      </c>
      <c r="AF15" s="3">
        <f t="shared" si="3"/>
        <v>1</v>
      </c>
      <c r="AG15" s="3">
        <f t="shared" si="4"/>
        <v>1</v>
      </c>
      <c r="AH15" s="3">
        <f t="shared" si="5"/>
        <v>1</v>
      </c>
      <c r="AI15" s="3">
        <f t="shared" si="6"/>
        <v>1</v>
      </c>
      <c r="AJ15" s="3">
        <f t="shared" si="7"/>
        <v>1</v>
      </c>
      <c r="AK15" s="3">
        <f t="shared" si="8"/>
        <v>0</v>
      </c>
      <c r="AL15" s="3">
        <f t="shared" si="9"/>
        <v>1</v>
      </c>
      <c r="AM15" s="3">
        <f t="shared" si="10"/>
        <v>1</v>
      </c>
      <c r="AN15" s="3">
        <f t="shared" si="11"/>
        <v>0</v>
      </c>
      <c r="AO15" s="3">
        <f t="shared" si="12"/>
        <v>1</v>
      </c>
      <c r="AP15" s="3">
        <f t="shared" si="13"/>
        <v>0</v>
      </c>
      <c r="AQ15" s="3">
        <f t="shared" si="14"/>
        <v>0</v>
      </c>
      <c r="AR15" s="3">
        <f t="shared" si="15"/>
        <v>1</v>
      </c>
      <c r="AS15" s="3">
        <f t="shared" si="16"/>
        <v>1</v>
      </c>
      <c r="AT15" s="3">
        <f t="shared" si="17"/>
        <v>0</v>
      </c>
      <c r="AU15" s="3">
        <f t="shared" si="18"/>
        <v>0</v>
      </c>
      <c r="AV15" s="3">
        <f t="shared" si="19"/>
        <v>0</v>
      </c>
      <c r="AW15" s="3">
        <f t="shared" si="20"/>
        <v>1</v>
      </c>
      <c r="AY15" s="3" t="e">
        <f t="shared" si="23"/>
        <v>#N/A</v>
      </c>
      <c r="AZ15" s="3">
        <f t="shared" si="21"/>
        <v>1</v>
      </c>
    </row>
    <row r="16" spans="1:52" x14ac:dyDescent="0.25">
      <c r="A16" s="8" t="s">
        <v>75</v>
      </c>
      <c r="B16" s="4">
        <f t="shared" si="0"/>
        <v>11.5</v>
      </c>
      <c r="C16" s="5">
        <f t="shared" si="22"/>
        <v>1</v>
      </c>
      <c r="D16" s="28" t="s">
        <v>298</v>
      </c>
      <c r="E16" s="4" t="s">
        <v>299</v>
      </c>
      <c r="F16" s="37" t="s">
        <v>315</v>
      </c>
      <c r="G16" s="4" t="s">
        <v>316</v>
      </c>
      <c r="H16" s="4" t="s">
        <v>300</v>
      </c>
      <c r="I16" s="4" t="s">
        <v>196</v>
      </c>
      <c r="J16" s="4" t="s">
        <v>216</v>
      </c>
      <c r="K16" s="4" t="s">
        <v>303</v>
      </c>
      <c r="L16" s="4" t="s">
        <v>292</v>
      </c>
      <c r="M16" s="4" t="s">
        <v>304</v>
      </c>
      <c r="N16" s="4" t="s">
        <v>305</v>
      </c>
      <c r="O16" s="4" t="s">
        <v>306</v>
      </c>
      <c r="P16" s="4" t="s">
        <v>307</v>
      </c>
      <c r="Q16" s="4" t="s">
        <v>156</v>
      </c>
      <c r="R16" s="4" t="s">
        <v>309</v>
      </c>
      <c r="S16" s="4" t="s">
        <v>310</v>
      </c>
      <c r="T16" s="4" t="s">
        <v>188</v>
      </c>
      <c r="U16" s="4" t="s">
        <v>312</v>
      </c>
      <c r="V16" s="4" t="s">
        <v>318</v>
      </c>
      <c r="W16" s="4" t="s">
        <v>319</v>
      </c>
      <c r="X16" s="4" t="s">
        <v>314</v>
      </c>
      <c r="Z16" s="39" t="s">
        <v>312</v>
      </c>
      <c r="AA16" s="4" t="s">
        <v>303</v>
      </c>
      <c r="AC16" s="3">
        <f t="shared" si="1"/>
        <v>0</v>
      </c>
      <c r="AD16" s="3">
        <f t="shared" si="2"/>
        <v>1</v>
      </c>
      <c r="AE16" s="36">
        <v>0.5</v>
      </c>
      <c r="AF16" s="3">
        <f t="shared" si="3"/>
        <v>1</v>
      </c>
      <c r="AG16" s="3">
        <f t="shared" si="4"/>
        <v>1</v>
      </c>
      <c r="AH16" s="3">
        <f t="shared" si="5"/>
        <v>1</v>
      </c>
      <c r="AI16" s="3">
        <f t="shared" si="6"/>
        <v>0</v>
      </c>
      <c r="AJ16" s="3">
        <f t="shared" si="7"/>
        <v>1</v>
      </c>
      <c r="AK16" s="3">
        <f t="shared" si="8"/>
        <v>1</v>
      </c>
      <c r="AL16" s="3">
        <f t="shared" si="9"/>
        <v>1</v>
      </c>
      <c r="AM16" s="3">
        <f t="shared" si="10"/>
        <v>1</v>
      </c>
      <c r="AN16" s="3">
        <f t="shared" si="11"/>
        <v>0</v>
      </c>
      <c r="AO16" s="3">
        <f t="shared" si="12"/>
        <v>1</v>
      </c>
      <c r="AP16" s="3">
        <f t="shared" si="13"/>
        <v>0</v>
      </c>
      <c r="AQ16" s="3">
        <f t="shared" si="14"/>
        <v>0</v>
      </c>
      <c r="AR16" s="3">
        <f t="shared" si="15"/>
        <v>1</v>
      </c>
      <c r="AS16" s="3">
        <f t="shared" si="16"/>
        <v>0</v>
      </c>
      <c r="AT16" s="3">
        <f t="shared" si="17"/>
        <v>0</v>
      </c>
      <c r="AU16" s="3">
        <f t="shared" si="18"/>
        <v>0</v>
      </c>
      <c r="AV16" s="3">
        <f t="shared" si="19"/>
        <v>0</v>
      </c>
      <c r="AW16" s="3">
        <f t="shared" si="20"/>
        <v>1</v>
      </c>
      <c r="AY16" s="3" t="e">
        <f t="shared" si="23"/>
        <v>#N/A</v>
      </c>
      <c r="AZ16" s="3">
        <f t="shared" si="21"/>
        <v>1</v>
      </c>
    </row>
    <row r="17" spans="1:52" x14ac:dyDescent="0.25">
      <c r="A17" s="8" t="s">
        <v>76</v>
      </c>
      <c r="B17" s="4">
        <f t="shared" si="0"/>
        <v>14.5</v>
      </c>
      <c r="C17" s="5">
        <f t="shared" si="22"/>
        <v>1</v>
      </c>
      <c r="D17" s="28" t="s">
        <v>298</v>
      </c>
      <c r="E17" s="4" t="s">
        <v>299</v>
      </c>
      <c r="F17" s="37" t="s">
        <v>175</v>
      </c>
      <c r="G17" s="4" t="s">
        <v>316</v>
      </c>
      <c r="H17" s="4" t="s">
        <v>300</v>
      </c>
      <c r="I17" s="4" t="s">
        <v>301</v>
      </c>
      <c r="J17" s="4" t="s">
        <v>302</v>
      </c>
      <c r="K17" s="4" t="s">
        <v>303</v>
      </c>
      <c r="L17" s="4" t="s">
        <v>292</v>
      </c>
      <c r="M17" s="4" t="s">
        <v>304</v>
      </c>
      <c r="N17" s="4" t="s">
        <v>305</v>
      </c>
      <c r="O17" s="4" t="s">
        <v>306</v>
      </c>
      <c r="P17" s="4" t="s">
        <v>307</v>
      </c>
      <c r="Q17" s="4" t="s">
        <v>308</v>
      </c>
      <c r="R17" s="4" t="s">
        <v>309</v>
      </c>
      <c r="S17" s="4" t="s">
        <v>310</v>
      </c>
      <c r="T17" s="4" t="s">
        <v>311</v>
      </c>
      <c r="U17" s="4" t="s">
        <v>236</v>
      </c>
      <c r="V17" s="4" t="s">
        <v>318</v>
      </c>
      <c r="W17" s="4" t="s">
        <v>319</v>
      </c>
      <c r="X17" s="4" t="s">
        <v>314</v>
      </c>
      <c r="Z17" s="39" t="s">
        <v>318</v>
      </c>
      <c r="AA17" s="4" t="s">
        <v>308</v>
      </c>
      <c r="AC17" s="3">
        <f t="shared" si="1"/>
        <v>0</v>
      </c>
      <c r="AD17" s="3">
        <f t="shared" si="2"/>
        <v>1</v>
      </c>
      <c r="AE17" s="36">
        <v>0.5</v>
      </c>
      <c r="AF17" s="3">
        <f t="shared" si="3"/>
        <v>1</v>
      </c>
      <c r="AG17" s="3">
        <f t="shared" si="4"/>
        <v>1</v>
      </c>
      <c r="AH17" s="3">
        <f t="shared" si="5"/>
        <v>0</v>
      </c>
      <c r="AI17" s="3">
        <f t="shared" si="6"/>
        <v>1</v>
      </c>
      <c r="AJ17" s="3">
        <f t="shared" si="7"/>
        <v>1</v>
      </c>
      <c r="AK17" s="3">
        <f t="shared" si="8"/>
        <v>1</v>
      </c>
      <c r="AL17" s="3">
        <f t="shared" si="9"/>
        <v>1</v>
      </c>
      <c r="AM17" s="3">
        <f t="shared" si="10"/>
        <v>1</v>
      </c>
      <c r="AN17" s="3">
        <f t="shared" si="11"/>
        <v>0</v>
      </c>
      <c r="AO17" s="3">
        <f t="shared" si="12"/>
        <v>1</v>
      </c>
      <c r="AP17" s="3">
        <f t="shared" si="13"/>
        <v>1</v>
      </c>
      <c r="AQ17" s="3">
        <f t="shared" si="14"/>
        <v>0</v>
      </c>
      <c r="AR17" s="3">
        <f t="shared" si="15"/>
        <v>1</v>
      </c>
      <c r="AS17" s="3">
        <f t="shared" si="16"/>
        <v>1</v>
      </c>
      <c r="AT17" s="3">
        <f t="shared" si="17"/>
        <v>1</v>
      </c>
      <c r="AU17" s="3">
        <f t="shared" si="18"/>
        <v>0</v>
      </c>
      <c r="AV17" s="3">
        <f t="shared" si="19"/>
        <v>0</v>
      </c>
      <c r="AW17" s="3">
        <f t="shared" si="20"/>
        <v>1</v>
      </c>
      <c r="AY17" s="3" t="e">
        <f t="shared" si="23"/>
        <v>#N/A</v>
      </c>
      <c r="AZ17" s="3">
        <f t="shared" si="21"/>
        <v>1</v>
      </c>
    </row>
    <row r="18" spans="1:52" x14ac:dyDescent="0.25">
      <c r="A18" s="8" t="s">
        <v>77</v>
      </c>
      <c r="B18" s="4">
        <f t="shared" si="0"/>
        <v>8.5</v>
      </c>
      <c r="C18" s="5">
        <f t="shared" si="22"/>
        <v>1</v>
      </c>
      <c r="D18" s="28" t="s">
        <v>298</v>
      </c>
      <c r="E18" s="4" t="s">
        <v>299</v>
      </c>
      <c r="F18" s="37" t="s">
        <v>175</v>
      </c>
      <c r="G18" s="4" t="s">
        <v>316</v>
      </c>
      <c r="H18" s="4" t="s">
        <v>322</v>
      </c>
      <c r="I18" s="4" t="s">
        <v>301</v>
      </c>
      <c r="J18" s="4" t="s">
        <v>216</v>
      </c>
      <c r="K18" s="4" t="s">
        <v>303</v>
      </c>
      <c r="L18" s="4" t="s">
        <v>317</v>
      </c>
      <c r="M18" s="4" t="s">
        <v>195</v>
      </c>
      <c r="N18" s="4" t="s">
        <v>305</v>
      </c>
      <c r="O18" s="4" t="s">
        <v>306</v>
      </c>
      <c r="P18" s="4" t="s">
        <v>307</v>
      </c>
      <c r="Q18" s="4" t="s">
        <v>156</v>
      </c>
      <c r="R18" s="4" t="s">
        <v>309</v>
      </c>
      <c r="S18" s="4" t="s">
        <v>323</v>
      </c>
      <c r="T18" s="4" t="s">
        <v>188</v>
      </c>
      <c r="U18" s="4" t="s">
        <v>236</v>
      </c>
      <c r="V18" s="4" t="s">
        <v>275</v>
      </c>
      <c r="W18" s="4" t="s">
        <v>319</v>
      </c>
      <c r="X18" s="4" t="s">
        <v>314</v>
      </c>
      <c r="Z18" s="39" t="s">
        <v>298</v>
      </c>
      <c r="AA18" s="4" t="s">
        <v>299</v>
      </c>
      <c r="AC18" s="3">
        <f t="shared" si="1"/>
        <v>0</v>
      </c>
      <c r="AD18" s="3">
        <f t="shared" si="2"/>
        <v>1</v>
      </c>
      <c r="AE18" s="36">
        <v>0.5</v>
      </c>
      <c r="AF18" s="3">
        <f t="shared" si="3"/>
        <v>1</v>
      </c>
      <c r="AG18" s="3">
        <f t="shared" si="4"/>
        <v>0</v>
      </c>
      <c r="AH18" s="3">
        <f t="shared" si="5"/>
        <v>0</v>
      </c>
      <c r="AI18" s="3">
        <f t="shared" si="6"/>
        <v>0</v>
      </c>
      <c r="AJ18" s="3">
        <f t="shared" si="7"/>
        <v>1</v>
      </c>
      <c r="AK18" s="3">
        <f t="shared" si="8"/>
        <v>0</v>
      </c>
      <c r="AL18" s="3">
        <f t="shared" si="9"/>
        <v>0</v>
      </c>
      <c r="AM18" s="3">
        <f t="shared" si="10"/>
        <v>1</v>
      </c>
      <c r="AN18" s="3">
        <f t="shared" si="11"/>
        <v>0</v>
      </c>
      <c r="AO18" s="3">
        <f t="shared" si="12"/>
        <v>1</v>
      </c>
      <c r="AP18" s="3">
        <f t="shared" si="13"/>
        <v>0</v>
      </c>
      <c r="AQ18" s="3">
        <f t="shared" si="14"/>
        <v>0</v>
      </c>
      <c r="AR18" s="3">
        <f t="shared" si="15"/>
        <v>0</v>
      </c>
      <c r="AS18" s="3">
        <f t="shared" si="16"/>
        <v>0</v>
      </c>
      <c r="AT18" s="3">
        <f t="shared" si="17"/>
        <v>1</v>
      </c>
      <c r="AU18" s="3">
        <f t="shared" si="18"/>
        <v>1</v>
      </c>
      <c r="AV18" s="3">
        <f t="shared" si="19"/>
        <v>0</v>
      </c>
      <c r="AW18" s="3">
        <f t="shared" si="20"/>
        <v>1</v>
      </c>
      <c r="AY18" s="3" t="e">
        <f t="shared" si="23"/>
        <v>#N/A</v>
      </c>
      <c r="AZ18" s="3">
        <f t="shared" si="21"/>
        <v>1</v>
      </c>
    </row>
    <row r="19" spans="1:52" x14ac:dyDescent="0.25">
      <c r="A19" s="8" t="s">
        <v>78</v>
      </c>
      <c r="B19" s="4">
        <f t="shared" si="0"/>
        <v>8.5</v>
      </c>
      <c r="C19" s="5">
        <f t="shared" si="22"/>
        <v>1</v>
      </c>
      <c r="D19" s="28" t="s">
        <v>298</v>
      </c>
      <c r="E19" s="4" t="s">
        <v>299</v>
      </c>
      <c r="F19" s="37" t="s">
        <v>175</v>
      </c>
      <c r="G19" s="4" t="s">
        <v>316</v>
      </c>
      <c r="H19" s="4" t="s">
        <v>300</v>
      </c>
      <c r="I19" s="4" t="s">
        <v>301</v>
      </c>
      <c r="J19" s="4" t="s">
        <v>302</v>
      </c>
      <c r="K19" s="4" t="s">
        <v>194</v>
      </c>
      <c r="L19" s="4" t="s">
        <v>317</v>
      </c>
      <c r="M19" s="4" t="s">
        <v>304</v>
      </c>
      <c r="N19" s="4" t="s">
        <v>305</v>
      </c>
      <c r="O19" s="4" t="s">
        <v>306</v>
      </c>
      <c r="P19" s="4" t="s">
        <v>307</v>
      </c>
      <c r="Q19" s="4" t="s">
        <v>308</v>
      </c>
      <c r="R19" s="4" t="s">
        <v>309</v>
      </c>
      <c r="S19" s="4" t="s">
        <v>323</v>
      </c>
      <c r="T19" s="4" t="s">
        <v>188</v>
      </c>
      <c r="U19" s="4" t="s">
        <v>312</v>
      </c>
      <c r="V19" s="4" t="s">
        <v>318</v>
      </c>
      <c r="W19" s="4" t="s">
        <v>319</v>
      </c>
      <c r="X19" s="4" t="s">
        <v>321</v>
      </c>
      <c r="Z19" s="39" t="s">
        <v>194</v>
      </c>
      <c r="AA19" s="4" t="s">
        <v>302</v>
      </c>
      <c r="AC19" s="3">
        <f t="shared" si="1"/>
        <v>0</v>
      </c>
      <c r="AD19" s="3">
        <f t="shared" si="2"/>
        <v>1</v>
      </c>
      <c r="AE19" s="36">
        <v>0.5</v>
      </c>
      <c r="AF19" s="3">
        <f t="shared" si="3"/>
        <v>1</v>
      </c>
      <c r="AG19" s="3">
        <f t="shared" si="4"/>
        <v>1</v>
      </c>
      <c r="AH19" s="3">
        <f t="shared" si="5"/>
        <v>0</v>
      </c>
      <c r="AI19" s="3">
        <f t="shared" si="6"/>
        <v>1</v>
      </c>
      <c r="AJ19" s="3">
        <f t="shared" si="7"/>
        <v>0</v>
      </c>
      <c r="AK19" s="3">
        <f t="shared" si="8"/>
        <v>0</v>
      </c>
      <c r="AL19" s="3">
        <f t="shared" si="9"/>
        <v>1</v>
      </c>
      <c r="AM19" s="3">
        <f t="shared" si="10"/>
        <v>1</v>
      </c>
      <c r="AN19" s="3">
        <f t="shared" si="11"/>
        <v>0</v>
      </c>
      <c r="AO19" s="3">
        <f t="shared" si="12"/>
        <v>1</v>
      </c>
      <c r="AP19" s="3">
        <f t="shared" si="13"/>
        <v>1</v>
      </c>
      <c r="AQ19" s="3">
        <f t="shared" si="14"/>
        <v>0</v>
      </c>
      <c r="AR19" s="3">
        <f t="shared" si="15"/>
        <v>0</v>
      </c>
      <c r="AS19" s="3">
        <f t="shared" si="16"/>
        <v>0</v>
      </c>
      <c r="AT19" s="3">
        <f t="shared" si="17"/>
        <v>0</v>
      </c>
      <c r="AU19" s="3">
        <f t="shared" si="18"/>
        <v>0</v>
      </c>
      <c r="AV19" s="3">
        <f t="shared" si="19"/>
        <v>0</v>
      </c>
      <c r="AW19" s="3">
        <f t="shared" si="20"/>
        <v>0</v>
      </c>
      <c r="AY19" s="3" t="e">
        <f t="shared" si="23"/>
        <v>#N/A</v>
      </c>
      <c r="AZ19" s="3">
        <f t="shared" si="21"/>
        <v>1</v>
      </c>
    </row>
    <row r="20" spans="1:52" x14ac:dyDescent="0.25">
      <c r="A20" s="8" t="s">
        <v>79</v>
      </c>
      <c r="B20" s="4">
        <f t="shared" si="0"/>
        <v>10.5</v>
      </c>
      <c r="C20" s="5">
        <f t="shared" si="22"/>
        <v>1</v>
      </c>
      <c r="D20" s="28" t="s">
        <v>298</v>
      </c>
      <c r="E20" s="4" t="s">
        <v>299</v>
      </c>
      <c r="F20" s="37" t="s">
        <v>175</v>
      </c>
      <c r="G20" s="4" t="s">
        <v>316</v>
      </c>
      <c r="H20" s="4" t="s">
        <v>322</v>
      </c>
      <c r="I20" s="4" t="s">
        <v>301</v>
      </c>
      <c r="J20" s="4" t="s">
        <v>216</v>
      </c>
      <c r="K20" s="4" t="s">
        <v>303</v>
      </c>
      <c r="L20" s="4" t="s">
        <v>317</v>
      </c>
      <c r="M20" s="4" t="s">
        <v>195</v>
      </c>
      <c r="N20" s="4" t="s">
        <v>305</v>
      </c>
      <c r="O20" s="4" t="s">
        <v>306</v>
      </c>
      <c r="P20" s="4" t="s">
        <v>307</v>
      </c>
      <c r="Q20" s="4" t="s">
        <v>308</v>
      </c>
      <c r="R20" s="4" t="s">
        <v>309</v>
      </c>
      <c r="S20" s="4" t="s">
        <v>310</v>
      </c>
      <c r="T20" s="4" t="s">
        <v>188</v>
      </c>
      <c r="U20" s="4" t="s">
        <v>236</v>
      </c>
      <c r="V20" s="4" t="s">
        <v>275</v>
      </c>
      <c r="W20" s="4" t="s">
        <v>319</v>
      </c>
      <c r="X20" s="4" t="s">
        <v>314</v>
      </c>
      <c r="Z20" s="4" t="s">
        <v>305</v>
      </c>
      <c r="AA20" s="39" t="s">
        <v>298</v>
      </c>
      <c r="AC20" s="3">
        <f t="shared" si="1"/>
        <v>0</v>
      </c>
      <c r="AD20" s="3">
        <f t="shared" si="2"/>
        <v>1</v>
      </c>
      <c r="AE20" s="36">
        <v>0.5</v>
      </c>
      <c r="AF20" s="3">
        <f t="shared" si="3"/>
        <v>1</v>
      </c>
      <c r="AG20" s="3">
        <f t="shared" si="4"/>
        <v>0</v>
      </c>
      <c r="AH20" s="3">
        <f t="shared" si="5"/>
        <v>0</v>
      </c>
      <c r="AI20" s="3">
        <f t="shared" si="6"/>
        <v>0</v>
      </c>
      <c r="AJ20" s="3">
        <f t="shared" si="7"/>
        <v>1</v>
      </c>
      <c r="AK20" s="3">
        <f t="shared" si="8"/>
        <v>0</v>
      </c>
      <c r="AL20" s="3">
        <f t="shared" si="9"/>
        <v>0</v>
      </c>
      <c r="AM20" s="3">
        <f t="shared" si="10"/>
        <v>1</v>
      </c>
      <c r="AN20" s="3">
        <f t="shared" si="11"/>
        <v>0</v>
      </c>
      <c r="AO20" s="3">
        <f t="shared" si="12"/>
        <v>1</v>
      </c>
      <c r="AP20" s="3">
        <f t="shared" si="13"/>
        <v>1</v>
      </c>
      <c r="AQ20" s="3">
        <f t="shared" si="14"/>
        <v>0</v>
      </c>
      <c r="AR20" s="3">
        <f t="shared" si="15"/>
        <v>1</v>
      </c>
      <c r="AS20" s="3">
        <f t="shared" si="16"/>
        <v>0</v>
      </c>
      <c r="AT20" s="3">
        <f t="shared" si="17"/>
        <v>1</v>
      </c>
      <c r="AU20" s="3">
        <f t="shared" si="18"/>
        <v>1</v>
      </c>
      <c r="AV20" s="3">
        <f t="shared" si="19"/>
        <v>0</v>
      </c>
      <c r="AW20" s="3">
        <f t="shared" si="20"/>
        <v>1</v>
      </c>
      <c r="AY20" s="3">
        <f t="shared" si="23"/>
        <v>1</v>
      </c>
      <c r="AZ20" s="3" t="e">
        <f t="shared" si="21"/>
        <v>#N/A</v>
      </c>
    </row>
    <row r="21" spans="1:52" x14ac:dyDescent="0.25">
      <c r="A21" s="8" t="s">
        <v>80</v>
      </c>
      <c r="B21" s="4">
        <f t="shared" si="0"/>
        <v>9.5</v>
      </c>
      <c r="C21" s="5">
        <f t="shared" si="22"/>
        <v>1</v>
      </c>
      <c r="D21" s="28" t="s">
        <v>324</v>
      </c>
      <c r="E21" s="4" t="s">
        <v>299</v>
      </c>
      <c r="F21" s="37" t="s">
        <v>315</v>
      </c>
      <c r="G21" s="4" t="s">
        <v>252</v>
      </c>
      <c r="H21" s="4" t="s">
        <v>300</v>
      </c>
      <c r="I21" s="4" t="s">
        <v>196</v>
      </c>
      <c r="J21" s="4" t="s">
        <v>216</v>
      </c>
      <c r="K21" s="4" t="s">
        <v>303</v>
      </c>
      <c r="L21" s="4" t="s">
        <v>292</v>
      </c>
      <c r="M21" s="4" t="s">
        <v>195</v>
      </c>
      <c r="N21" s="4" t="s">
        <v>305</v>
      </c>
      <c r="O21" s="4" t="s">
        <v>306</v>
      </c>
      <c r="P21" s="4" t="s">
        <v>320</v>
      </c>
      <c r="Q21" s="4" t="s">
        <v>308</v>
      </c>
      <c r="R21" s="4" t="s">
        <v>309</v>
      </c>
      <c r="S21" s="4" t="s">
        <v>323</v>
      </c>
      <c r="T21" s="4" t="s">
        <v>188</v>
      </c>
      <c r="U21" s="4" t="s">
        <v>312</v>
      </c>
      <c r="V21" s="4" t="s">
        <v>275</v>
      </c>
      <c r="W21" s="4" t="s">
        <v>319</v>
      </c>
      <c r="X21" s="4" t="s">
        <v>321</v>
      </c>
      <c r="Z21" s="39" t="s">
        <v>319</v>
      </c>
      <c r="AA21" s="4" t="s">
        <v>303</v>
      </c>
      <c r="AC21" s="3">
        <f t="shared" si="1"/>
        <v>1</v>
      </c>
      <c r="AD21" s="3">
        <f t="shared" si="2"/>
        <v>1</v>
      </c>
      <c r="AE21" s="36">
        <v>0.5</v>
      </c>
      <c r="AF21" s="3">
        <f t="shared" si="3"/>
        <v>0</v>
      </c>
      <c r="AG21" s="3">
        <f t="shared" si="4"/>
        <v>1</v>
      </c>
      <c r="AH21" s="3">
        <f t="shared" si="5"/>
        <v>1</v>
      </c>
      <c r="AI21" s="3">
        <f t="shared" si="6"/>
        <v>0</v>
      </c>
      <c r="AJ21" s="3">
        <f t="shared" si="7"/>
        <v>1</v>
      </c>
      <c r="AK21" s="3">
        <f t="shared" si="8"/>
        <v>1</v>
      </c>
      <c r="AL21" s="3">
        <f t="shared" si="9"/>
        <v>0</v>
      </c>
      <c r="AM21" s="3">
        <f t="shared" si="10"/>
        <v>1</v>
      </c>
      <c r="AN21" s="3">
        <f t="shared" si="11"/>
        <v>0</v>
      </c>
      <c r="AO21" s="3">
        <f t="shared" si="12"/>
        <v>0</v>
      </c>
      <c r="AP21" s="3">
        <f t="shared" si="13"/>
        <v>1</v>
      </c>
      <c r="AQ21" s="3">
        <f t="shared" si="14"/>
        <v>0</v>
      </c>
      <c r="AR21" s="3">
        <f t="shared" si="15"/>
        <v>0</v>
      </c>
      <c r="AS21" s="3">
        <f t="shared" si="16"/>
        <v>0</v>
      </c>
      <c r="AT21" s="3">
        <f t="shared" si="17"/>
        <v>0</v>
      </c>
      <c r="AU21" s="3">
        <f t="shared" si="18"/>
        <v>1</v>
      </c>
      <c r="AV21" s="3">
        <f t="shared" si="19"/>
        <v>0</v>
      </c>
      <c r="AW21" s="3">
        <f t="shared" si="20"/>
        <v>0</v>
      </c>
      <c r="AY21" s="3" t="e">
        <f t="shared" si="23"/>
        <v>#N/A</v>
      </c>
      <c r="AZ21" s="3">
        <f t="shared" si="21"/>
        <v>1</v>
      </c>
    </row>
    <row r="22" spans="1:52" x14ac:dyDescent="0.25">
      <c r="A22" s="8" t="s">
        <v>141</v>
      </c>
      <c r="B22" s="4">
        <f t="shared" si="0"/>
        <v>11.5</v>
      </c>
      <c r="C22" s="5">
        <f t="shared" si="22"/>
        <v>1</v>
      </c>
      <c r="D22" s="28" t="s">
        <v>298</v>
      </c>
      <c r="E22" s="4" t="s">
        <v>325</v>
      </c>
      <c r="F22" s="37" t="s">
        <v>315</v>
      </c>
      <c r="G22" s="4" t="s">
        <v>316</v>
      </c>
      <c r="H22" s="4" t="s">
        <v>322</v>
      </c>
      <c r="I22" s="4" t="s">
        <v>196</v>
      </c>
      <c r="J22" s="4" t="s">
        <v>302</v>
      </c>
      <c r="K22" s="4" t="s">
        <v>303</v>
      </c>
      <c r="L22" s="4" t="s">
        <v>317</v>
      </c>
      <c r="M22" s="4" t="s">
        <v>195</v>
      </c>
      <c r="N22" s="4" t="s">
        <v>305</v>
      </c>
      <c r="O22" s="4" t="s">
        <v>306</v>
      </c>
      <c r="P22" s="4" t="s">
        <v>307</v>
      </c>
      <c r="Q22" s="4" t="s">
        <v>308</v>
      </c>
      <c r="R22" s="4" t="s">
        <v>309</v>
      </c>
      <c r="S22" s="4" t="s">
        <v>310</v>
      </c>
      <c r="T22" s="4" t="s">
        <v>311</v>
      </c>
      <c r="U22" s="4" t="s">
        <v>236</v>
      </c>
      <c r="V22" s="4" t="s">
        <v>318</v>
      </c>
      <c r="W22" s="4" t="s">
        <v>319</v>
      </c>
      <c r="X22" s="4" t="s">
        <v>314</v>
      </c>
      <c r="Z22" s="4" t="s">
        <v>314</v>
      </c>
      <c r="AA22" s="39" t="s">
        <v>318</v>
      </c>
      <c r="AC22" s="3">
        <f t="shared" si="1"/>
        <v>0</v>
      </c>
      <c r="AD22" s="3">
        <f t="shared" si="2"/>
        <v>0</v>
      </c>
      <c r="AE22" s="36">
        <v>0.5</v>
      </c>
      <c r="AF22" s="3">
        <f t="shared" si="3"/>
        <v>1</v>
      </c>
      <c r="AG22" s="3">
        <f t="shared" si="4"/>
        <v>0</v>
      </c>
      <c r="AH22" s="3">
        <f t="shared" si="5"/>
        <v>1</v>
      </c>
      <c r="AI22" s="3">
        <f t="shared" si="6"/>
        <v>1</v>
      </c>
      <c r="AJ22" s="3">
        <f t="shared" si="7"/>
        <v>1</v>
      </c>
      <c r="AK22" s="3">
        <f t="shared" si="8"/>
        <v>0</v>
      </c>
      <c r="AL22" s="3">
        <f t="shared" si="9"/>
        <v>0</v>
      </c>
      <c r="AM22" s="3">
        <f t="shared" si="10"/>
        <v>1</v>
      </c>
      <c r="AN22" s="3">
        <f t="shared" si="11"/>
        <v>0</v>
      </c>
      <c r="AO22" s="3">
        <f t="shared" si="12"/>
        <v>1</v>
      </c>
      <c r="AP22" s="3">
        <f t="shared" si="13"/>
        <v>1</v>
      </c>
      <c r="AQ22" s="3">
        <f t="shared" si="14"/>
        <v>0</v>
      </c>
      <c r="AR22" s="3">
        <f t="shared" si="15"/>
        <v>1</v>
      </c>
      <c r="AS22" s="3">
        <f t="shared" si="16"/>
        <v>1</v>
      </c>
      <c r="AT22" s="3">
        <f t="shared" si="17"/>
        <v>1</v>
      </c>
      <c r="AU22" s="3">
        <f t="shared" si="18"/>
        <v>0</v>
      </c>
      <c r="AV22" s="3">
        <f t="shared" si="19"/>
        <v>0</v>
      </c>
      <c r="AW22" s="3">
        <f t="shared" si="20"/>
        <v>1</v>
      </c>
      <c r="AY22" s="3">
        <f t="shared" si="23"/>
        <v>1</v>
      </c>
      <c r="AZ22" s="3" t="e">
        <f t="shared" si="21"/>
        <v>#N/A</v>
      </c>
    </row>
    <row r="23" spans="1:52" x14ac:dyDescent="0.25">
      <c r="A23" s="8" t="s">
        <v>81</v>
      </c>
      <c r="B23" s="4">
        <f t="shared" si="0"/>
        <v>10.5</v>
      </c>
      <c r="C23" s="5">
        <f t="shared" si="22"/>
        <v>1</v>
      </c>
      <c r="D23" s="28" t="s">
        <v>298</v>
      </c>
      <c r="E23" s="4" t="s">
        <v>325</v>
      </c>
      <c r="F23" s="37" t="s">
        <v>175</v>
      </c>
      <c r="G23" s="4" t="s">
        <v>316</v>
      </c>
      <c r="H23" s="4" t="s">
        <v>300</v>
      </c>
      <c r="I23" s="4" t="s">
        <v>196</v>
      </c>
      <c r="J23" s="4" t="s">
        <v>216</v>
      </c>
      <c r="K23" s="4" t="s">
        <v>194</v>
      </c>
      <c r="L23" s="4" t="s">
        <v>292</v>
      </c>
      <c r="M23" s="4" t="s">
        <v>195</v>
      </c>
      <c r="N23" s="4" t="s">
        <v>305</v>
      </c>
      <c r="O23" s="4" t="s">
        <v>248</v>
      </c>
      <c r="P23" s="4" t="s">
        <v>320</v>
      </c>
      <c r="Q23" s="4" t="s">
        <v>308</v>
      </c>
      <c r="R23" s="4" t="s">
        <v>309</v>
      </c>
      <c r="S23" s="4" t="s">
        <v>323</v>
      </c>
      <c r="T23" s="4" t="s">
        <v>311</v>
      </c>
      <c r="U23" s="4" t="s">
        <v>236</v>
      </c>
      <c r="V23" s="4" t="s">
        <v>318</v>
      </c>
      <c r="W23" s="4" t="s">
        <v>319</v>
      </c>
      <c r="X23" s="4" t="s">
        <v>314</v>
      </c>
      <c r="Z23" s="4" t="s">
        <v>300</v>
      </c>
      <c r="AA23" s="39" t="s">
        <v>216</v>
      </c>
      <c r="AC23" s="3">
        <f t="shared" si="1"/>
        <v>0</v>
      </c>
      <c r="AD23" s="3">
        <f t="shared" si="2"/>
        <v>0</v>
      </c>
      <c r="AE23" s="36">
        <v>0.5</v>
      </c>
      <c r="AF23" s="3">
        <f t="shared" si="3"/>
        <v>1</v>
      </c>
      <c r="AG23" s="3">
        <f t="shared" si="4"/>
        <v>1</v>
      </c>
      <c r="AH23" s="3">
        <f t="shared" si="5"/>
        <v>1</v>
      </c>
      <c r="AI23" s="3">
        <f t="shared" si="6"/>
        <v>0</v>
      </c>
      <c r="AJ23" s="3">
        <f t="shared" si="7"/>
        <v>0</v>
      </c>
      <c r="AK23" s="3">
        <f t="shared" si="8"/>
        <v>1</v>
      </c>
      <c r="AL23" s="3">
        <f t="shared" si="9"/>
        <v>0</v>
      </c>
      <c r="AM23" s="3">
        <f t="shared" si="10"/>
        <v>1</v>
      </c>
      <c r="AN23" s="3">
        <f t="shared" si="11"/>
        <v>1</v>
      </c>
      <c r="AO23" s="3">
        <f t="shared" si="12"/>
        <v>0</v>
      </c>
      <c r="AP23" s="3">
        <f t="shared" si="13"/>
        <v>1</v>
      </c>
      <c r="AQ23" s="3">
        <f t="shared" si="14"/>
        <v>0</v>
      </c>
      <c r="AR23" s="3">
        <f t="shared" si="15"/>
        <v>0</v>
      </c>
      <c r="AS23" s="3">
        <f t="shared" si="16"/>
        <v>1</v>
      </c>
      <c r="AT23" s="3">
        <f t="shared" si="17"/>
        <v>1</v>
      </c>
      <c r="AU23" s="3">
        <f t="shared" si="18"/>
        <v>0</v>
      </c>
      <c r="AV23" s="3">
        <f t="shared" si="19"/>
        <v>0</v>
      </c>
      <c r="AW23" s="3">
        <f t="shared" si="20"/>
        <v>1</v>
      </c>
      <c r="AY23" s="3">
        <f t="shared" si="23"/>
        <v>1</v>
      </c>
      <c r="AZ23" s="3" t="e">
        <f t="shared" si="21"/>
        <v>#N/A</v>
      </c>
    </row>
    <row r="24" spans="1:52" x14ac:dyDescent="0.25">
      <c r="A24" s="8" t="s">
        <v>82</v>
      </c>
      <c r="B24" s="4">
        <f t="shared" si="0"/>
        <v>12.5</v>
      </c>
      <c r="C24" s="5">
        <f t="shared" si="22"/>
        <v>2</v>
      </c>
      <c r="D24" s="28" t="s">
        <v>324</v>
      </c>
      <c r="E24" s="4" t="s">
        <v>325</v>
      </c>
      <c r="F24" s="37" t="s">
        <v>315</v>
      </c>
      <c r="G24" s="4" t="s">
        <v>316</v>
      </c>
      <c r="H24" s="4" t="s">
        <v>300</v>
      </c>
      <c r="I24" s="4" t="s">
        <v>196</v>
      </c>
      <c r="J24" s="4" t="s">
        <v>216</v>
      </c>
      <c r="K24" s="4" t="s">
        <v>303</v>
      </c>
      <c r="L24" s="4" t="s">
        <v>317</v>
      </c>
      <c r="M24" s="4" t="s">
        <v>195</v>
      </c>
      <c r="N24" s="4" t="s">
        <v>305</v>
      </c>
      <c r="O24" s="4" t="s">
        <v>306</v>
      </c>
      <c r="P24" s="4" t="s">
        <v>307</v>
      </c>
      <c r="Q24" s="4" t="s">
        <v>308</v>
      </c>
      <c r="R24" s="4" t="s">
        <v>309</v>
      </c>
      <c r="S24" s="4" t="s">
        <v>310</v>
      </c>
      <c r="T24" s="4" t="s">
        <v>311</v>
      </c>
      <c r="U24" s="4" t="s">
        <v>312</v>
      </c>
      <c r="V24" s="4" t="s">
        <v>275</v>
      </c>
      <c r="W24" s="4" t="s">
        <v>319</v>
      </c>
      <c r="X24" s="4" t="s">
        <v>314</v>
      </c>
      <c r="Z24" s="4" t="s">
        <v>300</v>
      </c>
      <c r="AA24" s="4" t="s">
        <v>311</v>
      </c>
      <c r="AC24" s="3">
        <f t="shared" si="1"/>
        <v>1</v>
      </c>
      <c r="AD24" s="3">
        <f t="shared" si="2"/>
        <v>0</v>
      </c>
      <c r="AE24" s="36">
        <v>0.5</v>
      </c>
      <c r="AF24" s="3">
        <f t="shared" si="3"/>
        <v>1</v>
      </c>
      <c r="AG24" s="3">
        <f t="shared" si="4"/>
        <v>1</v>
      </c>
      <c r="AH24" s="3">
        <f t="shared" si="5"/>
        <v>1</v>
      </c>
      <c r="AI24" s="3">
        <f t="shared" si="6"/>
        <v>0</v>
      </c>
      <c r="AJ24" s="3">
        <f t="shared" si="7"/>
        <v>1</v>
      </c>
      <c r="AK24" s="3">
        <f t="shared" si="8"/>
        <v>0</v>
      </c>
      <c r="AL24" s="3">
        <f t="shared" si="9"/>
        <v>0</v>
      </c>
      <c r="AM24" s="3">
        <f t="shared" si="10"/>
        <v>1</v>
      </c>
      <c r="AN24" s="3">
        <f t="shared" si="11"/>
        <v>0</v>
      </c>
      <c r="AO24" s="3">
        <f t="shared" si="12"/>
        <v>1</v>
      </c>
      <c r="AP24" s="3">
        <f t="shared" si="13"/>
        <v>1</v>
      </c>
      <c r="AQ24" s="3">
        <f t="shared" si="14"/>
        <v>0</v>
      </c>
      <c r="AR24" s="3">
        <f t="shared" si="15"/>
        <v>1</v>
      </c>
      <c r="AS24" s="3">
        <f t="shared" si="16"/>
        <v>1</v>
      </c>
      <c r="AT24" s="3">
        <f t="shared" si="17"/>
        <v>0</v>
      </c>
      <c r="AU24" s="3">
        <f t="shared" si="18"/>
        <v>1</v>
      </c>
      <c r="AV24" s="3">
        <f t="shared" si="19"/>
        <v>0</v>
      </c>
      <c r="AW24" s="3">
        <f t="shared" si="20"/>
        <v>1</v>
      </c>
      <c r="AY24" s="3">
        <f t="shared" si="23"/>
        <v>1</v>
      </c>
      <c r="AZ24" s="3">
        <f t="shared" si="21"/>
        <v>1</v>
      </c>
    </row>
    <row r="25" spans="1:52" x14ac:dyDescent="0.25">
      <c r="A25" s="8" t="s">
        <v>83</v>
      </c>
      <c r="B25" s="4">
        <f t="shared" si="0"/>
        <v>8.5</v>
      </c>
      <c r="C25" s="5">
        <f t="shared" si="22"/>
        <v>0</v>
      </c>
      <c r="D25" s="28" t="s">
        <v>298</v>
      </c>
      <c r="E25" s="4" t="s">
        <v>299</v>
      </c>
      <c r="F25" s="37" t="s">
        <v>175</v>
      </c>
      <c r="G25" s="4" t="s">
        <v>252</v>
      </c>
      <c r="H25" s="4" t="s">
        <v>322</v>
      </c>
      <c r="I25" s="4" t="s">
        <v>301</v>
      </c>
      <c r="J25" s="4" t="s">
        <v>216</v>
      </c>
      <c r="K25" s="4" t="s">
        <v>303</v>
      </c>
      <c r="L25" s="4" t="s">
        <v>317</v>
      </c>
      <c r="M25" s="4" t="s">
        <v>304</v>
      </c>
      <c r="N25" s="4" t="s">
        <v>305</v>
      </c>
      <c r="O25" s="4" t="s">
        <v>306</v>
      </c>
      <c r="P25" s="4" t="s">
        <v>307</v>
      </c>
      <c r="Q25" s="4" t="s">
        <v>308</v>
      </c>
      <c r="R25" s="4" t="s">
        <v>309</v>
      </c>
      <c r="S25" s="4" t="s">
        <v>310</v>
      </c>
      <c r="T25" s="4" t="s">
        <v>188</v>
      </c>
      <c r="U25" s="4" t="s">
        <v>312</v>
      </c>
      <c r="V25" s="4" t="s">
        <v>318</v>
      </c>
      <c r="W25" s="4" t="s">
        <v>319</v>
      </c>
      <c r="X25" s="4" t="s">
        <v>314</v>
      </c>
      <c r="Z25" s="39" t="s">
        <v>319</v>
      </c>
      <c r="AA25" s="39" t="s">
        <v>318</v>
      </c>
      <c r="AC25" s="3">
        <f t="shared" si="1"/>
        <v>0</v>
      </c>
      <c r="AD25" s="3">
        <f t="shared" si="2"/>
        <v>1</v>
      </c>
      <c r="AE25" s="36">
        <v>0.5</v>
      </c>
      <c r="AF25" s="3">
        <f t="shared" si="3"/>
        <v>0</v>
      </c>
      <c r="AG25" s="3">
        <f t="shared" si="4"/>
        <v>0</v>
      </c>
      <c r="AH25" s="3">
        <f t="shared" si="5"/>
        <v>0</v>
      </c>
      <c r="AI25" s="3">
        <f t="shared" si="6"/>
        <v>0</v>
      </c>
      <c r="AJ25" s="3">
        <f t="shared" si="7"/>
        <v>1</v>
      </c>
      <c r="AK25" s="3">
        <f t="shared" si="8"/>
        <v>0</v>
      </c>
      <c r="AL25" s="3">
        <f t="shared" si="9"/>
        <v>1</v>
      </c>
      <c r="AM25" s="3">
        <f t="shared" si="10"/>
        <v>1</v>
      </c>
      <c r="AN25" s="3">
        <f t="shared" si="11"/>
        <v>0</v>
      </c>
      <c r="AO25" s="3">
        <f t="shared" si="12"/>
        <v>1</v>
      </c>
      <c r="AP25" s="3">
        <f t="shared" si="13"/>
        <v>1</v>
      </c>
      <c r="AQ25" s="3">
        <f t="shared" si="14"/>
        <v>0</v>
      </c>
      <c r="AR25" s="3">
        <f t="shared" si="15"/>
        <v>1</v>
      </c>
      <c r="AS25" s="3">
        <f t="shared" si="16"/>
        <v>0</v>
      </c>
      <c r="AT25" s="3">
        <f t="shared" si="17"/>
        <v>0</v>
      </c>
      <c r="AU25" s="3">
        <f t="shared" si="18"/>
        <v>0</v>
      </c>
      <c r="AV25" s="3">
        <f t="shared" si="19"/>
        <v>0</v>
      </c>
      <c r="AW25" s="3">
        <f t="shared" si="20"/>
        <v>1</v>
      </c>
      <c r="AY25" s="3" t="e">
        <f t="shared" si="23"/>
        <v>#N/A</v>
      </c>
      <c r="AZ25" s="3" t="e">
        <f t="shared" si="21"/>
        <v>#N/A</v>
      </c>
    </row>
    <row r="26" spans="1:52" x14ac:dyDescent="0.25">
      <c r="A26" s="8" t="s">
        <v>84</v>
      </c>
      <c r="B26" s="4">
        <f t="shared" si="0"/>
        <v>9.5</v>
      </c>
      <c r="C26" s="5">
        <f t="shared" si="22"/>
        <v>2</v>
      </c>
      <c r="D26" s="28" t="s">
        <v>298</v>
      </c>
      <c r="E26" s="4" t="s">
        <v>299</v>
      </c>
      <c r="F26" s="37" t="s">
        <v>315</v>
      </c>
      <c r="G26" s="4" t="s">
        <v>252</v>
      </c>
      <c r="H26" s="4" t="s">
        <v>322</v>
      </c>
      <c r="I26" s="4" t="s">
        <v>301</v>
      </c>
      <c r="J26" s="4" t="s">
        <v>216</v>
      </c>
      <c r="K26" s="4" t="s">
        <v>303</v>
      </c>
      <c r="L26" s="4" t="s">
        <v>317</v>
      </c>
      <c r="M26" s="4" t="s">
        <v>195</v>
      </c>
      <c r="N26" s="4" t="s">
        <v>305</v>
      </c>
      <c r="O26" s="4" t="s">
        <v>306</v>
      </c>
      <c r="P26" s="4" t="s">
        <v>307</v>
      </c>
      <c r="Q26" s="4" t="s">
        <v>308</v>
      </c>
      <c r="R26" s="4" t="s">
        <v>309</v>
      </c>
      <c r="S26" s="4" t="s">
        <v>310</v>
      </c>
      <c r="T26" s="4" t="s">
        <v>311</v>
      </c>
      <c r="U26" s="4" t="s">
        <v>312</v>
      </c>
      <c r="V26" s="4" t="s">
        <v>275</v>
      </c>
      <c r="W26" s="4" t="s">
        <v>319</v>
      </c>
      <c r="X26" s="4" t="s">
        <v>314</v>
      </c>
      <c r="Z26" s="4" t="s">
        <v>303</v>
      </c>
      <c r="AA26" s="4" t="s">
        <v>299</v>
      </c>
      <c r="AC26" s="3">
        <f t="shared" si="1"/>
        <v>0</v>
      </c>
      <c r="AD26" s="3">
        <f t="shared" si="2"/>
        <v>1</v>
      </c>
      <c r="AE26" s="36">
        <v>0.5</v>
      </c>
      <c r="AF26" s="3">
        <f t="shared" si="3"/>
        <v>0</v>
      </c>
      <c r="AG26" s="3">
        <f t="shared" si="4"/>
        <v>0</v>
      </c>
      <c r="AH26" s="3">
        <f t="shared" si="5"/>
        <v>0</v>
      </c>
      <c r="AI26" s="3">
        <f t="shared" si="6"/>
        <v>0</v>
      </c>
      <c r="AJ26" s="3">
        <f t="shared" si="7"/>
        <v>1</v>
      </c>
      <c r="AK26" s="3">
        <f t="shared" si="8"/>
        <v>0</v>
      </c>
      <c r="AL26" s="3">
        <f t="shared" si="9"/>
        <v>0</v>
      </c>
      <c r="AM26" s="3">
        <f t="shared" si="10"/>
        <v>1</v>
      </c>
      <c r="AN26" s="3">
        <f t="shared" si="11"/>
        <v>0</v>
      </c>
      <c r="AO26" s="3">
        <f t="shared" si="12"/>
        <v>1</v>
      </c>
      <c r="AP26" s="3">
        <f t="shared" si="13"/>
        <v>1</v>
      </c>
      <c r="AQ26" s="3">
        <f t="shared" si="14"/>
        <v>0</v>
      </c>
      <c r="AR26" s="3">
        <f t="shared" si="15"/>
        <v>1</v>
      </c>
      <c r="AS26" s="3">
        <f t="shared" si="16"/>
        <v>1</v>
      </c>
      <c r="AT26" s="3">
        <f t="shared" si="17"/>
        <v>0</v>
      </c>
      <c r="AU26" s="3">
        <f t="shared" si="18"/>
        <v>1</v>
      </c>
      <c r="AV26" s="3">
        <f t="shared" si="19"/>
        <v>0</v>
      </c>
      <c r="AW26" s="3">
        <f t="shared" si="20"/>
        <v>1</v>
      </c>
      <c r="AY26" s="3">
        <f t="shared" si="23"/>
        <v>1</v>
      </c>
      <c r="AZ26" s="3">
        <f t="shared" si="21"/>
        <v>1</v>
      </c>
    </row>
    <row r="27" spans="1:52" x14ac:dyDescent="0.25">
      <c r="A27" s="8" t="s">
        <v>85</v>
      </c>
      <c r="B27" s="47">
        <v>6.5</v>
      </c>
      <c r="C27" s="5">
        <f t="shared" si="22"/>
        <v>0</v>
      </c>
      <c r="D27" s="28" t="s">
        <v>129</v>
      </c>
      <c r="E27" s="4" t="s">
        <v>129</v>
      </c>
      <c r="F27" s="37" t="s">
        <v>129</v>
      </c>
      <c r="G27" s="4" t="s">
        <v>129</v>
      </c>
      <c r="H27" s="4" t="s">
        <v>129</v>
      </c>
      <c r="I27" s="4" t="s">
        <v>129</v>
      </c>
      <c r="J27" s="4" t="s">
        <v>129</v>
      </c>
      <c r="K27" s="4" t="s">
        <v>129</v>
      </c>
      <c r="L27" s="4" t="s">
        <v>129</v>
      </c>
      <c r="M27" s="4" t="s">
        <v>129</v>
      </c>
      <c r="N27" s="4" t="s">
        <v>129</v>
      </c>
      <c r="O27" s="4" t="s">
        <v>129</v>
      </c>
      <c r="P27" s="4" t="s">
        <v>129</v>
      </c>
      <c r="Q27" s="4" t="s">
        <v>129</v>
      </c>
      <c r="R27" s="4" t="s">
        <v>129</v>
      </c>
      <c r="S27" s="4" t="s">
        <v>129</v>
      </c>
      <c r="T27" s="4" t="s">
        <v>129</v>
      </c>
      <c r="U27" s="4" t="s">
        <v>129</v>
      </c>
      <c r="V27" s="4" t="s">
        <v>129</v>
      </c>
      <c r="W27" s="4" t="s">
        <v>129</v>
      </c>
      <c r="X27" s="4" t="s">
        <v>129</v>
      </c>
      <c r="Z27" s="39" t="s">
        <v>129</v>
      </c>
      <c r="AA27" s="39" t="s">
        <v>129</v>
      </c>
      <c r="AC27" s="3">
        <f t="shared" si="1"/>
        <v>0</v>
      </c>
      <c r="AD27" s="3">
        <f t="shared" si="2"/>
        <v>0</v>
      </c>
      <c r="AE27" s="36">
        <v>0.5</v>
      </c>
      <c r="AF27" s="3">
        <f t="shared" si="3"/>
        <v>0</v>
      </c>
      <c r="AG27" s="3">
        <f t="shared" si="4"/>
        <v>0</v>
      </c>
      <c r="AH27" s="3">
        <f t="shared" si="5"/>
        <v>0</v>
      </c>
      <c r="AI27" s="3">
        <f t="shared" si="6"/>
        <v>0</v>
      </c>
      <c r="AJ27" s="3">
        <f t="shared" si="7"/>
        <v>0</v>
      </c>
      <c r="AK27" s="3">
        <f t="shared" si="8"/>
        <v>0</v>
      </c>
      <c r="AL27" s="3">
        <f t="shared" si="9"/>
        <v>0</v>
      </c>
      <c r="AM27" s="3">
        <f t="shared" si="10"/>
        <v>0</v>
      </c>
      <c r="AN27" s="3">
        <f t="shared" si="11"/>
        <v>0</v>
      </c>
      <c r="AO27" s="3">
        <f t="shared" si="12"/>
        <v>0</v>
      </c>
      <c r="AP27" s="3">
        <f t="shared" si="13"/>
        <v>0</v>
      </c>
      <c r="AQ27" s="3">
        <f t="shared" si="14"/>
        <v>0</v>
      </c>
      <c r="AR27" s="3">
        <f t="shared" si="15"/>
        <v>0</v>
      </c>
      <c r="AS27" s="3">
        <f t="shared" si="16"/>
        <v>0</v>
      </c>
      <c r="AT27" s="3">
        <f t="shared" si="17"/>
        <v>0</v>
      </c>
      <c r="AU27" s="3">
        <f t="shared" si="18"/>
        <v>0</v>
      </c>
      <c r="AV27" s="3">
        <f t="shared" si="19"/>
        <v>0</v>
      </c>
      <c r="AW27" s="3">
        <f t="shared" si="20"/>
        <v>0</v>
      </c>
      <c r="AY27" s="3" t="e">
        <f t="shared" si="23"/>
        <v>#N/A</v>
      </c>
      <c r="AZ27" s="3" t="e">
        <f t="shared" si="21"/>
        <v>#N/A</v>
      </c>
    </row>
    <row r="28" spans="1:52" x14ac:dyDescent="0.25">
      <c r="A28" s="8" t="s">
        <v>86</v>
      </c>
      <c r="B28" s="4">
        <f t="shared" si="0"/>
        <v>9.5</v>
      </c>
      <c r="C28" s="5">
        <f t="shared" si="22"/>
        <v>1</v>
      </c>
      <c r="D28" s="28" t="s">
        <v>298</v>
      </c>
      <c r="E28" s="4" t="s">
        <v>299</v>
      </c>
      <c r="F28" s="37" t="s">
        <v>175</v>
      </c>
      <c r="G28" s="4" t="s">
        <v>252</v>
      </c>
      <c r="H28" s="4" t="s">
        <v>322</v>
      </c>
      <c r="I28" s="4" t="s">
        <v>301</v>
      </c>
      <c r="J28" s="4" t="s">
        <v>216</v>
      </c>
      <c r="K28" s="4" t="s">
        <v>303</v>
      </c>
      <c r="L28" s="4" t="s">
        <v>317</v>
      </c>
      <c r="M28" s="4" t="s">
        <v>195</v>
      </c>
      <c r="N28" s="4" t="s">
        <v>305</v>
      </c>
      <c r="O28" s="4" t="s">
        <v>248</v>
      </c>
      <c r="P28" s="4" t="s">
        <v>307</v>
      </c>
      <c r="Q28" s="4" t="s">
        <v>156</v>
      </c>
      <c r="R28" s="4" t="s">
        <v>309</v>
      </c>
      <c r="S28" s="4" t="s">
        <v>323</v>
      </c>
      <c r="T28" s="4" t="s">
        <v>188</v>
      </c>
      <c r="U28" s="4" t="s">
        <v>236</v>
      </c>
      <c r="V28" s="4" t="s">
        <v>275</v>
      </c>
      <c r="W28" s="4" t="s">
        <v>313</v>
      </c>
      <c r="X28" s="4" t="s">
        <v>314</v>
      </c>
      <c r="Z28" s="4" t="s">
        <v>275</v>
      </c>
      <c r="AA28" s="39" t="s">
        <v>298</v>
      </c>
      <c r="AC28" s="3">
        <f t="shared" si="1"/>
        <v>0</v>
      </c>
      <c r="AD28" s="3">
        <f t="shared" si="2"/>
        <v>1</v>
      </c>
      <c r="AE28" s="36">
        <v>0.5</v>
      </c>
      <c r="AF28" s="3">
        <f t="shared" si="3"/>
        <v>0</v>
      </c>
      <c r="AG28" s="3">
        <f t="shared" si="4"/>
        <v>0</v>
      </c>
      <c r="AH28" s="3">
        <f t="shared" si="5"/>
        <v>0</v>
      </c>
      <c r="AI28" s="3">
        <f t="shared" si="6"/>
        <v>0</v>
      </c>
      <c r="AJ28" s="3">
        <f t="shared" si="7"/>
        <v>1</v>
      </c>
      <c r="AK28" s="3">
        <f t="shared" si="8"/>
        <v>0</v>
      </c>
      <c r="AL28" s="3">
        <f t="shared" si="9"/>
        <v>0</v>
      </c>
      <c r="AM28" s="3">
        <f t="shared" si="10"/>
        <v>1</v>
      </c>
      <c r="AN28" s="3">
        <f t="shared" si="11"/>
        <v>1</v>
      </c>
      <c r="AO28" s="3">
        <f t="shared" si="12"/>
        <v>1</v>
      </c>
      <c r="AP28" s="3">
        <f t="shared" si="13"/>
        <v>0</v>
      </c>
      <c r="AQ28" s="3">
        <f t="shared" si="14"/>
        <v>0</v>
      </c>
      <c r="AR28" s="3">
        <f t="shared" si="15"/>
        <v>0</v>
      </c>
      <c r="AS28" s="3">
        <f t="shared" si="16"/>
        <v>0</v>
      </c>
      <c r="AT28" s="3">
        <f t="shared" si="17"/>
        <v>1</v>
      </c>
      <c r="AU28" s="3">
        <f t="shared" si="18"/>
        <v>1</v>
      </c>
      <c r="AV28" s="3">
        <f t="shared" si="19"/>
        <v>1</v>
      </c>
      <c r="AW28" s="3">
        <f t="shared" si="20"/>
        <v>1</v>
      </c>
      <c r="AY28" s="3">
        <f t="shared" si="23"/>
        <v>1</v>
      </c>
      <c r="AZ28" s="3" t="e">
        <f t="shared" si="21"/>
        <v>#N/A</v>
      </c>
    </row>
    <row r="29" spans="1:52" x14ac:dyDescent="0.25">
      <c r="A29" s="8" t="s">
        <v>87</v>
      </c>
      <c r="B29" s="4">
        <f t="shared" si="0"/>
        <v>10.5</v>
      </c>
      <c r="C29" s="45">
        <v>1.5</v>
      </c>
      <c r="D29" s="28" t="s">
        <v>298</v>
      </c>
      <c r="E29" s="4" t="s">
        <v>299</v>
      </c>
      <c r="F29" s="37" t="s">
        <v>315</v>
      </c>
      <c r="G29" s="4" t="s">
        <v>252</v>
      </c>
      <c r="H29" s="4" t="s">
        <v>300</v>
      </c>
      <c r="I29" s="4" t="s">
        <v>196</v>
      </c>
      <c r="J29" s="4" t="s">
        <v>216</v>
      </c>
      <c r="K29" s="4" t="s">
        <v>303</v>
      </c>
      <c r="L29" s="4" t="s">
        <v>317</v>
      </c>
      <c r="M29" s="4" t="s">
        <v>304</v>
      </c>
      <c r="N29" s="4" t="s">
        <v>152</v>
      </c>
      <c r="O29" s="4" t="s">
        <v>248</v>
      </c>
      <c r="P29" s="4" t="s">
        <v>307</v>
      </c>
      <c r="Q29" s="4" t="s">
        <v>308</v>
      </c>
      <c r="R29" s="4" t="s">
        <v>309</v>
      </c>
      <c r="S29" s="4" t="s">
        <v>323</v>
      </c>
      <c r="T29" s="4" t="s">
        <v>188</v>
      </c>
      <c r="U29" s="4" t="s">
        <v>236</v>
      </c>
      <c r="V29" s="4" t="s">
        <v>275</v>
      </c>
      <c r="W29" s="4" t="s">
        <v>319</v>
      </c>
      <c r="X29" s="4" t="s">
        <v>321</v>
      </c>
      <c r="Z29" s="37" t="s">
        <v>315</v>
      </c>
      <c r="AA29" s="4" t="s">
        <v>300</v>
      </c>
      <c r="AC29" s="3">
        <f t="shared" si="1"/>
        <v>0</v>
      </c>
      <c r="AD29" s="3">
        <f t="shared" si="2"/>
        <v>1</v>
      </c>
      <c r="AE29" s="36">
        <v>0.5</v>
      </c>
      <c r="AF29" s="3">
        <f t="shared" si="3"/>
        <v>0</v>
      </c>
      <c r="AG29" s="3">
        <f t="shared" si="4"/>
        <v>1</v>
      </c>
      <c r="AH29" s="3">
        <f t="shared" si="5"/>
        <v>1</v>
      </c>
      <c r="AI29" s="3">
        <f t="shared" si="6"/>
        <v>0</v>
      </c>
      <c r="AJ29" s="3">
        <f t="shared" si="7"/>
        <v>1</v>
      </c>
      <c r="AK29" s="3">
        <f t="shared" si="8"/>
        <v>0</v>
      </c>
      <c r="AL29" s="3">
        <f t="shared" si="9"/>
        <v>1</v>
      </c>
      <c r="AM29" s="3">
        <f t="shared" si="10"/>
        <v>0</v>
      </c>
      <c r="AN29" s="3">
        <f t="shared" si="11"/>
        <v>1</v>
      </c>
      <c r="AO29" s="3">
        <f t="shared" si="12"/>
        <v>1</v>
      </c>
      <c r="AP29" s="3">
        <f t="shared" si="13"/>
        <v>1</v>
      </c>
      <c r="AQ29" s="3">
        <f t="shared" si="14"/>
        <v>0</v>
      </c>
      <c r="AR29" s="3">
        <f t="shared" si="15"/>
        <v>0</v>
      </c>
      <c r="AS29" s="3">
        <f t="shared" si="16"/>
        <v>0</v>
      </c>
      <c r="AT29" s="3">
        <f t="shared" si="17"/>
        <v>1</v>
      </c>
      <c r="AU29" s="3">
        <f t="shared" si="18"/>
        <v>1</v>
      </c>
      <c r="AV29" s="3">
        <f t="shared" si="19"/>
        <v>0</v>
      </c>
      <c r="AW29" s="3">
        <f t="shared" si="20"/>
        <v>0</v>
      </c>
      <c r="AY29" s="36">
        <v>0.5</v>
      </c>
      <c r="AZ29" s="3">
        <f t="shared" si="21"/>
        <v>1</v>
      </c>
    </row>
    <row r="30" spans="1:52" x14ac:dyDescent="0.25">
      <c r="A30" s="8" t="s">
        <v>88</v>
      </c>
      <c r="B30" s="4">
        <f t="shared" si="0"/>
        <v>11.5</v>
      </c>
      <c r="C30" s="5">
        <f t="shared" si="22"/>
        <v>2</v>
      </c>
      <c r="D30" s="28" t="s">
        <v>324</v>
      </c>
      <c r="E30" s="4" t="s">
        <v>299</v>
      </c>
      <c r="F30" s="37" t="s">
        <v>175</v>
      </c>
      <c r="G30" s="4" t="s">
        <v>316</v>
      </c>
      <c r="H30" s="4" t="s">
        <v>300</v>
      </c>
      <c r="I30" s="4" t="s">
        <v>301</v>
      </c>
      <c r="J30" s="4" t="s">
        <v>302</v>
      </c>
      <c r="K30" s="4" t="s">
        <v>194</v>
      </c>
      <c r="L30" s="4" t="s">
        <v>292</v>
      </c>
      <c r="M30" s="4" t="s">
        <v>304</v>
      </c>
      <c r="N30" s="4" t="s">
        <v>152</v>
      </c>
      <c r="O30" s="4" t="s">
        <v>306</v>
      </c>
      <c r="P30" s="4" t="s">
        <v>320</v>
      </c>
      <c r="Q30" s="4" t="s">
        <v>156</v>
      </c>
      <c r="R30" s="4" t="s">
        <v>178</v>
      </c>
      <c r="S30" s="4" t="s">
        <v>310</v>
      </c>
      <c r="T30" s="4" t="s">
        <v>311</v>
      </c>
      <c r="U30" s="4" t="s">
        <v>236</v>
      </c>
      <c r="V30" s="4" t="s">
        <v>318</v>
      </c>
      <c r="W30" s="4" t="s">
        <v>319</v>
      </c>
      <c r="X30" s="4" t="s">
        <v>321</v>
      </c>
      <c r="Z30" s="4" t="s">
        <v>303</v>
      </c>
      <c r="AA30" s="4" t="s">
        <v>196</v>
      </c>
      <c r="AC30" s="3">
        <f t="shared" si="1"/>
        <v>1</v>
      </c>
      <c r="AD30" s="3">
        <f t="shared" si="2"/>
        <v>1</v>
      </c>
      <c r="AE30" s="36">
        <v>0.5</v>
      </c>
      <c r="AF30" s="3">
        <f t="shared" si="3"/>
        <v>1</v>
      </c>
      <c r="AG30" s="3">
        <f t="shared" si="4"/>
        <v>1</v>
      </c>
      <c r="AH30" s="3">
        <f t="shared" si="5"/>
        <v>0</v>
      </c>
      <c r="AI30" s="3">
        <f t="shared" si="6"/>
        <v>1</v>
      </c>
      <c r="AJ30" s="3">
        <f t="shared" si="7"/>
        <v>0</v>
      </c>
      <c r="AK30" s="3">
        <f t="shared" si="8"/>
        <v>1</v>
      </c>
      <c r="AL30" s="3">
        <f t="shared" si="9"/>
        <v>1</v>
      </c>
      <c r="AM30" s="3">
        <f t="shared" si="10"/>
        <v>0</v>
      </c>
      <c r="AN30" s="3">
        <f t="shared" si="11"/>
        <v>0</v>
      </c>
      <c r="AO30" s="3">
        <f t="shared" si="12"/>
        <v>0</v>
      </c>
      <c r="AP30" s="3">
        <f t="shared" si="13"/>
        <v>0</v>
      </c>
      <c r="AQ30" s="3">
        <f t="shared" si="14"/>
        <v>1</v>
      </c>
      <c r="AR30" s="3">
        <f t="shared" si="15"/>
        <v>1</v>
      </c>
      <c r="AS30" s="3">
        <f t="shared" si="16"/>
        <v>1</v>
      </c>
      <c r="AT30" s="3">
        <f t="shared" si="17"/>
        <v>1</v>
      </c>
      <c r="AU30" s="3">
        <f t="shared" si="18"/>
        <v>0</v>
      </c>
      <c r="AV30" s="3">
        <f t="shared" si="19"/>
        <v>0</v>
      </c>
      <c r="AW30" s="3">
        <f t="shared" si="20"/>
        <v>0</v>
      </c>
      <c r="AY30" s="3">
        <f t="shared" si="23"/>
        <v>1</v>
      </c>
      <c r="AZ30" s="3">
        <f t="shared" si="21"/>
        <v>1</v>
      </c>
    </row>
    <row r="31" spans="1:52" x14ac:dyDescent="0.25">
      <c r="A31" s="8" t="s">
        <v>89</v>
      </c>
      <c r="B31" s="4">
        <f t="shared" si="0"/>
        <v>11.5</v>
      </c>
      <c r="C31" s="5">
        <f t="shared" si="22"/>
        <v>1</v>
      </c>
      <c r="D31" s="28" t="s">
        <v>298</v>
      </c>
      <c r="E31" s="4" t="s">
        <v>299</v>
      </c>
      <c r="F31" s="37" t="s">
        <v>315</v>
      </c>
      <c r="G31" s="4" t="s">
        <v>316</v>
      </c>
      <c r="H31" s="4" t="s">
        <v>300</v>
      </c>
      <c r="I31" s="4" t="s">
        <v>301</v>
      </c>
      <c r="J31" s="4" t="s">
        <v>302</v>
      </c>
      <c r="K31" s="4" t="s">
        <v>303</v>
      </c>
      <c r="L31" s="4" t="s">
        <v>317</v>
      </c>
      <c r="M31" s="4" t="s">
        <v>304</v>
      </c>
      <c r="N31" s="4" t="s">
        <v>305</v>
      </c>
      <c r="O31" s="4" t="s">
        <v>306</v>
      </c>
      <c r="P31" s="4" t="s">
        <v>307</v>
      </c>
      <c r="Q31" s="4" t="s">
        <v>308</v>
      </c>
      <c r="R31" s="4" t="s">
        <v>309</v>
      </c>
      <c r="S31" s="4" t="s">
        <v>310</v>
      </c>
      <c r="T31" s="4" t="s">
        <v>188</v>
      </c>
      <c r="U31" s="4" t="s">
        <v>312</v>
      </c>
      <c r="V31" s="4" t="s">
        <v>318</v>
      </c>
      <c r="W31" s="4" t="s">
        <v>319</v>
      </c>
      <c r="X31" s="4" t="s">
        <v>314</v>
      </c>
      <c r="Z31" s="39" t="s">
        <v>318</v>
      </c>
      <c r="AA31" s="4" t="s">
        <v>307</v>
      </c>
      <c r="AC31" s="3">
        <f t="shared" si="1"/>
        <v>0</v>
      </c>
      <c r="AD31" s="3">
        <f t="shared" si="2"/>
        <v>1</v>
      </c>
      <c r="AE31" s="36">
        <v>0.5</v>
      </c>
      <c r="AF31" s="3">
        <f t="shared" si="3"/>
        <v>1</v>
      </c>
      <c r="AG31" s="3">
        <f t="shared" si="4"/>
        <v>1</v>
      </c>
      <c r="AH31" s="3">
        <f t="shared" si="5"/>
        <v>0</v>
      </c>
      <c r="AI31" s="3">
        <f t="shared" si="6"/>
        <v>1</v>
      </c>
      <c r="AJ31" s="3">
        <f t="shared" si="7"/>
        <v>1</v>
      </c>
      <c r="AK31" s="3">
        <f t="shared" si="8"/>
        <v>0</v>
      </c>
      <c r="AL31" s="3">
        <f t="shared" si="9"/>
        <v>1</v>
      </c>
      <c r="AM31" s="3">
        <f t="shared" si="10"/>
        <v>1</v>
      </c>
      <c r="AN31" s="3">
        <f t="shared" si="11"/>
        <v>0</v>
      </c>
      <c r="AO31" s="3">
        <f t="shared" si="12"/>
        <v>1</v>
      </c>
      <c r="AP31" s="3">
        <f t="shared" si="13"/>
        <v>1</v>
      </c>
      <c r="AQ31" s="3">
        <f t="shared" si="14"/>
        <v>0</v>
      </c>
      <c r="AR31" s="3">
        <f t="shared" si="15"/>
        <v>1</v>
      </c>
      <c r="AS31" s="3">
        <f t="shared" si="16"/>
        <v>0</v>
      </c>
      <c r="AT31" s="3">
        <f t="shared" si="17"/>
        <v>0</v>
      </c>
      <c r="AU31" s="3">
        <f t="shared" si="18"/>
        <v>0</v>
      </c>
      <c r="AV31" s="3">
        <f t="shared" si="19"/>
        <v>0</v>
      </c>
      <c r="AW31" s="3">
        <f t="shared" si="20"/>
        <v>1</v>
      </c>
      <c r="AY31" s="3" t="e">
        <f t="shared" si="23"/>
        <v>#N/A</v>
      </c>
      <c r="AZ31" s="3">
        <f t="shared" si="21"/>
        <v>1</v>
      </c>
    </row>
    <row r="32" spans="1:52" x14ac:dyDescent="0.25">
      <c r="A32" s="8" t="s">
        <v>145</v>
      </c>
      <c r="B32" s="4">
        <f t="shared" si="0"/>
        <v>11.5</v>
      </c>
      <c r="C32" s="5">
        <f t="shared" si="22"/>
        <v>2</v>
      </c>
      <c r="D32" s="28" t="s">
        <v>298</v>
      </c>
      <c r="E32" s="4" t="s">
        <v>325</v>
      </c>
      <c r="F32" s="37" t="s">
        <v>315</v>
      </c>
      <c r="G32" s="4" t="s">
        <v>316</v>
      </c>
      <c r="H32" s="4" t="s">
        <v>300</v>
      </c>
      <c r="I32" s="4" t="s">
        <v>301</v>
      </c>
      <c r="J32" s="4" t="s">
        <v>302</v>
      </c>
      <c r="K32" s="4" t="s">
        <v>303</v>
      </c>
      <c r="L32" s="4" t="s">
        <v>292</v>
      </c>
      <c r="M32" s="4" t="s">
        <v>304</v>
      </c>
      <c r="N32" s="4" t="s">
        <v>305</v>
      </c>
      <c r="O32" s="4" t="s">
        <v>306</v>
      </c>
      <c r="P32" s="4" t="s">
        <v>307</v>
      </c>
      <c r="Q32" s="4" t="s">
        <v>308</v>
      </c>
      <c r="R32" s="4" t="s">
        <v>309</v>
      </c>
      <c r="S32" s="4" t="s">
        <v>310</v>
      </c>
      <c r="T32" s="4" t="s">
        <v>188</v>
      </c>
      <c r="U32" s="4" t="s">
        <v>312</v>
      </c>
      <c r="V32" s="4" t="s">
        <v>318</v>
      </c>
      <c r="W32" s="4" t="s">
        <v>319</v>
      </c>
      <c r="X32" s="4" t="s">
        <v>314</v>
      </c>
      <c r="Z32" s="4" t="s">
        <v>308</v>
      </c>
      <c r="AA32" s="4" t="s">
        <v>303</v>
      </c>
      <c r="AC32" s="3">
        <f t="shared" si="1"/>
        <v>0</v>
      </c>
      <c r="AD32" s="3">
        <f t="shared" si="2"/>
        <v>0</v>
      </c>
      <c r="AE32" s="36">
        <v>0.5</v>
      </c>
      <c r="AF32" s="3">
        <f t="shared" si="3"/>
        <v>1</v>
      </c>
      <c r="AG32" s="3">
        <f t="shared" si="4"/>
        <v>1</v>
      </c>
      <c r="AH32" s="3">
        <f t="shared" si="5"/>
        <v>0</v>
      </c>
      <c r="AI32" s="3">
        <f t="shared" si="6"/>
        <v>1</v>
      </c>
      <c r="AJ32" s="3">
        <f t="shared" si="7"/>
        <v>1</v>
      </c>
      <c r="AK32" s="3">
        <f t="shared" si="8"/>
        <v>1</v>
      </c>
      <c r="AL32" s="3">
        <f t="shared" si="9"/>
        <v>1</v>
      </c>
      <c r="AM32" s="3">
        <f t="shared" si="10"/>
        <v>1</v>
      </c>
      <c r="AN32" s="3">
        <f t="shared" si="11"/>
        <v>0</v>
      </c>
      <c r="AO32" s="3">
        <f t="shared" si="12"/>
        <v>1</v>
      </c>
      <c r="AP32" s="3">
        <f t="shared" si="13"/>
        <v>1</v>
      </c>
      <c r="AQ32" s="3">
        <f t="shared" si="14"/>
        <v>0</v>
      </c>
      <c r="AR32" s="3">
        <f t="shared" si="15"/>
        <v>1</v>
      </c>
      <c r="AS32" s="3">
        <f t="shared" si="16"/>
        <v>0</v>
      </c>
      <c r="AT32" s="3">
        <f t="shared" si="17"/>
        <v>0</v>
      </c>
      <c r="AU32" s="3">
        <f t="shared" si="18"/>
        <v>0</v>
      </c>
      <c r="AV32" s="3">
        <f t="shared" si="19"/>
        <v>0</v>
      </c>
      <c r="AW32" s="3">
        <f t="shared" si="20"/>
        <v>1</v>
      </c>
      <c r="AY32" s="3">
        <f t="shared" si="23"/>
        <v>1</v>
      </c>
      <c r="AZ32" s="3">
        <f t="shared" si="21"/>
        <v>1</v>
      </c>
    </row>
    <row r="33" spans="1:52" x14ac:dyDescent="0.25">
      <c r="A33" s="8" t="s">
        <v>90</v>
      </c>
      <c r="B33" s="4">
        <f t="shared" si="0"/>
        <v>7.5</v>
      </c>
      <c r="C33" s="5">
        <f t="shared" si="22"/>
        <v>1</v>
      </c>
      <c r="D33" s="28" t="s">
        <v>324</v>
      </c>
      <c r="E33" s="4" t="s">
        <v>325</v>
      </c>
      <c r="F33" s="37" t="s">
        <v>175</v>
      </c>
      <c r="G33" s="4" t="s">
        <v>316</v>
      </c>
      <c r="H33" s="4" t="s">
        <v>322</v>
      </c>
      <c r="I33" s="4" t="s">
        <v>301</v>
      </c>
      <c r="J33" s="4" t="s">
        <v>216</v>
      </c>
      <c r="K33" s="4" t="s">
        <v>194</v>
      </c>
      <c r="L33" s="4" t="s">
        <v>292</v>
      </c>
      <c r="M33" s="4" t="s">
        <v>304</v>
      </c>
      <c r="N33" s="4" t="s">
        <v>305</v>
      </c>
      <c r="O33" s="4" t="s">
        <v>306</v>
      </c>
      <c r="P33" s="4" t="s">
        <v>320</v>
      </c>
      <c r="Q33" s="4" t="s">
        <v>156</v>
      </c>
      <c r="R33" s="4" t="s">
        <v>309</v>
      </c>
      <c r="S33" s="4" t="s">
        <v>310</v>
      </c>
      <c r="T33" s="4" t="s">
        <v>188</v>
      </c>
      <c r="U33" s="4" t="s">
        <v>312</v>
      </c>
      <c r="V33" s="4" t="s">
        <v>318</v>
      </c>
      <c r="W33" s="4" t="s">
        <v>319</v>
      </c>
      <c r="X33" s="4" t="s">
        <v>314</v>
      </c>
      <c r="Z33" s="4" t="s">
        <v>316</v>
      </c>
      <c r="AA33" s="39" t="s">
        <v>312</v>
      </c>
      <c r="AC33" s="3">
        <f t="shared" si="1"/>
        <v>1</v>
      </c>
      <c r="AD33" s="3">
        <f t="shared" si="2"/>
        <v>0</v>
      </c>
      <c r="AE33" s="36">
        <v>0.5</v>
      </c>
      <c r="AF33" s="3">
        <f t="shared" si="3"/>
        <v>1</v>
      </c>
      <c r="AG33" s="3">
        <f t="shared" si="4"/>
        <v>0</v>
      </c>
      <c r="AH33" s="3">
        <f t="shared" si="5"/>
        <v>0</v>
      </c>
      <c r="AI33" s="3">
        <f t="shared" si="6"/>
        <v>0</v>
      </c>
      <c r="AJ33" s="3">
        <f t="shared" si="7"/>
        <v>0</v>
      </c>
      <c r="AK33" s="3">
        <f t="shared" si="8"/>
        <v>1</v>
      </c>
      <c r="AL33" s="3">
        <f t="shared" si="9"/>
        <v>1</v>
      </c>
      <c r="AM33" s="3">
        <f t="shared" si="10"/>
        <v>1</v>
      </c>
      <c r="AN33" s="3">
        <f t="shared" si="11"/>
        <v>0</v>
      </c>
      <c r="AO33" s="3">
        <f t="shared" si="12"/>
        <v>0</v>
      </c>
      <c r="AP33" s="3">
        <f t="shared" si="13"/>
        <v>0</v>
      </c>
      <c r="AQ33" s="3">
        <f t="shared" si="14"/>
        <v>0</v>
      </c>
      <c r="AR33" s="3">
        <f t="shared" si="15"/>
        <v>1</v>
      </c>
      <c r="AS33" s="3">
        <f t="shared" si="16"/>
        <v>0</v>
      </c>
      <c r="AT33" s="3">
        <f t="shared" si="17"/>
        <v>0</v>
      </c>
      <c r="AU33" s="3">
        <f t="shared" si="18"/>
        <v>0</v>
      </c>
      <c r="AV33" s="3">
        <f t="shared" si="19"/>
        <v>0</v>
      </c>
      <c r="AW33" s="3">
        <f t="shared" si="20"/>
        <v>1</v>
      </c>
      <c r="AY33" s="3">
        <f t="shared" si="23"/>
        <v>1</v>
      </c>
      <c r="AZ33" s="3" t="e">
        <f t="shared" si="21"/>
        <v>#N/A</v>
      </c>
    </row>
    <row r="34" spans="1:52" x14ac:dyDescent="0.25">
      <c r="A34" s="8" t="s">
        <v>91</v>
      </c>
      <c r="B34" s="4">
        <f t="shared" si="0"/>
        <v>11.5</v>
      </c>
      <c r="C34" s="5">
        <f t="shared" si="22"/>
        <v>1</v>
      </c>
      <c r="D34" s="28" t="s">
        <v>298</v>
      </c>
      <c r="E34" s="4" t="s">
        <v>299</v>
      </c>
      <c r="F34" s="37" t="s">
        <v>175</v>
      </c>
      <c r="G34" s="4" t="s">
        <v>252</v>
      </c>
      <c r="H34" s="4" t="s">
        <v>300</v>
      </c>
      <c r="I34" s="4" t="s">
        <v>196</v>
      </c>
      <c r="J34" s="4" t="s">
        <v>216</v>
      </c>
      <c r="K34" s="4" t="s">
        <v>303</v>
      </c>
      <c r="L34" s="4" t="s">
        <v>292</v>
      </c>
      <c r="M34" s="4" t="s">
        <v>304</v>
      </c>
      <c r="N34" s="4" t="s">
        <v>305</v>
      </c>
      <c r="O34" s="4" t="s">
        <v>306</v>
      </c>
      <c r="P34" s="4" t="s">
        <v>307</v>
      </c>
      <c r="Q34" s="4" t="s">
        <v>308</v>
      </c>
      <c r="R34" s="4" t="s">
        <v>309</v>
      </c>
      <c r="S34" s="4" t="s">
        <v>310</v>
      </c>
      <c r="T34" s="4" t="s">
        <v>188</v>
      </c>
      <c r="U34" s="4" t="s">
        <v>312</v>
      </c>
      <c r="V34" s="4" t="s">
        <v>318</v>
      </c>
      <c r="W34" s="4" t="s">
        <v>319</v>
      </c>
      <c r="X34" s="4" t="s">
        <v>314</v>
      </c>
      <c r="Z34" s="39" t="s">
        <v>312</v>
      </c>
      <c r="AA34" s="4" t="s">
        <v>300</v>
      </c>
      <c r="AC34" s="3">
        <f t="shared" si="1"/>
        <v>0</v>
      </c>
      <c r="AD34" s="3">
        <f t="shared" si="2"/>
        <v>1</v>
      </c>
      <c r="AE34" s="36">
        <v>0.5</v>
      </c>
      <c r="AF34" s="3">
        <f t="shared" si="3"/>
        <v>0</v>
      </c>
      <c r="AG34" s="3">
        <f t="shared" si="4"/>
        <v>1</v>
      </c>
      <c r="AH34" s="3">
        <f t="shared" si="5"/>
        <v>1</v>
      </c>
      <c r="AI34" s="3">
        <f t="shared" si="6"/>
        <v>0</v>
      </c>
      <c r="AJ34" s="3">
        <f t="shared" si="7"/>
        <v>1</v>
      </c>
      <c r="AK34" s="3">
        <f t="shared" si="8"/>
        <v>1</v>
      </c>
      <c r="AL34" s="3">
        <f t="shared" si="9"/>
        <v>1</v>
      </c>
      <c r="AM34" s="3">
        <f t="shared" si="10"/>
        <v>1</v>
      </c>
      <c r="AN34" s="3">
        <f t="shared" si="11"/>
        <v>0</v>
      </c>
      <c r="AO34" s="3">
        <f t="shared" si="12"/>
        <v>1</v>
      </c>
      <c r="AP34" s="3">
        <f t="shared" si="13"/>
        <v>1</v>
      </c>
      <c r="AQ34" s="3">
        <f t="shared" si="14"/>
        <v>0</v>
      </c>
      <c r="AR34" s="3">
        <f t="shared" si="15"/>
        <v>1</v>
      </c>
      <c r="AS34" s="3">
        <f t="shared" si="16"/>
        <v>0</v>
      </c>
      <c r="AT34" s="3">
        <f t="shared" si="17"/>
        <v>0</v>
      </c>
      <c r="AU34" s="3">
        <f t="shared" si="18"/>
        <v>0</v>
      </c>
      <c r="AV34" s="3">
        <f t="shared" si="19"/>
        <v>0</v>
      </c>
      <c r="AW34" s="3">
        <f t="shared" si="20"/>
        <v>1</v>
      </c>
      <c r="AY34" s="3" t="e">
        <f t="shared" si="23"/>
        <v>#N/A</v>
      </c>
      <c r="AZ34" s="3">
        <f t="shared" si="21"/>
        <v>1</v>
      </c>
    </row>
    <row r="35" spans="1:52" x14ac:dyDescent="0.25">
      <c r="A35" s="8" t="s">
        <v>92</v>
      </c>
      <c r="B35" s="4">
        <f t="shared" si="0"/>
        <v>8.5</v>
      </c>
      <c r="C35" s="5">
        <f t="shared" si="22"/>
        <v>0</v>
      </c>
      <c r="D35" s="28" t="s">
        <v>298</v>
      </c>
      <c r="E35" s="4" t="s">
        <v>299</v>
      </c>
      <c r="F35" s="37" t="s">
        <v>175</v>
      </c>
      <c r="G35" s="4" t="s">
        <v>252</v>
      </c>
      <c r="H35" s="4" t="s">
        <v>300</v>
      </c>
      <c r="I35" s="4" t="s">
        <v>196</v>
      </c>
      <c r="J35" s="4" t="s">
        <v>216</v>
      </c>
      <c r="K35" s="4" t="s">
        <v>194</v>
      </c>
      <c r="L35" s="4" t="s">
        <v>317</v>
      </c>
      <c r="M35" s="4" t="s">
        <v>195</v>
      </c>
      <c r="N35" s="4" t="s">
        <v>305</v>
      </c>
      <c r="O35" s="4" t="s">
        <v>248</v>
      </c>
      <c r="P35" s="4" t="s">
        <v>320</v>
      </c>
      <c r="Q35" s="4" t="s">
        <v>156</v>
      </c>
      <c r="R35" s="4" t="s">
        <v>178</v>
      </c>
      <c r="S35" s="4" t="s">
        <v>323</v>
      </c>
      <c r="T35" s="4" t="s">
        <v>188</v>
      </c>
      <c r="U35" s="4" t="s">
        <v>236</v>
      </c>
      <c r="V35" s="4" t="s">
        <v>318</v>
      </c>
      <c r="W35" s="4" t="s">
        <v>319</v>
      </c>
      <c r="X35" s="4" t="s">
        <v>314</v>
      </c>
      <c r="Z35" s="39" t="s">
        <v>156</v>
      </c>
      <c r="AA35" s="39" t="s">
        <v>319</v>
      </c>
      <c r="AC35" s="3">
        <f t="shared" si="1"/>
        <v>0</v>
      </c>
      <c r="AD35" s="3">
        <f t="shared" si="2"/>
        <v>1</v>
      </c>
      <c r="AE35" s="36">
        <v>0.5</v>
      </c>
      <c r="AF35" s="3">
        <f t="shared" si="3"/>
        <v>0</v>
      </c>
      <c r="AG35" s="3">
        <f t="shared" si="4"/>
        <v>1</v>
      </c>
      <c r="AH35" s="3">
        <f t="shared" si="5"/>
        <v>1</v>
      </c>
      <c r="AI35" s="3">
        <f t="shared" si="6"/>
        <v>0</v>
      </c>
      <c r="AJ35" s="3">
        <f t="shared" si="7"/>
        <v>0</v>
      </c>
      <c r="AK35" s="3">
        <f t="shared" si="8"/>
        <v>0</v>
      </c>
      <c r="AL35" s="3">
        <f t="shared" si="9"/>
        <v>0</v>
      </c>
      <c r="AM35" s="3">
        <f t="shared" si="10"/>
        <v>1</v>
      </c>
      <c r="AN35" s="3">
        <f t="shared" si="11"/>
        <v>1</v>
      </c>
      <c r="AO35" s="3">
        <f t="shared" si="12"/>
        <v>0</v>
      </c>
      <c r="AP35" s="3">
        <f t="shared" si="13"/>
        <v>0</v>
      </c>
      <c r="AQ35" s="3">
        <f t="shared" si="14"/>
        <v>1</v>
      </c>
      <c r="AR35" s="3">
        <f t="shared" si="15"/>
        <v>0</v>
      </c>
      <c r="AS35" s="3">
        <f t="shared" si="16"/>
        <v>0</v>
      </c>
      <c r="AT35" s="3">
        <f t="shared" si="17"/>
        <v>1</v>
      </c>
      <c r="AU35" s="3">
        <f t="shared" si="18"/>
        <v>0</v>
      </c>
      <c r="AV35" s="3">
        <f t="shared" si="19"/>
        <v>0</v>
      </c>
      <c r="AW35" s="3">
        <f t="shared" si="20"/>
        <v>1</v>
      </c>
      <c r="AY35" s="3" t="e">
        <f t="shared" si="23"/>
        <v>#N/A</v>
      </c>
      <c r="AZ35" s="3" t="e">
        <f t="shared" si="21"/>
        <v>#N/A</v>
      </c>
    </row>
    <row r="36" spans="1:52" x14ac:dyDescent="0.25">
      <c r="A36" s="35" t="s">
        <v>131</v>
      </c>
      <c r="B36" s="4">
        <f t="shared" si="0"/>
        <v>14.5</v>
      </c>
      <c r="C36" s="5">
        <f t="shared" si="22"/>
        <v>1</v>
      </c>
      <c r="D36" s="28" t="s">
        <v>298</v>
      </c>
      <c r="E36" s="4" t="s">
        <v>299</v>
      </c>
      <c r="F36" s="37" t="s">
        <v>175</v>
      </c>
      <c r="G36" s="4" t="s">
        <v>316</v>
      </c>
      <c r="H36" s="4" t="s">
        <v>300</v>
      </c>
      <c r="I36" s="4" t="s">
        <v>301</v>
      </c>
      <c r="J36" s="4" t="s">
        <v>302</v>
      </c>
      <c r="K36" s="4" t="s">
        <v>303</v>
      </c>
      <c r="L36" s="4" t="s">
        <v>292</v>
      </c>
      <c r="M36" s="4" t="s">
        <v>304</v>
      </c>
      <c r="N36" s="4" t="s">
        <v>305</v>
      </c>
      <c r="O36" s="4" t="s">
        <v>306</v>
      </c>
      <c r="P36" s="4" t="s">
        <v>307</v>
      </c>
      <c r="Q36" s="4" t="s">
        <v>308</v>
      </c>
      <c r="R36" s="4" t="s">
        <v>309</v>
      </c>
      <c r="S36" s="4" t="s">
        <v>310</v>
      </c>
      <c r="T36" s="4" t="s">
        <v>311</v>
      </c>
      <c r="U36" s="4" t="s">
        <v>236</v>
      </c>
      <c r="V36" s="4" t="s">
        <v>318</v>
      </c>
      <c r="W36" s="4" t="s">
        <v>319</v>
      </c>
      <c r="X36" s="4" t="s">
        <v>314</v>
      </c>
      <c r="Z36" s="39" t="s">
        <v>318</v>
      </c>
      <c r="AA36" s="4" t="s">
        <v>304</v>
      </c>
      <c r="AC36" s="3">
        <f t="shared" si="1"/>
        <v>0</v>
      </c>
      <c r="AD36" s="3">
        <f t="shared" si="2"/>
        <v>1</v>
      </c>
      <c r="AE36" s="36">
        <v>0.5</v>
      </c>
      <c r="AF36" s="3">
        <f t="shared" si="3"/>
        <v>1</v>
      </c>
      <c r="AG36" s="3">
        <f t="shared" si="4"/>
        <v>1</v>
      </c>
      <c r="AH36" s="3">
        <f t="shared" si="5"/>
        <v>0</v>
      </c>
      <c r="AI36" s="3">
        <f t="shared" si="6"/>
        <v>1</v>
      </c>
      <c r="AJ36" s="3">
        <f t="shared" si="7"/>
        <v>1</v>
      </c>
      <c r="AK36" s="3">
        <f t="shared" si="8"/>
        <v>1</v>
      </c>
      <c r="AL36" s="3">
        <f t="shared" si="9"/>
        <v>1</v>
      </c>
      <c r="AM36" s="3">
        <f t="shared" si="10"/>
        <v>1</v>
      </c>
      <c r="AN36" s="3">
        <f t="shared" si="11"/>
        <v>0</v>
      </c>
      <c r="AO36" s="3">
        <f t="shared" si="12"/>
        <v>1</v>
      </c>
      <c r="AP36" s="3">
        <f t="shared" si="13"/>
        <v>1</v>
      </c>
      <c r="AQ36" s="3">
        <f t="shared" si="14"/>
        <v>0</v>
      </c>
      <c r="AR36" s="3">
        <f t="shared" si="15"/>
        <v>1</v>
      </c>
      <c r="AS36" s="3">
        <f t="shared" si="16"/>
        <v>1</v>
      </c>
      <c r="AT36" s="3">
        <f t="shared" si="17"/>
        <v>1</v>
      </c>
      <c r="AU36" s="3">
        <f t="shared" si="18"/>
        <v>0</v>
      </c>
      <c r="AV36" s="3">
        <f t="shared" si="19"/>
        <v>0</v>
      </c>
      <c r="AW36" s="3">
        <f t="shared" si="20"/>
        <v>1</v>
      </c>
      <c r="AY36" s="3" t="e">
        <f t="shared" si="23"/>
        <v>#N/A</v>
      </c>
      <c r="AZ36" s="3">
        <f t="shared" si="21"/>
        <v>1</v>
      </c>
    </row>
    <row r="37" spans="1:52" ht="15.75" thickBot="1" x14ac:dyDescent="0.3">
      <c r="A37" s="44" t="s">
        <v>60</v>
      </c>
      <c r="B37" s="6">
        <f t="shared" si="0"/>
        <v>10.5</v>
      </c>
      <c r="C37" s="7">
        <f t="shared" si="22"/>
        <v>1</v>
      </c>
      <c r="D37" s="28" t="s">
        <v>298</v>
      </c>
      <c r="E37" s="4" t="s">
        <v>299</v>
      </c>
      <c r="F37" s="37" t="s">
        <v>175</v>
      </c>
      <c r="G37" s="4" t="s">
        <v>316</v>
      </c>
      <c r="H37" s="4" t="s">
        <v>300</v>
      </c>
      <c r="I37" s="4" t="s">
        <v>301</v>
      </c>
      <c r="J37" s="4" t="s">
        <v>216</v>
      </c>
      <c r="K37" s="4" t="s">
        <v>303</v>
      </c>
      <c r="L37" s="4" t="s">
        <v>317</v>
      </c>
      <c r="M37" s="4" t="s">
        <v>304</v>
      </c>
      <c r="N37" s="4" t="s">
        <v>305</v>
      </c>
      <c r="O37" s="4" t="s">
        <v>306</v>
      </c>
      <c r="P37" s="4" t="s">
        <v>307</v>
      </c>
      <c r="Q37" s="4" t="s">
        <v>308</v>
      </c>
      <c r="R37" s="4" t="s">
        <v>309</v>
      </c>
      <c r="S37" s="4" t="s">
        <v>310</v>
      </c>
      <c r="T37" s="4" t="s">
        <v>188</v>
      </c>
      <c r="U37" s="4" t="s">
        <v>312</v>
      </c>
      <c r="V37" s="4" t="s">
        <v>318</v>
      </c>
      <c r="W37" s="4" t="s">
        <v>319</v>
      </c>
      <c r="X37" s="4" t="s">
        <v>314</v>
      </c>
      <c r="Z37" s="39" t="s">
        <v>318</v>
      </c>
      <c r="AA37" s="4" t="s">
        <v>303</v>
      </c>
      <c r="AC37" s="3">
        <f t="shared" si="1"/>
        <v>0</v>
      </c>
      <c r="AD37" s="3">
        <f t="shared" si="2"/>
        <v>1</v>
      </c>
      <c r="AE37" s="36">
        <v>0.5</v>
      </c>
      <c r="AF37" s="3">
        <f t="shared" si="3"/>
        <v>1</v>
      </c>
      <c r="AG37" s="3">
        <f t="shared" si="4"/>
        <v>1</v>
      </c>
      <c r="AH37" s="3">
        <f t="shared" si="5"/>
        <v>0</v>
      </c>
      <c r="AI37" s="3">
        <f t="shared" si="6"/>
        <v>0</v>
      </c>
      <c r="AJ37" s="3">
        <f t="shared" si="7"/>
        <v>1</v>
      </c>
      <c r="AK37" s="3">
        <f t="shared" si="8"/>
        <v>0</v>
      </c>
      <c r="AL37" s="3">
        <f t="shared" si="9"/>
        <v>1</v>
      </c>
      <c r="AM37" s="3">
        <f t="shared" si="10"/>
        <v>1</v>
      </c>
      <c r="AN37" s="3">
        <f t="shared" si="11"/>
        <v>0</v>
      </c>
      <c r="AO37" s="3">
        <f t="shared" si="12"/>
        <v>1</v>
      </c>
      <c r="AP37" s="3">
        <f t="shared" si="13"/>
        <v>1</v>
      </c>
      <c r="AQ37" s="3">
        <f t="shared" si="14"/>
        <v>0</v>
      </c>
      <c r="AR37" s="3">
        <f t="shared" si="15"/>
        <v>1</v>
      </c>
      <c r="AS37" s="3">
        <f t="shared" si="16"/>
        <v>0</v>
      </c>
      <c r="AT37" s="3">
        <f t="shared" si="17"/>
        <v>0</v>
      </c>
      <c r="AU37" s="3">
        <f t="shared" si="18"/>
        <v>0</v>
      </c>
      <c r="AV37" s="3">
        <f t="shared" si="19"/>
        <v>0</v>
      </c>
      <c r="AW37" s="3">
        <f t="shared" si="20"/>
        <v>1</v>
      </c>
      <c r="AY37" s="3" t="e">
        <f t="shared" si="23"/>
        <v>#N/A</v>
      </c>
      <c r="AZ37" s="3">
        <f t="shared" si="21"/>
        <v>1</v>
      </c>
    </row>
    <row r="38" spans="1:52" x14ac:dyDescent="0.25">
      <c r="A38" s="3" t="s">
        <v>222</v>
      </c>
    </row>
    <row r="39" spans="1:52" x14ac:dyDescent="0.25">
      <c r="D39" s="4" t="s">
        <v>324</v>
      </c>
      <c r="E39" s="4" t="s">
        <v>299</v>
      </c>
      <c r="F39" s="37" t="s">
        <v>130</v>
      </c>
      <c r="G39" s="4" t="s">
        <v>316</v>
      </c>
      <c r="H39" s="4" t="s">
        <v>300</v>
      </c>
      <c r="I39" s="4" t="s">
        <v>196</v>
      </c>
      <c r="J39" s="4" t="s">
        <v>302</v>
      </c>
      <c r="K39" s="4" t="s">
        <v>303</v>
      </c>
      <c r="L39" s="4" t="s">
        <v>292</v>
      </c>
      <c r="M39" s="4" t="s">
        <v>304</v>
      </c>
      <c r="N39" s="4" t="s">
        <v>305</v>
      </c>
      <c r="O39" s="4" t="s">
        <v>248</v>
      </c>
      <c r="P39" s="4" t="s">
        <v>307</v>
      </c>
      <c r="Q39" s="4" t="s">
        <v>308</v>
      </c>
      <c r="R39" s="4" t="s">
        <v>178</v>
      </c>
      <c r="S39" s="4" t="s">
        <v>310</v>
      </c>
      <c r="T39" s="4" t="s">
        <v>311</v>
      </c>
      <c r="U39" s="4" t="s">
        <v>236</v>
      </c>
      <c r="V39" s="4" t="s">
        <v>275</v>
      </c>
      <c r="W39" s="4" t="s">
        <v>313</v>
      </c>
      <c r="X39" s="4" t="s">
        <v>314</v>
      </c>
    </row>
    <row r="40" spans="1:52" x14ac:dyDescent="0.25">
      <c r="A40"/>
      <c r="D40" s="3">
        <v>1</v>
      </c>
      <c r="E40" s="3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</row>
  </sheetData>
  <conditionalFormatting sqref="D3:D37">
    <cfRule type="cellIs" dxfId="189" priority="8" operator="notEqual">
      <formula>$D$39</formula>
    </cfRule>
  </conditionalFormatting>
  <conditionalFormatting sqref="E3:E37">
    <cfRule type="cellIs" dxfId="188" priority="9" operator="notEqual">
      <formula>$E$39</formula>
    </cfRule>
  </conditionalFormatting>
  <conditionalFormatting sqref="G3:G37">
    <cfRule type="cellIs" dxfId="187" priority="11" operator="notEqual">
      <formula>$G$39</formula>
    </cfRule>
  </conditionalFormatting>
  <conditionalFormatting sqref="H3:H37">
    <cfRule type="cellIs" dxfId="186" priority="12" operator="notEqual">
      <formula>$H$39</formula>
    </cfRule>
  </conditionalFormatting>
  <conditionalFormatting sqref="I3:I37">
    <cfRule type="cellIs" dxfId="185" priority="13" operator="notEqual">
      <formula>$I$39</formula>
    </cfRule>
  </conditionalFormatting>
  <conditionalFormatting sqref="J3:J37">
    <cfRule type="cellIs" dxfId="184" priority="14" operator="notEqual">
      <formula>$J$39</formula>
    </cfRule>
  </conditionalFormatting>
  <conditionalFormatting sqref="K3:K37">
    <cfRule type="cellIs" dxfId="183" priority="15" operator="notEqual">
      <formula>$K$39</formula>
    </cfRule>
  </conditionalFormatting>
  <conditionalFormatting sqref="L3:L37">
    <cfRule type="cellIs" dxfId="182" priority="16" operator="notEqual">
      <formula>$L$39</formula>
    </cfRule>
  </conditionalFormatting>
  <conditionalFormatting sqref="M3:M37">
    <cfRule type="cellIs" dxfId="181" priority="17" operator="notEqual">
      <formula>$M$39</formula>
    </cfRule>
  </conditionalFormatting>
  <conditionalFormatting sqref="N3:N37">
    <cfRule type="cellIs" dxfId="180" priority="18" operator="notEqual">
      <formula>$N$39</formula>
    </cfRule>
  </conditionalFormatting>
  <conditionalFormatting sqref="O3:O37">
    <cfRule type="cellIs" dxfId="179" priority="19" operator="notEqual">
      <formula>$O$39</formula>
    </cfRule>
  </conditionalFormatting>
  <conditionalFormatting sqref="P3:P37">
    <cfRule type="cellIs" dxfId="178" priority="20" operator="notEqual">
      <formula>$P$39</formula>
    </cfRule>
  </conditionalFormatting>
  <conditionalFormatting sqref="Q3:Q37">
    <cfRule type="cellIs" dxfId="177" priority="21" operator="notEqual">
      <formula>$Q$39</formula>
    </cfRule>
  </conditionalFormatting>
  <conditionalFormatting sqref="R3:R37">
    <cfRule type="cellIs" dxfId="176" priority="22" operator="notEqual">
      <formula>$R$39</formula>
    </cfRule>
  </conditionalFormatting>
  <conditionalFormatting sqref="S3:S37">
    <cfRule type="cellIs" dxfId="175" priority="7" operator="notEqual">
      <formula>$S$39</formula>
    </cfRule>
  </conditionalFormatting>
  <conditionalFormatting sqref="T3:T37">
    <cfRule type="cellIs" dxfId="174" priority="6" operator="notEqual">
      <formula>$T$39</formula>
    </cfRule>
  </conditionalFormatting>
  <conditionalFormatting sqref="U3:U37">
    <cfRule type="cellIs" dxfId="173" priority="5" operator="notEqual">
      <formula>$U$39</formula>
    </cfRule>
  </conditionalFormatting>
  <conditionalFormatting sqref="V3:V37">
    <cfRule type="cellIs" dxfId="172" priority="3" operator="notEqual">
      <formula>$V$39</formula>
    </cfRule>
  </conditionalFormatting>
  <conditionalFormatting sqref="W3:W37">
    <cfRule type="cellIs" dxfId="171" priority="2" operator="notEqual">
      <formula>$W$39</formula>
    </cfRule>
  </conditionalFormatting>
  <conditionalFormatting sqref="X3:X37">
    <cfRule type="cellIs" dxfId="170" priority="1" operator="notEqual">
      <formula>$X$39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Rank2022</vt:lpstr>
      <vt:lpstr>Weeks</vt:lpstr>
      <vt:lpstr>FPL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Bowls</vt:lpstr>
    </vt:vector>
  </TitlesOfParts>
  <Company>Cook Children's Health Care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Seamands</dc:creator>
  <cp:lastModifiedBy>Jorden Seamands</cp:lastModifiedBy>
  <cp:lastPrinted>2019-12-12T22:48:24Z</cp:lastPrinted>
  <dcterms:created xsi:type="dcterms:W3CDTF">2014-09-08T14:26:17Z</dcterms:created>
  <dcterms:modified xsi:type="dcterms:W3CDTF">2023-01-10T15:11:02Z</dcterms:modified>
</cp:coreProperties>
</file>